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pbarraza\OneDrive - ALCALDÍA DE CARTAGENA\Información Varios\Escritorio\"/>
    </mc:Choice>
  </mc:AlternateContent>
  <xr:revisionPtr revIDLastSave="0" documentId="13_ncr:1_{020EB181-B795-4978-95E3-2780A947CD2A}" xr6:coauthVersionLast="47" xr6:coauthVersionMax="47" xr10:uidLastSave="{00000000-0000-0000-0000-000000000000}"/>
  <bookViews>
    <workbookView xWindow="-120" yWindow="-120" windowWidth="29040" windowHeight="15840" firstSheet="1" activeTab="3"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 r:id="rId8"/>
    <externalReference r:id="rId9"/>
    <externalReference r:id="rId10"/>
    <externalReference r:id="rId11"/>
    <externalReference r:id="rId12"/>
    <externalReference r:id="rId13"/>
    <externalReference r:id="rId14"/>
  </externalReferences>
  <definedNames>
    <definedName name="_xlnm._FilterDatabase" localSheetId="1" hidden="1">'1. ESTRATÉGICO'!$C$1:$C$91</definedName>
    <definedName name="_xlnm._FilterDatabase" localSheetId="3" hidden="1">'3. INVERSIÓN'!$A$8:$AH$401</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13" i="6" l="1"/>
  <c r="Q114" i="6"/>
  <c r="Q115" i="6"/>
  <c r="Q116" i="6"/>
  <c r="Q134" i="6" l="1"/>
  <c r="Q135" i="6"/>
  <c r="Q131" i="6"/>
  <c r="Q132" i="6"/>
  <c r="Q133" i="6"/>
  <c r="Q128" i="6"/>
  <c r="Q129" i="6"/>
  <c r="Q130" i="6"/>
  <c r="Q126" i="6"/>
  <c r="Q127" i="6"/>
  <c r="Q124" i="6"/>
  <c r="Q125" i="6"/>
  <c r="Q123" i="6"/>
  <c r="D135" i="6"/>
  <c r="C135" i="6"/>
  <c r="B135" i="6"/>
  <c r="A135" i="6"/>
  <c r="D133" i="6"/>
  <c r="C133" i="6"/>
  <c r="B133" i="6"/>
  <c r="A133" i="6"/>
  <c r="D131" i="6"/>
  <c r="C131" i="6"/>
  <c r="B131" i="6"/>
  <c r="A131" i="6"/>
  <c r="D130" i="6"/>
  <c r="C130" i="6"/>
  <c r="B130" i="6"/>
  <c r="A130" i="6"/>
  <c r="D129" i="6"/>
  <c r="C129" i="6"/>
  <c r="B129" i="6"/>
  <c r="A129" i="6"/>
  <c r="D128" i="6"/>
  <c r="C128" i="6"/>
  <c r="B128" i="6"/>
  <c r="A128" i="6"/>
  <c r="D127" i="6"/>
  <c r="C127" i="6"/>
  <c r="B127" i="6"/>
  <c r="A127" i="6"/>
  <c r="D126" i="6"/>
  <c r="C126" i="6"/>
  <c r="B126" i="6"/>
  <c r="A126" i="6"/>
  <c r="D125" i="6"/>
  <c r="C125" i="6"/>
  <c r="B125" i="6"/>
  <c r="A125" i="6"/>
  <c r="D124" i="6"/>
  <c r="C124" i="6"/>
  <c r="B124" i="6"/>
  <c r="A124" i="6"/>
  <c r="D123" i="6"/>
  <c r="C123" i="6"/>
  <c r="B123" i="6"/>
  <c r="A123" i="6"/>
  <c r="C231" i="6" l="1"/>
  <c r="D82" i="6"/>
  <c r="D89" i="6"/>
  <c r="Q16" i="6" l="1"/>
  <c r="Q17" i="6"/>
  <c r="Q18" i="6"/>
  <c r="Q19" i="6"/>
  <c r="Q20" i="6"/>
  <c r="Q21" i="6"/>
  <c r="Q23" i="6"/>
  <c r="Q10" i="6"/>
  <c r="Q11" i="6"/>
  <c r="Q12" i="6"/>
  <c r="Q13" i="6"/>
  <c r="Q14" i="6"/>
  <c r="Q15" i="6"/>
  <c r="Q9" i="6"/>
  <c r="S23" i="1" l="1"/>
  <c r="R23" i="1"/>
  <c r="Q23" i="1"/>
  <c r="P23" i="1"/>
  <c r="Q21" i="1"/>
  <c r="P16" i="1"/>
  <c r="O23" i="1"/>
  <c r="O20" i="1"/>
  <c r="O16" i="1"/>
  <c r="Q245" i="6" l="1"/>
  <c r="Q246" i="6"/>
  <c r="Q247" i="6"/>
  <c r="Q240" i="6"/>
  <c r="Q241" i="6"/>
  <c r="Q242" i="6"/>
  <c r="Q243" i="6"/>
  <c r="Q244" i="6"/>
  <c r="Q235" i="6"/>
  <c r="Q236" i="6"/>
  <c r="Q237" i="6"/>
  <c r="Q238" i="6"/>
  <c r="Q239" i="6"/>
  <c r="Q231" i="6"/>
  <c r="Q232" i="6"/>
  <c r="Q233" i="6"/>
  <c r="Q234" i="6"/>
  <c r="Q229" i="6"/>
  <c r="Q230" i="6"/>
  <c r="Q220" i="6"/>
  <c r="Q221" i="6"/>
  <c r="Q222" i="6"/>
  <c r="Q223" i="6"/>
  <c r="Q224" i="6"/>
  <c r="Q225" i="6"/>
  <c r="Q226" i="6"/>
  <c r="Q227" i="6"/>
  <c r="Q228" i="6"/>
  <c r="Q219" i="6"/>
  <c r="Q216" i="6" l="1"/>
  <c r="Q217" i="6"/>
  <c r="Q218" i="6"/>
  <c r="Q207" i="6"/>
  <c r="Q208" i="6"/>
  <c r="Q209" i="6"/>
  <c r="Q210" i="6"/>
  <c r="Q211" i="6"/>
  <c r="Q212" i="6"/>
  <c r="Q213" i="6"/>
  <c r="Q214" i="6"/>
  <c r="Q215" i="6"/>
  <c r="Q206" i="6"/>
  <c r="Q90" i="6"/>
  <c r="Q91" i="6"/>
  <c r="Q92" i="6"/>
  <c r="Q93" i="6"/>
  <c r="Q94" i="6"/>
  <c r="Q95" i="6"/>
  <c r="Q96" i="6"/>
  <c r="Q97" i="6"/>
  <c r="Q89" i="6"/>
  <c r="Q269" i="6" l="1"/>
  <c r="Q270" i="6"/>
  <c r="Q271" i="6"/>
  <c r="Q272" i="6"/>
  <c r="Q273" i="6"/>
  <c r="Q274" i="6"/>
  <c r="Q275" i="6"/>
  <c r="Q276" i="6"/>
  <c r="Q277" i="6"/>
  <c r="Q278" i="6"/>
  <c r="Q279" i="6"/>
  <c r="Q280" i="6"/>
  <c r="Q281" i="6"/>
  <c r="Q268" i="6"/>
  <c r="Q119" i="6" l="1"/>
  <c r="Q120" i="6"/>
  <c r="Q121" i="6"/>
  <c r="Q122" i="6"/>
  <c r="Q107" i="6"/>
  <c r="Q108" i="6"/>
  <c r="Q109" i="6"/>
  <c r="Q110" i="6"/>
  <c r="Q111" i="6"/>
  <c r="Q112" i="6"/>
  <c r="Q117" i="6"/>
  <c r="Q118" i="6"/>
  <c r="Q106" i="6"/>
  <c r="A55" i="5"/>
  <c r="A56" i="5"/>
  <c r="A57" i="5"/>
  <c r="Q99" i="6" l="1"/>
  <c r="Q100" i="6"/>
  <c r="Q101" i="6"/>
  <c r="Q102" i="6"/>
  <c r="Q103" i="6"/>
  <c r="Q104" i="6"/>
  <c r="Q105" i="6"/>
  <c r="Q98" i="6"/>
  <c r="D88" i="6" l="1"/>
  <c r="C88" i="6"/>
  <c r="B88" i="6"/>
  <c r="A88" i="6"/>
  <c r="D87" i="6"/>
  <c r="C87" i="6"/>
  <c r="B87" i="6"/>
  <c r="A87" i="6"/>
  <c r="C82" i="6"/>
  <c r="B82" i="6"/>
  <c r="A82" i="6"/>
  <c r="D79" i="6"/>
  <c r="C79" i="6"/>
  <c r="B79" i="6"/>
  <c r="A79" i="6"/>
  <c r="AE145" i="6" l="1"/>
  <c r="AE143" i="6"/>
  <c r="AE142" i="6"/>
  <c r="AE141" i="6"/>
  <c r="Q146" i="6"/>
  <c r="Q145" i="6"/>
  <c r="Q144" i="6"/>
  <c r="Q143" i="6"/>
  <c r="Q142" i="6"/>
  <c r="Q141" i="6"/>
  <c r="Q140" i="6"/>
  <c r="Q139" i="6"/>
  <c r="Q138" i="6"/>
  <c r="Q137" i="6"/>
  <c r="Q257" i="6" l="1"/>
  <c r="Q258" i="6"/>
  <c r="Q259" i="6"/>
  <c r="Q260" i="6"/>
  <c r="Q261" i="6"/>
  <c r="Q262" i="6"/>
  <c r="Q263" i="6"/>
  <c r="Q264" i="6"/>
  <c r="Q265" i="6"/>
  <c r="Q266" i="6"/>
  <c r="Q267" i="6"/>
  <c r="Q253" i="6"/>
  <c r="Q254" i="6"/>
  <c r="Q255" i="6"/>
  <c r="Q256" i="6"/>
  <c r="Q251" i="6"/>
  <c r="Q252" i="6"/>
  <c r="Q249" i="6"/>
  <c r="Q250" i="6"/>
  <c r="Q248" i="6"/>
  <c r="A94" i="5"/>
  <c r="A95" i="5"/>
  <c r="Q285" i="6" l="1"/>
  <c r="Q284" i="6"/>
  <c r="Y284" i="6"/>
  <c r="Y285" i="6" s="1"/>
  <c r="A114" i="5"/>
  <c r="A115" i="5"/>
  <c r="A51" i="5" l="1"/>
  <c r="A50" i="5"/>
  <c r="A49" i="5"/>
  <c r="A48" i="5"/>
  <c r="A63" i="5"/>
  <c r="A62" i="5"/>
  <c r="A61" i="5"/>
  <c r="A60" i="5"/>
  <c r="A59" i="5"/>
  <c r="A58" i="5"/>
  <c r="D204" i="6" l="1"/>
  <c r="C204" i="6"/>
  <c r="B204" i="6"/>
  <c r="A204" i="6"/>
  <c r="D203" i="6"/>
  <c r="C203" i="6"/>
  <c r="B203" i="6"/>
  <c r="A203" i="6"/>
  <c r="Q202" i="6"/>
  <c r="Q201" i="6"/>
  <c r="Q200" i="6"/>
  <c r="Q199" i="6"/>
  <c r="Q198" i="6"/>
  <c r="Q197" i="6"/>
  <c r="D201" i="6"/>
  <c r="C201" i="6"/>
  <c r="B201" i="6"/>
  <c r="A201" i="6"/>
  <c r="D200" i="6"/>
  <c r="C200" i="6"/>
  <c r="D199" i="6"/>
  <c r="C199" i="6"/>
  <c r="D198" i="6"/>
  <c r="C198" i="6"/>
  <c r="D197" i="6"/>
  <c r="C197" i="6"/>
  <c r="D196" i="6"/>
  <c r="C196" i="6"/>
  <c r="B196" i="6"/>
  <c r="A196" i="6"/>
  <c r="D195" i="6"/>
  <c r="C195" i="6"/>
  <c r="B195" i="6"/>
  <c r="A195" i="6"/>
  <c r="Q196" i="6"/>
  <c r="Q195" i="6"/>
  <c r="Q194" i="6"/>
  <c r="B73" i="5"/>
  <c r="B72" i="5"/>
  <c r="A91" i="5" l="1"/>
  <c r="A90" i="5"/>
  <c r="A89" i="5"/>
  <c r="A88" i="5"/>
  <c r="A87" i="5"/>
  <c r="A85" i="5"/>
  <c r="A84" i="5"/>
  <c r="A83" i="5"/>
  <c r="A82" i="5"/>
  <c r="A81" i="5"/>
  <c r="A47" i="5" l="1"/>
  <c r="D285" i="6" l="1"/>
  <c r="C285" i="6"/>
  <c r="B285" i="6"/>
  <c r="D284" i="6"/>
  <c r="C284" i="6"/>
  <c r="B284" i="6"/>
  <c r="D283" i="6"/>
  <c r="D282" i="6"/>
  <c r="C283" i="6"/>
  <c r="C282" i="6"/>
  <c r="B283" i="6"/>
  <c r="B282" i="6"/>
  <c r="A100" i="5"/>
  <c r="C268" i="6" l="1"/>
  <c r="C248" i="6"/>
  <c r="C235" i="6"/>
  <c r="C219" i="6"/>
  <c r="C206" i="6"/>
  <c r="C202" i="6"/>
  <c r="C205" i="6"/>
  <c r="C194" i="6"/>
  <c r="C136" i="6"/>
  <c r="C119" i="6"/>
  <c r="C106" i="6"/>
  <c r="C98" i="6"/>
  <c r="C89" i="6"/>
  <c r="C24" i="6"/>
  <c r="C25" i="6"/>
  <c r="C9" i="6"/>
  <c r="D268" i="6"/>
  <c r="D248" i="6"/>
  <c r="D219" i="6"/>
  <c r="D231" i="6"/>
  <c r="D235" i="6"/>
  <c r="D206" i="6"/>
  <c r="D202" i="6"/>
  <c r="D205" i="6"/>
  <c r="D194" i="6"/>
  <c r="D136" i="6"/>
  <c r="D119" i="6"/>
  <c r="D98" i="6"/>
  <c r="D94" i="6"/>
  <c r="A79" i="5" l="1"/>
  <c r="B89" i="6"/>
  <c r="B98" i="6"/>
  <c r="B106" i="6"/>
  <c r="B119" i="6"/>
  <c r="B136" i="6"/>
  <c r="B194" i="6"/>
  <c r="B202" i="6"/>
  <c r="B205" i="6"/>
  <c r="B206" i="6"/>
  <c r="B219" i="6"/>
  <c r="B231" i="6"/>
  <c r="B235" i="6"/>
  <c r="B248" i="6"/>
  <c r="B268" i="6"/>
  <c r="A282" i="6"/>
  <c r="A283" i="6"/>
  <c r="A284" i="6"/>
  <c r="A285" i="6"/>
  <c r="A292" i="6"/>
  <c r="A293" i="6"/>
  <c r="A294" i="6"/>
  <c r="A295" i="6"/>
  <c r="A296" i="6"/>
  <c r="A297" i="6"/>
  <c r="A298" i="6"/>
  <c r="A299" i="6"/>
  <c r="A300" i="6"/>
  <c r="A301" i="6"/>
  <c r="A67" i="5"/>
  <c r="A68" i="5"/>
  <c r="A69" i="5"/>
  <c r="A70" i="5"/>
  <c r="A71" i="5"/>
  <c r="A72" i="5"/>
  <c r="A73" i="5"/>
  <c r="A74" i="5"/>
  <c r="A75" i="5"/>
  <c r="A76" i="5"/>
  <c r="A77" i="5"/>
  <c r="A78" i="5"/>
  <c r="A80" i="5"/>
  <c r="A86" i="5"/>
  <c r="A92" i="5"/>
  <c r="A93" i="5"/>
  <c r="A96" i="5"/>
  <c r="A97" i="5"/>
  <c r="A98" i="5"/>
  <c r="A99"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A300" i="5"/>
  <c r="A301" i="5"/>
  <c r="A302" i="5"/>
  <c r="A303" i="5"/>
  <c r="A304" i="5"/>
  <c r="A305" i="5"/>
  <c r="A306" i="5"/>
  <c r="A307" i="5"/>
  <c r="A308" i="5"/>
  <c r="A309" i="5"/>
  <c r="A310" i="5"/>
  <c r="A311" i="5"/>
  <c r="A312" i="5"/>
  <c r="A313" i="5"/>
  <c r="A314" i="5"/>
  <c r="A315" i="5"/>
  <c r="A316" i="5"/>
  <c r="A317" i="5"/>
  <c r="A318" i="5"/>
  <c r="A319" i="5"/>
  <c r="A320" i="5"/>
  <c r="A321" i="5"/>
  <c r="A322" i="5"/>
  <c r="A323" i="5"/>
  <c r="A324" i="5"/>
  <c r="A325" i="5"/>
  <c r="A326" i="5"/>
  <c r="A327" i="5"/>
  <c r="A328" i="5"/>
  <c r="A329" i="5"/>
  <c r="A330" i="5"/>
  <c r="A331" i="5"/>
  <c r="A332" i="5"/>
  <c r="A333" i="5"/>
  <c r="A334" i="5"/>
  <c r="A335" i="5"/>
  <c r="A336" i="5"/>
  <c r="A337" i="5"/>
  <c r="A338" i="5"/>
  <c r="A339" i="5"/>
  <c r="A340" i="5"/>
  <c r="A341" i="5"/>
  <c r="A342" i="5"/>
  <c r="A343" i="5"/>
  <c r="A344" i="5"/>
  <c r="A345" i="5"/>
  <c r="A346" i="5"/>
  <c r="A347" i="5"/>
  <c r="A348" i="5"/>
  <c r="A349" i="5"/>
  <c r="A350" i="5"/>
  <c r="A351" i="5"/>
  <c r="A352" i="5"/>
  <c r="A353" i="5"/>
  <c r="A354" i="5"/>
  <c r="A355" i="5"/>
  <c r="A45" i="5"/>
  <c r="A46" i="5"/>
  <c r="A52" i="5"/>
  <c r="A64" i="5"/>
  <c r="A65" i="5"/>
  <c r="A66" i="5"/>
  <c r="D10" i="6"/>
  <c r="D12" i="6"/>
  <c r="D14" i="6"/>
  <c r="D24" i="6"/>
  <c r="D25" i="6"/>
  <c r="D9" i="6"/>
  <c r="B24" i="6"/>
  <c r="B25" i="6"/>
  <c r="B9" i="6"/>
  <c r="A24" i="6"/>
  <c r="A25" i="6"/>
  <c r="A89" i="6"/>
  <c r="A98" i="6"/>
  <c r="A106" i="6"/>
  <c r="A119" i="6"/>
  <c r="A136" i="6"/>
  <c r="A194" i="6"/>
  <c r="A202" i="6"/>
  <c r="A205" i="6"/>
  <c r="A206" i="6"/>
  <c r="A219" i="6"/>
  <c r="A231" i="6"/>
  <c r="A235" i="6"/>
  <c r="A248" i="6"/>
  <c r="A268" i="6"/>
  <c r="A302" i="6"/>
  <c r="A303" i="6"/>
  <c r="A304" i="6"/>
  <c r="A305" i="6"/>
  <c r="A306" i="6"/>
  <c r="A307" i="6"/>
  <c r="A308" i="6"/>
  <c r="A309" i="6"/>
  <c r="A310" i="6"/>
  <c r="A311" i="6"/>
  <c r="A312" i="6"/>
  <c r="A313" i="6"/>
  <c r="A314" i="6"/>
  <c r="A315" i="6"/>
  <c r="A316" i="6"/>
  <c r="A317" i="6"/>
  <c r="A318" i="6"/>
  <c r="A319" i="6"/>
  <c r="A320" i="6"/>
  <c r="A321" i="6"/>
  <c r="A322" i="6"/>
  <c r="A323" i="6"/>
  <c r="A324" i="6"/>
  <c r="A325" i="6"/>
  <c r="A326" i="6"/>
  <c r="A327" i="6"/>
  <c r="A328" i="6"/>
  <c r="A329" i="6"/>
  <c r="A330" i="6"/>
  <c r="A331" i="6"/>
  <c r="A332" i="6"/>
  <c r="A333" i="6"/>
  <c r="A334" i="6"/>
  <c r="A335" i="6"/>
  <c r="A336" i="6"/>
  <c r="A337" i="6"/>
  <c r="A338" i="6"/>
  <c r="A339" i="6"/>
  <c r="A340" i="6"/>
  <c r="A341" i="6"/>
  <c r="A342" i="6"/>
  <c r="A343" i="6"/>
  <c r="A344" i="6"/>
  <c r="A345" i="6"/>
  <c r="A346" i="6"/>
  <c r="A347" i="6"/>
  <c r="A348" i="6"/>
  <c r="A349" i="6"/>
  <c r="A350" i="6"/>
  <c r="A351" i="6"/>
  <c r="A352" i="6"/>
  <c r="A353" i="6"/>
  <c r="A354" i="6"/>
  <c r="A355" i="6"/>
  <c r="A356" i="6"/>
  <c r="A357" i="6"/>
  <c r="A358" i="6"/>
  <c r="A359" i="6"/>
  <c r="A360" i="6"/>
  <c r="A361" i="6"/>
  <c r="A362" i="6"/>
  <c r="A363" i="6"/>
  <c r="A364" i="6"/>
  <c r="A365" i="6"/>
  <c r="A366" i="6"/>
  <c r="A367" i="6"/>
  <c r="A368" i="6"/>
  <c r="A369" i="6"/>
  <c r="A370" i="6"/>
  <c r="A371" i="6"/>
  <c r="A372" i="6"/>
  <c r="A373" i="6"/>
  <c r="A374" i="6"/>
  <c r="A375" i="6"/>
  <c r="A376" i="6"/>
  <c r="A377" i="6"/>
  <c r="A378" i="6"/>
  <c r="A379" i="6"/>
  <c r="A380" i="6"/>
  <c r="A381" i="6"/>
  <c r="A382" i="6"/>
  <c r="A383" i="6"/>
  <c r="A384" i="6"/>
  <c r="A385" i="6"/>
  <c r="A386" i="6"/>
  <c r="A387" i="6"/>
  <c r="A388" i="6"/>
  <c r="A389" i="6"/>
  <c r="A390" i="6"/>
  <c r="A391" i="6"/>
  <c r="A392" i="6"/>
  <c r="A393" i="6"/>
  <c r="A394" i="6"/>
  <c r="A395" i="6"/>
  <c r="A396" i="6"/>
  <c r="A397" i="6"/>
  <c r="A398" i="6"/>
  <c r="A399" i="6"/>
  <c r="A400" i="6"/>
  <c r="A401" i="6"/>
  <c r="A403" i="6"/>
  <c r="A404" i="6"/>
  <c r="A405" i="6"/>
  <c r="A406" i="6"/>
  <c r="A407" i="6"/>
  <c r="A408" i="6"/>
  <c r="A409" i="6"/>
  <c r="A410" i="6"/>
  <c r="A411" i="6"/>
  <c r="A412" i="6"/>
  <c r="A413" i="6"/>
  <c r="A414" i="6"/>
  <c r="A415" i="6"/>
  <c r="A416" i="6"/>
  <c r="A417" i="6"/>
  <c r="A418" i="6"/>
  <c r="A419" i="6"/>
  <c r="A420" i="6"/>
  <c r="A421" i="6"/>
  <c r="A422" i="6"/>
  <c r="A423" i="6"/>
  <c r="A424" i="6"/>
  <c r="A425" i="6"/>
  <c r="A426" i="6"/>
  <c r="A427" i="6"/>
  <c r="A428" i="6"/>
  <c r="A429" i="6"/>
  <c r="A430" i="6"/>
  <c r="A431" i="6"/>
  <c r="A432" i="6"/>
  <c r="A433" i="6"/>
  <c r="A434" i="6"/>
  <c r="A435" i="6"/>
  <c r="A436" i="6"/>
  <c r="A437" i="6"/>
  <c r="A438" i="6"/>
  <c r="A439" i="6"/>
  <c r="A440" i="6"/>
  <c r="A441" i="6"/>
  <c r="A442" i="6"/>
  <c r="A443" i="6"/>
  <c r="A444" i="6"/>
  <c r="A445" i="6"/>
  <c r="A446" i="6"/>
  <c r="A447" i="6"/>
  <c r="A448" i="6"/>
  <c r="A449" i="6"/>
  <c r="A450" i="6"/>
  <c r="A451" i="6"/>
  <c r="A452" i="6"/>
  <c r="A453" i="6"/>
  <c r="A454" i="6"/>
  <c r="A455" i="6"/>
  <c r="A456" i="6"/>
  <c r="A457" i="6"/>
  <c r="A458" i="6"/>
  <c r="A459" i="6"/>
  <c r="A460" i="6"/>
  <c r="A461" i="6"/>
  <c r="A462" i="6"/>
  <c r="A463" i="6"/>
  <c r="A464" i="6"/>
  <c r="A465" i="6"/>
  <c r="A466" i="6"/>
  <c r="A467" i="6"/>
  <c r="A468" i="6"/>
  <c r="A469" i="6"/>
  <c r="A470" i="6"/>
  <c r="A471" i="6"/>
  <c r="A472" i="6"/>
  <c r="A473" i="6"/>
  <c r="A474" i="6"/>
  <c r="A475" i="6"/>
  <c r="A476" i="6"/>
  <c r="A477" i="6"/>
  <c r="A478" i="6"/>
  <c r="A479" i="6"/>
  <c r="A480" i="6"/>
  <c r="A481" i="6"/>
  <c r="A482" i="6"/>
  <c r="A483" i="6"/>
  <c r="A484" i="6"/>
  <c r="A485" i="6"/>
  <c r="A486" i="6"/>
  <c r="A487" i="6"/>
  <c r="A488" i="6"/>
  <c r="A489" i="6"/>
  <c r="A490" i="6"/>
  <c r="A491" i="6"/>
  <c r="A492" i="6"/>
  <c r="A493" i="6"/>
  <c r="A494" i="6"/>
  <c r="A495" i="6"/>
  <c r="A496" i="6"/>
  <c r="A497" i="6"/>
  <c r="A498" i="6"/>
  <c r="A499" i="6"/>
  <c r="A500" i="6"/>
  <c r="A501" i="6"/>
  <c r="A502" i="6"/>
  <c r="A503" i="6"/>
  <c r="A504" i="6"/>
  <c r="A505" i="6"/>
  <c r="A506" i="6"/>
  <c r="A507" i="6"/>
  <c r="A508" i="6"/>
  <c r="A509" i="6"/>
  <c r="A510" i="6"/>
  <c r="A511" i="6"/>
  <c r="A512" i="6"/>
  <c r="A513" i="6"/>
  <c r="A514" i="6"/>
  <c r="A515" i="6"/>
  <c r="A516" i="6"/>
  <c r="A517" i="6"/>
  <c r="A518" i="6"/>
  <c r="A519" i="6"/>
  <c r="A520" i="6"/>
  <c r="A521" i="6"/>
  <c r="A522" i="6"/>
  <c r="A523" i="6"/>
  <c r="A524" i="6"/>
  <c r="A525" i="6"/>
  <c r="A526" i="6"/>
  <c r="A527" i="6"/>
  <c r="A528" i="6"/>
  <c r="A529" i="6"/>
  <c r="A530" i="6"/>
  <c r="A531" i="6"/>
  <c r="A532" i="6"/>
  <c r="A533" i="6"/>
  <c r="A534" i="6"/>
  <c r="A535" i="6"/>
  <c r="A536" i="6"/>
  <c r="A537" i="6"/>
  <c r="A538" i="6"/>
  <c r="A539" i="6"/>
  <c r="A540" i="6"/>
  <c r="A541" i="6"/>
  <c r="A542" i="6"/>
  <c r="A543" i="6"/>
  <c r="A544" i="6"/>
  <c r="A545" i="6"/>
  <c r="A546" i="6"/>
  <c r="A547" i="6"/>
  <c r="A548" i="6"/>
  <c r="A549" i="6"/>
  <c r="A550" i="6"/>
  <c r="A551" i="6"/>
  <c r="A552" i="6"/>
  <c r="A553" i="6"/>
  <c r="A554" i="6"/>
  <c r="A555" i="6"/>
  <c r="A556" i="6"/>
  <c r="A557" i="6"/>
  <c r="A558" i="6"/>
  <c r="A559" i="6"/>
  <c r="A560" i="6"/>
  <c r="A561" i="6"/>
  <c r="A562" i="6"/>
  <c r="A563" i="6"/>
  <c r="A564" i="6"/>
  <c r="A565" i="6"/>
  <c r="A566" i="6"/>
  <c r="A567" i="6"/>
  <c r="A568" i="6"/>
  <c r="A569" i="6"/>
  <c r="A570" i="6"/>
  <c r="A571" i="6"/>
  <c r="A572" i="6"/>
  <c r="A573" i="6"/>
  <c r="A574" i="6"/>
  <c r="A575" i="6"/>
  <c r="A576" i="6"/>
  <c r="A577" i="6"/>
  <c r="A578" i="6"/>
  <c r="A579" i="6"/>
  <c r="A580" i="6"/>
  <c r="A581" i="6"/>
  <c r="A582" i="6"/>
  <c r="A583" i="6"/>
  <c r="A584" i="6"/>
  <c r="A585" i="6"/>
  <c r="A586" i="6"/>
  <c r="A587" i="6"/>
  <c r="A588" i="6"/>
  <c r="A589" i="6"/>
  <c r="A590" i="6"/>
  <c r="A591" i="6"/>
  <c r="A592" i="6"/>
  <c r="A593" i="6"/>
  <c r="A594" i="6"/>
  <c r="A595" i="6"/>
  <c r="A596" i="6"/>
  <c r="A597" i="6"/>
  <c r="A598" i="6"/>
  <c r="A599" i="6"/>
  <c r="A600" i="6"/>
  <c r="A601" i="6"/>
  <c r="A602" i="6"/>
  <c r="A603" i="6"/>
  <c r="A604" i="6"/>
  <c r="A605" i="6"/>
  <c r="A606" i="6"/>
  <c r="A607" i="6"/>
  <c r="A608" i="6"/>
  <c r="A609" i="6"/>
  <c r="A610" i="6"/>
  <c r="A611" i="6"/>
  <c r="A612" i="6"/>
  <c r="A613" i="6"/>
  <c r="A614" i="6"/>
  <c r="A615" i="6"/>
  <c r="A616" i="6"/>
  <c r="A617" i="6"/>
  <c r="A618" i="6"/>
  <c r="A619" i="6"/>
  <c r="A620" i="6"/>
  <c r="A621" i="6"/>
  <c r="A622" i="6"/>
  <c r="A623" i="6"/>
  <c r="A624" i="6"/>
  <c r="A625" i="6"/>
  <c r="A626" i="6"/>
  <c r="A627" i="6"/>
  <c r="A628" i="6"/>
  <c r="A629" i="6"/>
  <c r="A630" i="6"/>
  <c r="A631" i="6"/>
  <c r="A632" i="6"/>
  <c r="A633" i="6"/>
  <c r="A634" i="6"/>
  <c r="A635" i="6"/>
  <c r="A636" i="6"/>
  <c r="A637" i="6"/>
  <c r="A638" i="6"/>
  <c r="A639" i="6"/>
  <c r="A640" i="6"/>
  <c r="A641" i="6"/>
  <c r="A642" i="6"/>
  <c r="A643" i="6"/>
  <c r="A644" i="6"/>
  <c r="A645" i="6"/>
  <c r="A646" i="6"/>
  <c r="A647" i="6"/>
  <c r="A648" i="6"/>
  <c r="A649" i="6"/>
  <c r="A650" i="6"/>
  <c r="A651" i="6"/>
  <c r="A652" i="6"/>
  <c r="A653" i="6"/>
  <c r="A654" i="6"/>
  <c r="A655" i="6"/>
  <c r="A656" i="6"/>
  <c r="A657" i="6"/>
  <c r="A658" i="6"/>
  <c r="A659" i="6"/>
  <c r="A660" i="6"/>
  <c r="A661" i="6"/>
  <c r="A662" i="6"/>
  <c r="A663" i="6"/>
  <c r="A664" i="6"/>
  <c r="A665" i="6"/>
  <c r="A666" i="6"/>
  <c r="A667" i="6"/>
  <c r="A668" i="6"/>
  <c r="A669" i="6"/>
  <c r="A670" i="6"/>
  <c r="A671" i="6"/>
  <c r="A672" i="6"/>
  <c r="A673" i="6"/>
  <c r="A674" i="6"/>
  <c r="A675" i="6"/>
  <c r="A676" i="6"/>
  <c r="A677" i="6"/>
  <c r="A678" i="6"/>
  <c r="A679" i="6"/>
  <c r="A680" i="6"/>
  <c r="A681" i="6"/>
  <c r="A682" i="6"/>
  <c r="A683" i="6"/>
  <c r="A9" i="6"/>
  <c r="A16" i="5"/>
  <c r="A13" i="5"/>
  <c r="A14" i="5"/>
  <c r="A15" i="5"/>
  <c r="A10" i="5"/>
  <c r="A11" i="5"/>
  <c r="A12" i="5"/>
  <c r="A9" i="5"/>
  <c r="A34" i="5"/>
  <c r="A35" i="5"/>
  <c r="A36" i="5"/>
  <c r="A37" i="5"/>
  <c r="A38" i="5"/>
  <c r="A39" i="5"/>
  <c r="A40" i="5"/>
  <c r="A41" i="5"/>
  <c r="A42" i="5"/>
  <c r="A43" i="5"/>
  <c r="A44" i="5"/>
  <c r="A30" i="5"/>
  <c r="A31" i="5"/>
  <c r="A32" i="5"/>
  <c r="A33" i="5"/>
  <c r="A18" i="5"/>
  <c r="A19" i="5"/>
  <c r="A20" i="5"/>
  <c r="A21" i="5"/>
  <c r="A22" i="5"/>
  <c r="A23" i="5"/>
  <c r="A24" i="5"/>
  <c r="A25" i="5"/>
  <c r="A26" i="5"/>
  <c r="A27" i="5"/>
  <c r="A28" i="5"/>
  <c r="A29" i="5"/>
  <c r="A1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Jhon Tapias hernandez</author>
  </authors>
  <commentList>
    <comment ref="M8" authorId="0" shapeId="0" xr:uid="{00000000-0006-0000-03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Z8" authorId="1" shapeId="0" xr:uid="{00000000-0006-0000-0300-000002000000}">
      <text>
        <r>
          <rPr>
            <sz val="9"/>
            <color indexed="81"/>
            <rFont val="Tahoma"/>
            <family val="2"/>
          </rPr>
          <t xml:space="preserve">VER ANEXO 1
</t>
        </r>
      </text>
    </comment>
    <comment ref="AA8" authorId="1" shapeId="0" xr:uid="{00000000-0006-0000-0300-000003000000}">
      <text>
        <r>
          <rPr>
            <b/>
            <sz val="9"/>
            <color indexed="81"/>
            <rFont val="Tahoma"/>
            <family val="2"/>
          </rPr>
          <t>VER ANEXO 1</t>
        </r>
        <r>
          <rPr>
            <sz val="9"/>
            <color indexed="81"/>
            <rFont val="Tahoma"/>
            <family val="2"/>
          </rPr>
          <t xml:space="preserve">
</t>
        </r>
      </text>
    </comment>
    <comment ref="AE14" authorId="1" shapeId="0" xr:uid="{00000000-0006-0000-0300-000004000000}">
      <text>
        <r>
          <rPr>
            <sz val="9"/>
            <color indexed="81"/>
            <rFont val="Tahoma"/>
            <family val="2"/>
          </rPr>
          <t xml:space="preserve">VER ANEXO 1
</t>
        </r>
      </text>
    </comment>
    <comment ref="AD89" authorId="2" shapeId="0" xr:uid="{EF51D7FF-2D7D-45D5-A0A0-B7B92C79D89C}">
      <text>
        <r>
          <rPr>
            <b/>
            <sz val="10"/>
            <color rgb="FF000000"/>
            <rFont val="Tahoma"/>
            <family val="2"/>
          </rPr>
          <t>Jhon Tapias hernandez:</t>
        </r>
        <r>
          <rPr>
            <sz val="10"/>
            <color rgb="FF000000"/>
            <rFont val="Tahoma"/>
            <family val="2"/>
          </rPr>
          <t xml:space="preserve">
</t>
        </r>
        <r>
          <rPr>
            <sz val="10"/>
            <color rgb="FF000000"/>
            <rFont val="Tahoma"/>
            <family val="2"/>
          </rPr>
          <t>CABE RESALTAR QUE TODAVÍA NO CONTAMOS CON CDP, SIN EMBARGO ESE ES EL COSTO ESTIPULADO DEL PROYECTO</t>
        </r>
      </text>
    </comment>
    <comment ref="AE89" authorId="2" shapeId="0" xr:uid="{BBA1656D-D6DF-47EA-A2D9-1E93FAAD0B53}">
      <text>
        <r>
          <rPr>
            <b/>
            <sz val="10"/>
            <color rgb="FF000000"/>
            <rFont val="Tahoma"/>
            <family val="2"/>
          </rPr>
          <t>Jhon Tapias hernandez:</t>
        </r>
        <r>
          <rPr>
            <sz val="10"/>
            <color rgb="FF000000"/>
            <rFont val="Tahoma"/>
            <family val="2"/>
          </rPr>
          <t xml:space="preserve">
</t>
        </r>
        <r>
          <rPr>
            <sz val="10"/>
            <color rgb="FF000000"/>
            <rFont val="Tahoma"/>
            <family val="2"/>
          </rPr>
          <t>CABE RESALTAR QUE TODAVÍA NO CONTAMOS CON CDP, SIN EMBARGO ESE ES EL COSTO ESTIPULADO DEL PROYECTO</t>
        </r>
      </text>
    </comment>
  </commentList>
</comments>
</file>

<file path=xl/sharedStrings.xml><?xml version="1.0" encoding="utf-8"?>
<sst xmlns="http://schemas.openxmlformats.org/spreadsheetml/2006/main" count="6168" uniqueCount="1927">
  <si>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</si>
  <si>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</si>
  <si>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</si>
  <si>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</si>
  <si>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</si>
  <si>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</si>
  <si>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</si>
  <si>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</si>
  <si>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</si>
  <si>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</si>
  <si>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</si>
  <si>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</si>
  <si>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</si>
  <si>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</si>
  <si>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</si>
  <si>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</si>
  <si>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</si>
  <si>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</si>
  <si>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</si>
  <si>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</si>
  <si>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</si>
  <si>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</si>
  <si>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</si>
  <si>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</si>
  <si>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</si>
  <si>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</si>
  <si>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</si>
  <si>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</si>
  <si>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</si>
  <si>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</si>
  <si>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</si>
  <si>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</si>
  <si>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</si>
  <si>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</si>
  <si>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</si>
  <si>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</si>
  <si>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</si>
  <si>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</si>
  <si>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</si>
  <si>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</si>
  <si>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</si>
  <si>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</si>
  <si>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</si>
  <si>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</si>
  <si>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</si>
  <si>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</si>
  <si>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</si>
  <si>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</si>
  <si>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</si>
  <si>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</si>
  <si>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</si>
  <si>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</si>
  <si>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</si>
  <si>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</si>
  <si>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</si>
  <si>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</si>
  <si>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</si>
  <si>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</si>
  <si>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</si>
  <si>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</si>
  <si>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</si>
  <si>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</si>
  <si>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</si>
  <si>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</si>
  <si>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</si>
  <si>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</si>
  <si>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</si>
  <si>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</si>
  <si>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</si>
  <si>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</si>
  <si>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</si>
  <si>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</si>
  <si>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</si>
  <si>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</si>
  <si>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</si>
  <si>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</si>
  <si>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</si>
  <si>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</si>
  <si>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</si>
  <si>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</si>
  <si>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</si>
  <si>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</si>
  <si>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</si>
  <si>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</si>
  <si>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</si>
  <si>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</si>
  <si>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</si>
  <si>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</si>
  <si>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</si>
  <si>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</si>
  <si>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</si>
  <si>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</si>
  <si>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</si>
  <si>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</si>
  <si>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</si>
  <si>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</si>
  <si>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</si>
  <si>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</si>
  <si>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</si>
  <si>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</si>
  <si>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</si>
  <si>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</si>
  <si>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</si>
  <si>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</si>
  <si>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</si>
  <si>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</si>
  <si>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</si>
  <si>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</si>
  <si>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</si>
  <si>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</si>
  <si>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</si>
  <si>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</si>
  <si>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</si>
  <si>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</si>
  <si>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</si>
  <si>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</si>
  <si>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</si>
  <si>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</si>
  <si>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</si>
  <si>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</si>
  <si>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</si>
  <si>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</si>
  <si>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</si>
  <si>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</si>
  <si>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</si>
  <si>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</si>
  <si>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</si>
  <si>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</si>
  <si>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</si>
  <si>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</si>
  <si>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</si>
  <si>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</si>
  <si>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1 de 3</t>
  </si>
  <si>
    <t>DEPENDENCIA:</t>
  </si>
  <si>
    <t>SECRETARÍA GENERAL</t>
  </si>
  <si>
    <t>PLANTEAMIENTO ESTRATÉGICO- PLAN DE DESARROLLO</t>
  </si>
  <si>
    <t>LÍNEA ESTRATÉGICA</t>
  </si>
  <si>
    <t>IMPULSOR DE AVANCE</t>
  </si>
  <si>
    <t>META RESULTADO</t>
  </si>
  <si>
    <t xml:space="preserve">PROGRAMA </t>
  </si>
  <si>
    <t>LÍNEA BASE 
SEGUN PDD</t>
  </si>
  <si>
    <t>DESCRIPCIÓN DE LA META PRODUCTO 2024-2027</t>
  </si>
  <si>
    <t>PONDERACIÓN DE LA META PRODUCTO</t>
  </si>
  <si>
    <t>DENOMINACIÓN DEL PRODUCTO</t>
  </si>
  <si>
    <t>PROGRAMACIÓN META PRODUCTO 2024</t>
  </si>
  <si>
    <t>PROGRAMACIÓN META PRODUCTO 2025</t>
  </si>
  <si>
    <t>PROGRAMACIÓN META PRODUCTO 2026</t>
  </si>
  <si>
    <t>PROGRAMACIÓN META PRODUCTO 2027</t>
  </si>
  <si>
    <t>16. Paz, justicia e instituciones sólidas</t>
  </si>
  <si>
    <t>Seguridad Humana</t>
  </si>
  <si>
    <t>Salud Pública y Aseguramiento</t>
  </si>
  <si>
    <t>Incrementar en 90 % la capacidad instalada de infraestructura para la cobertura de los servicios de cementerios en el Distrito de Cartagena</t>
  </si>
  <si>
    <t xml:space="preserve">Cementerios </t>
  </si>
  <si>
    <t>01-02-05</t>
  </si>
  <si>
    <t>Estudio técnico, financiero y ambiental para la construcción de un Nuevo Parque Cementerio Distrital elaborado</t>
  </si>
  <si>
    <t xml:space="preserve">Numero </t>
  </si>
  <si>
    <t>0 Fuente: Secretaría General, 2023</t>
  </si>
  <si>
    <t>Elaborar un (1) estudio técnico, financiero y ambiental para la construcción de un Nuevo Parque Cementerio Distrital</t>
  </si>
  <si>
    <t>Servicio</t>
  </si>
  <si>
    <t xml:space="preserve"> Estudios de preinversión realizados</t>
  </si>
  <si>
    <t>Acciones preventivas, correctivas, de modernización, restauración, construcción de bóvedas y/o nichos elaborados en los cementerios del Distrito</t>
  </si>
  <si>
    <t>4 acciones preventivas, correctivas, de modernización, restauración, construcción de bóvedas y/o nichos elaborados en cementerios a corte 2023 Fuente: Secretaría General, 2023</t>
  </si>
  <si>
    <t>Elaborar cuatro (4) acciones preventivas, correctivas, de modernización, restauración, construcción de bóvedas y/o nichos en los cementerios del Distrito</t>
  </si>
  <si>
    <t xml:space="preserve">Bien </t>
  </si>
  <si>
    <t xml:space="preserve">Cementerios remodelados  </t>
  </si>
  <si>
    <t>Sistemas tecnológicos para trámite de los servicios de cementerio implementados</t>
  </si>
  <si>
    <t>Implementar un (1) sistema tecnológico para trámites de servicios de cementerio</t>
  </si>
  <si>
    <t>Sistemas de información implementados</t>
  </si>
  <si>
    <t>Cementerio Santa Cruz de Manga con intervención para restauración arquitectónica</t>
  </si>
  <si>
    <t>Intervenir para mejoramiento y restauración arquitectónica un (1) Cementerio Santa Cruz de Manga</t>
  </si>
  <si>
    <t>11. Ciudades y comunidades sostenibles</t>
  </si>
  <si>
    <t>Actualizar los inventarios de bienes muebles e inmuebles para la adecuada administración y conservación del patrimonio del Distrito turístico y cultural de Cartagena de Indias.</t>
  </si>
  <si>
    <t>Innovacion publica y participacion ciudadana</t>
  </si>
  <si>
    <t>Fortalecimiento Institucional e Innovación Administrativa</t>
  </si>
  <si>
    <t>Rehabilitar cuatrocientos (400) metros cuadrados de espacio público en el Centro Histórico y su área de influencia</t>
  </si>
  <si>
    <t>Patrimonio publico al servicio de Cartagena</t>
  </si>
  <si>
    <t>05-02-03</t>
  </si>
  <si>
    <t>Número de parques del Centro Histórico recuperados y mejorados</t>
  </si>
  <si>
    <t>N.D.</t>
  </si>
  <si>
    <t>Recuperar y mantener dos (2) parques (parque Espíritu del Manglar y parque del Centenario)</t>
  </si>
  <si>
    <t xml:space="preserve">Parques recuperados </t>
  </si>
  <si>
    <t>Incrementar a 81% el porcentaje de cumplimiento del Índice de Capacidades para la Innovación Pública – ICIP de la Alcaldía Distrital</t>
  </si>
  <si>
    <t>Número de predios del inventario de bienes inmuebles del Distrito actualizados</t>
  </si>
  <si>
    <t>13.294 predios existentes del inventario de bienes inmuebles del Distrito Fuente: Secretaría General, 2023</t>
  </si>
  <si>
    <t>Actualizar diez mil seiscientos treinta y cinco (10.635) predios del inventario de bienes inmuebles pertenecientes al Distrito</t>
  </si>
  <si>
    <t> Sedes adecuadas</t>
  </si>
  <si>
    <t>Número de intervenciones a los bienes inmuebles y predios del Distrito</t>
  </si>
  <si>
    <t>0 Fuente: Dirección Administrativa de Apoyo Logístico, 2023</t>
  </si>
  <si>
    <t>Intervenir seiscientos (600) bienes inmuebles y predios del Distrito</t>
  </si>
  <si>
    <t>Fomentar un entorno urbano sostenible y participativo en Cartagena, promoviendo la conservación, el uso equitativo y la apropiación responsable de plazas, parques, plazoletas, zonas verdes y espacios públicos residuales del Centro Histórico. Esto busca fortalecer el sentido de pertenencia de la comunidad y mejorar la calidad de vida de sus habitantes.</t>
  </si>
  <si>
    <t>Ciudad Conectada y Sostenible</t>
  </si>
  <si>
    <t>Ciudad Histórica y Patrimonial</t>
  </si>
  <si>
    <t>Sostenibilidad del espacio publico del centro historico de cartagena de indias</t>
  </si>
  <si>
    <t>04-05-01</t>
  </si>
  <si>
    <t>Inventario de bienes muebles actualizado</t>
  </si>
  <si>
    <t>Un (1) inventario de bienes muebles Fuente: Dirección Administrativa de Apoyo Logístico, 2019</t>
  </si>
  <si>
    <t>Actualizar un (1) inventario de bienes muebles pertenecientes al Distrito</t>
  </si>
  <si>
    <t xml:space="preserve">Inventario </t>
  </si>
  <si>
    <t>6. Agua potable y saneamiento</t>
  </si>
  <si>
    <t xml:space="preserve">Vida Digna </t>
  </si>
  <si>
    <t>Acceso a Servicios Básicos</t>
  </si>
  <si>
    <t>Aumentar 1,02 la cobertura del servicio de acueducto en el Distrito de Cartagena.</t>
  </si>
  <si>
    <t>Acceso al agua potable y saneamiento básico</t>
  </si>
  <si>
    <t>02-05-01</t>
  </si>
  <si>
    <t>Número de usuarios conectados a la red de servicio de acueducto del Distrito</t>
  </si>
  <si>
    <t>Número</t>
  </si>
  <si>
    <t>310.293 usuarios conectados a la red de acueducto del Distrito</t>
  </si>
  <si>
    <t>Llevar trescientos diecisiete mil cuatrocientos ochenta y tres (317.483) el numero de usuarios conectados a la red de servicio de acueducto</t>
  </si>
  <si>
    <t>Usuarios conectados a la red de servicio de acueducto</t>
  </si>
  <si>
    <t>Mantener el porcentaje  promedio anual del Índice de Continuidad</t>
  </si>
  <si>
    <t>Kilómetros de refuerzo de conducción e impulsión de acueducto en el Distrito construidos</t>
  </si>
  <si>
    <t>Porcentaje</t>
  </si>
  <si>
    <t>411,63 km de conducción e impulsión del Sistema de Acueducto de Cartagena construidos a corte diciembre de 2023</t>
  </si>
  <si>
    <t>Construir nueve (9) kilómetros de refuerzo de conducción y/o impulsión de acueducto</t>
  </si>
  <si>
    <t>Red de distribución optimizada</t>
  </si>
  <si>
    <t>Número de obras ejecutadas para la mejora de distribución de agua potable en el Distrito</t>
  </si>
  <si>
    <t>Ejecutar seis (6) obras para la mejora de distribución de agua potable</t>
  </si>
  <si>
    <t>Acueductos optimizados</t>
  </si>
  <si>
    <t>Mantener el Índice de Riesgo Calidad del Agua  para el Consumo - IRCA.</t>
  </si>
  <si>
    <t xml:space="preserve">Metros cúbicos de agua potable suministrados como soluciones alternativas o transitorias de acceso al agua potable en el Distrito </t>
  </si>
  <si>
    <t>Metros Cúbicos</t>
  </si>
  <si>
    <t>8.550 metros cúbicos de agua potable mensual suministrados como soluciones alternativas o transitorias</t>
  </si>
  <si>
    <t>Suministrar cuatrocientos cuarenta y ocho mil ochocientos (448.800) metros cúbicos de agua potable mediante soluciones alternativas o transitorias</t>
  </si>
  <si>
    <t>Agua transportada y entregada</t>
  </si>
  <si>
    <t>Incrementar 3,95% el porcentaje de cobertura del alcantarillado o soluciones sanitarias en el Distrito</t>
  </si>
  <si>
    <t>Número de usuarios conectados a la red de servicio de alcantarillado del Distrito</t>
  </si>
  <si>
    <t>283.233 usuarios conectados a la red de alcantarillado del Distrito a corte enero de 2024</t>
  </si>
  <si>
    <t>Llevar a doscientos noventa y cinco mil quinientos veintinueve (295.529) el número de usuarios conectados a la red de servicio de alcantarillado</t>
  </si>
  <si>
    <t>Usuarios conectados a la red de servicio de alcantarillado</t>
  </si>
  <si>
    <t>Mantener en 100% 
el porcentaje el 
tratamiento de aguas 
residuales del 
Distrito</t>
  </si>
  <si>
    <t>Metros lineales de colectores de alcantarillado sanitario construidos en el Distrito</t>
  </si>
  <si>
    <t>Metros</t>
  </si>
  <si>
    <t>1.143 km de colectores de alcantarillado sanitario existentes en el Distrito de Cartagena a corte diciembre de 2023</t>
  </si>
  <si>
    <t>Construir quinientos noventa y dos (592) metros lineales de colectores de alcantarillado sanitario</t>
  </si>
  <si>
    <t>Alcantarillados ampliados/Colectores instalados</t>
  </si>
  <si>
    <t>Proteger y/o conservar el 3,75% (44,4 hectáreas) del total de las Áreas de Importancia Estratégica en el Distrito</t>
  </si>
  <si>
    <t>Número de hectáreas de áreas de importancia estratégica con acciones de conservación y/o protección</t>
  </si>
  <si>
    <t>hectáreas. existentes (100%) para conservar y proteger</t>
  </si>
  <si>
    <t>Proteger cuarenta y cinco (45) hectáreas de áreas de importancia estratégica con acciones de conservación y/o protección</t>
  </si>
  <si>
    <t xml:space="preserve">Áreas de ecosistemas protegidas </t>
  </si>
  <si>
    <t>Número de servicios de apoyo financiero (subsidios) para usuarios de los servicios públicos domiciliarios de acueducto, alcantarillado y aseo estratos 1,2 y 3 del Distrito entregados</t>
  </si>
  <si>
    <t>246.152 usuarios de acueducto de los estratos 1,2,3 (promedio balance mensual ejecutado por prestador) 171.307 usuarios estratos 1,2,3 de alcantarillado (promedio balance mensual ejecutado por prestador) 281.823 usuarios estratos 1,2,3 de aseo (promedio balance mensual ejecutado por  prestador)</t>
  </si>
  <si>
    <t>Entregar servicios de apoyo financiero (subsidios) de los servicios públicos domiciliarios a doscientos cuarenta y seis mil ciento cincuenta y dos (246.152) usuarios de acueducto de estrato 1, 2 y 3, a ciento setenta y un mil trescientos siete (171.307) usuarios de alcantarillado de estrato 1, 2 y 3, y a doscientos ochenta y un mil ochocientos veintitres (281.823) usuarios de servicio de aseo de estratos 1, 2 y 3</t>
  </si>
  <si>
    <t>Usuarios beneficiados con subsidios al consumo</t>
  </si>
  <si>
    <t>7. Energía limpia y asequible
11. Ciudades y comunidades sostenibles
12. Consumo y producción responsables</t>
  </si>
  <si>
    <t>Incrementar en un 10% el porcentaje de lámparas o luminarias de alumbrado público en funcionamiento.</t>
  </si>
  <si>
    <t>Avanzamos por una Cartagena iluminada y con transición energética</t>
  </si>
  <si>
    <t>02-05-02</t>
  </si>
  <si>
    <t>Número de lámparas o luminarias de alumbrado público en funcionamiento</t>
  </si>
  <si>
    <t>59.755 lámparas o luminarias totales en el Distrito</t>
  </si>
  <si>
    <t>Instalar y poner en funcionamiento siete mil (7.000) lámparas o luminarias de alumbrado público</t>
  </si>
  <si>
    <t>Lámparas de alumbrado público en funcionamiento</t>
  </si>
  <si>
    <t>Número de lámparas o luminarias con energías renovables instaladas</t>
  </si>
  <si>
    <t>55 lámparas o luminarias de iluminación con energías renovables en el Distrito</t>
  </si>
  <si>
    <t>Instalar ochocientas (800) lámparas o luminarias con energía renovable</t>
  </si>
  <si>
    <t>Número de iniciativas de generación de energía a partir de fuentes no convencionales implementadas</t>
  </si>
  <si>
    <t>1 iniciativa de energía a partir de fuentes no convenciona les aplicada en Isla Fuerte</t>
  </si>
  <si>
    <t>Implementar cinco (5) iniciativas de generación de energía a partir de fuentes no convencionales</t>
  </si>
  <si>
    <t>Unidades de generación fotovoltaica de energía eléctrica instaladas</t>
  </si>
  <si>
    <t>Número de barrios con monitoreo de información en la prestación del servicio del  alumbrado público implementado</t>
  </si>
  <si>
    <t>Implementar en seis (6) barrios el monitoreo de información en la prestación del servicio de alumbrado público</t>
  </si>
  <si>
    <t>Localidades monitoreadas</t>
  </si>
  <si>
    <t>6. Agua potable y saneamiento
11. Ciudades y comunidades sostenibles
12. Consumo y producción responsables</t>
  </si>
  <si>
    <t>Evaluar, actualizar, seguir y controlar el 100% del Plan de Gestión Integral de Residuos Sólidos del Distrito</t>
  </si>
  <si>
    <t xml:space="preserve">Unidos por la gestión de los residuos y el desarrollo sostenible </t>
  </si>
  <si>
    <t>02-05-03</t>
  </si>
  <si>
    <t>Plan de Gestión Integral de Residuos Sólidos del Distrito actualizado</t>
  </si>
  <si>
    <t xml:space="preserve">Número </t>
  </si>
  <si>
    <t>Plan de Gestión Integral de Residuos Sólidos 2016-2027 vigente</t>
  </si>
  <si>
    <t>Actualizar un (1) Plan de Gestión Integral de Residuos Sólidos</t>
  </si>
  <si>
    <t>Plan de Gestión Integral de Residuos Solidos implementado</t>
  </si>
  <si>
    <t>Número de convocatorias promovidas para la asignación de incentivo al Aprovechamiento y Tratamiento de Residuos Sólidos (IAT) en el Distrito</t>
  </si>
  <si>
    <t>2 convocatorias promovidas para la asignación de incentivo al Aprovechamiento y Tratamiento de Residuos Sólidos (IAT) en el Distrito a corte 2023</t>
  </si>
  <si>
    <t>Promover cuatro (4) convocatorias para la asignación de incentivo al Aprovechamiento y Tratamiento de Residuos Sólidos (IAT) en el Distrito</t>
  </si>
  <si>
    <t>Censo de recicladores del Distrito actualizado</t>
  </si>
  <si>
    <t>1 censo de recicladores con necesidad de actualización</t>
  </si>
  <si>
    <t>Actualizar un (1) censo de recicladores del Distrito</t>
  </si>
  <si>
    <t>Número de proyectos formulados para la implementación de planta de tratamiento de residuos del Distrito</t>
  </si>
  <si>
    <t>Formular un (1) proyecto para la implementación de planta de tratamiento de residuos del Distrito</t>
  </si>
  <si>
    <t>Número de proyecto formulado e implementado para la gestión de residuos en el área rural/ insular del Distrito</t>
  </si>
  <si>
    <t>Formular e implementar un (1) proyecto para la gestión de residuos en el área rural/insular del Distrito</t>
  </si>
  <si>
    <t>Número de puntos de acopio implementados para la disposición de residuos en la zona insular del Distrito</t>
  </si>
  <si>
    <t>1 punto de acopio para la disposición de residuos sólidos en la zona insular</t>
  </si>
  <si>
    <t>Implementar cuatro (4) puntos de acopio para la disposición de residuos en la zona insular del Distrito</t>
  </si>
  <si>
    <t>Documentos de lineamientos técnicos elaborados para la gestión de los residuos de aparatos eléctricos y electrónicos (RAEE) en el área rural/ insular del Distrito</t>
  </si>
  <si>
    <t>Elaborar un (1) lineamiento técnico para la gestión de los residuos de aparatos eléctricos y electrónicos (RAEE) en el área rural/insular del Distrit</t>
  </si>
  <si>
    <t>Número de puntos críticos recuperados en el Distrito</t>
  </si>
  <si>
    <t>24 puntos críticos recuperados a corte 2023</t>
  </si>
  <si>
    <t>Recuperar veinticuatro (24) puntos críticos en el Distrito</t>
  </si>
  <si>
    <t>Número de personas formadas en aprovechamiento de residuos</t>
  </si>
  <si>
    <t>N.D</t>
  </si>
  <si>
    <t>Formar cien mil (100.000) personas en aprovechamiento de residuos en el Distrito</t>
  </si>
  <si>
    <t>Personas asistidas técnicamente</t>
  </si>
  <si>
    <t>Número de programas de formación para recicladores de oficio implementados</t>
  </si>
  <si>
    <t>ND</t>
  </si>
  <si>
    <t>Implementar un (1) programa de formación para recicladores de oficio</t>
  </si>
  <si>
    <t>Recicladores de oficio formalizados</t>
  </si>
  <si>
    <t>Número de campañas de fomento a la formalización de recicladores desarrolladas</t>
  </si>
  <si>
    <t>Desarrollar dos (2) campañas de fomento a la formalización de recicladores</t>
  </si>
  <si>
    <t>Rutas selectivas de reciclaje georreferenciadas</t>
  </si>
  <si>
    <t>Georreferenciar la totalidad de las rutas selectivas de reciclaje</t>
  </si>
  <si>
    <t xml:space="preserve">Desarrollo Economico Equitativo </t>
  </si>
  <si>
    <t>Diversificación Económica</t>
  </si>
  <si>
    <t>Alcanzar un puntaje de 
8 en el Índice de 
Desarrollo Económico 
y Empresarial</t>
  </si>
  <si>
    <t>Economía Circular y Negocios Verdes</t>
  </si>
  <si>
    <t>03-01-01</t>
  </si>
  <si>
    <t>Plantas para la revalorización de residuos en zonas de tratamiento integral implementadas</t>
  </si>
  <si>
    <t>Numero</t>
  </si>
  <si>
    <t>Implementar dos (2) plantas para la revalorización de residuos en zonas de tratamiento integral (acopio, transformación, aprovechamiento y comercialización).</t>
  </si>
  <si>
    <t xml:space="preserve">Plantas para revalorización de residuos </t>
  </si>
  <si>
    <t>11. CIUDADES Y COMUNIDADES SOSTENIBLES</t>
  </si>
  <si>
    <t>Sistema Integral de Abastecimiento del Distrito</t>
  </si>
  <si>
    <t>Alcanzar un puntaje de 5 en el Índice de ejecucion de recursos</t>
  </si>
  <si>
    <t>Desarrollo del nuevo sistema de mercados del distrito</t>
  </si>
  <si>
    <t>03-07-01</t>
  </si>
  <si>
    <t>Fases del proceso de traslado del mercado de Bazurto al nuevo sistema de mercados implementadas.</t>
  </si>
  <si>
    <t>Fase</t>
  </si>
  <si>
    <t xml:space="preserve">Implementar tres (3) fases del proceso de traslado del Mercado de Bazurto  
1. Levantamiento, recopilación y revisión de información.
2. Estudio de preinversion para el desarrollo de la estructuración técnica, social, ambiental, predial, financiera, jurídica y operativa del nuevo sistema de abastecimiento.               
3. Ejecucion  </t>
  </si>
  <si>
    <t>Documento Tecnico</t>
  </si>
  <si>
    <t>Alcanzar un puntaje de 5 en el Índice de Desarrollo Económico Empresarial</t>
  </si>
  <si>
    <t>Gestión integral del sistema de mercados</t>
  </si>
  <si>
    <t>03-07-02</t>
  </si>
  <si>
    <t>Documentos normativos que rigen la operación de la plaza de mercados actualizados</t>
  </si>
  <si>
    <t>Documentos</t>
  </si>
  <si>
    <t>Decretos 0160 de 2015 y 1708 de 2015.</t>
  </si>
  <si>
    <t>Actualizar dos (2) documentos normativos que rigen la operación de la plaza de mercados</t>
  </si>
  <si>
    <t>Subir una posicion  en el desempeño nacional de resultados.</t>
  </si>
  <si>
    <t>Planes de gestion sostenibles del sistema de mercados del distrito implementados.</t>
  </si>
  <si>
    <t>Planes de Gestion</t>
  </si>
  <si>
    <t>Plan de Saneamiento Basico.</t>
  </si>
  <si>
    <t>Implementar dos (2) Planes de Gestión (1. Ambiental y 2. Administrativa, Operativa y Juridica) del Sistema de Mercados</t>
  </si>
  <si>
    <t>Metros cuadrados de infraestructura de las plazas de mercado que conforman el Sistema Integral de Abastecimient o del Distrito intervenidos o mantenidos</t>
  </si>
  <si>
    <t>Metros cuadrados constuidos</t>
  </si>
  <si>
    <t>Intervenir o mantener quinientos (500) metros cuadrados de infraestructura de las plazas de mercado que conforman el Sistema Integral de Abastecimiento del Distrito</t>
  </si>
  <si>
    <t xml:space="preserve">Metros cuadrados construidos </t>
  </si>
  <si>
    <t>9. Industria, Innovación e Infraestructura</t>
  </si>
  <si>
    <t>Innovación pública y participación ciudadana</t>
  </si>
  <si>
    <t>Transparencia y Gobierno Abierto</t>
  </si>
  <si>
    <t>Incrementar a 99 puntos el Índice de Transparencia y Anticorrupción - ITA</t>
  </si>
  <si>
    <t>Transparencia y lucha contra la corrupción</t>
  </si>
  <si>
    <t>05-06-01</t>
  </si>
  <si>
    <t>Estrategias para responder a transparencia activa y pasiva, los instrumentos de gestión de la información con criterios de accesibilidad</t>
  </si>
  <si>
    <t>0 
Fuente: Secretaría General, 2023</t>
  </si>
  <si>
    <t>Implementar una (1) estrategia de acceso para respuesta a transparencia activa y pasiva, los instrumentos de gestión de la información con criterios de accesibilidad</t>
  </si>
  <si>
    <t>Estrategia de Transparencia Activa y Pasiva</t>
  </si>
  <si>
    <t>0.25</t>
  </si>
  <si>
    <t>Número de rendiciones de cuentas desarrolladas</t>
  </si>
  <si>
    <t>8 rendiciones públicas de cuentas desarrolladas en el cuatrienio 2020-2023 Fuente: Secretaría de Planeación Distrital, 2023</t>
  </si>
  <si>
    <t>Desarrollar ocho (8) rendiciones públicas de cuentas a la ciudadanía</t>
  </si>
  <si>
    <t>Informe de Rendición de Cuentas</t>
  </si>
  <si>
    <t>16. Paz,
justicia e
instituciones
sólidas</t>
  </si>
  <si>
    <t>Incrementar a 88,9 puntos el Índice de Desempeño Institucional - IDI de la Alcaldía Distrital</t>
  </si>
  <si>
    <t>Modelo integrado de planeación y gestión - MIPG</t>
  </si>
  <si>
    <t>05-02-02</t>
  </si>
  <si>
    <t>Estrategia para la simplificación de procesos en el Distrito implementada</t>
  </si>
  <si>
    <t>Implementar una (1) estrategia para la simplificación de procesos</t>
  </si>
  <si>
    <t>Documento técnico – plan de trabajo para simplificación de procesos y cronograma de actividades</t>
  </si>
  <si>
    <t>Implementar al 100% los proyectos de mediano, corto y largo plazo establecidos en el Plan Institucional de Archivo del Distrito de Cartagena (PINAR)</t>
  </si>
  <si>
    <t>Transformación digital del sistema de archivo para la gestión pública eficiente</t>
  </si>
  <si>
    <t>05-02-04</t>
  </si>
  <si>
    <t>Servicios de gestión documental implementados</t>
  </si>
  <si>
    <t>Implementar cinco (5) servicios de gestión documental</t>
  </si>
  <si>
    <t>Cinco (5) servicios de gestión documental implementados.</t>
  </si>
  <si>
    <t>Servicio de sistemas de gestión implementado</t>
  </si>
  <si>
    <t>Implementar dos (2) servicios de sistemas de gestión</t>
  </si>
  <si>
    <t>Dos (2) servicios de sistemas de gestión implementados</t>
  </si>
  <si>
    <t>0.5</t>
  </si>
  <si>
    <t>Sistema de Gestión de Archivos Electrónicos – SGDEA implementado en cinco fases</t>
  </si>
  <si>
    <t>Implementar un (1) Sistema de Gestión de Archivos Electrónicos – SGDEA en sus 5 fases: (Planeación, análisis, diseño, implementación y evaluacion, monitoreo y control)</t>
  </si>
  <si>
    <t xml:space="preserve"> (1) Sistema de Gestión de Archivos Electrónicos – SGDEA en sus 5 fases implementado</t>
  </si>
  <si>
    <t>0.3</t>
  </si>
  <si>
    <t>4. Educación de Calidad</t>
  </si>
  <si>
    <t>Educacion</t>
  </si>
  <si>
    <t>1.600 jóvenes</t>
  </si>
  <si>
    <t>Formación técnica y complementaria en oficios</t>
  </si>
  <si>
    <t>02-02-02</t>
  </si>
  <si>
    <t>Número de jóvenes formados como técnicos laborales en oficios tradicionales</t>
  </si>
  <si>
    <t xml:space="preserve">Nuemero </t>
  </si>
  <si>
    <t>Formar a mil seiscientos (1.600) jóvenes en procesos de formación técnica en oficios tradicionales</t>
  </si>
  <si>
    <t>(360203100) Personas Formadas</t>
  </si>
  <si>
    <t>400 jóvenes</t>
  </si>
  <si>
    <t>Número de jóvenes vinculados en procesos de formación complementaria en oficios tradicionales</t>
  </si>
  <si>
    <t>Vincular a cuatrocientos (400) jóvenes en procesos de formación complementaria en oficios tradicionales</t>
  </si>
  <si>
    <t>(360204500) Personas capacitadas con educación para el trabajo</t>
  </si>
  <si>
    <t>240 mujeres</t>
  </si>
  <si>
    <t>Número de mujeres formadas en oficios técnicos y complementarios</t>
  </si>
  <si>
    <t>Formar a doscientos cuarenta (240) mujeres en los programas de formación en oficios técnicos y complementarios</t>
  </si>
  <si>
    <t>200 personas</t>
  </si>
  <si>
    <t>Número de egresados vinculados laboralmente a la Escuela Taller</t>
  </si>
  <si>
    <t>Vincular a doscientos (200) egresados de la Escuela Taller en oficios tradicionales</t>
  </si>
  <si>
    <t xml:space="preserve">(360300200) Personas formadas </t>
  </si>
  <si>
    <t>9 ambientes</t>
  </si>
  <si>
    <t>Número de ambientes de aprendizaje mejorados</t>
  </si>
  <si>
    <t>Mejorar la infraestructura de nueve (9) ambientes de aprendizaje</t>
  </si>
  <si>
    <t>(360302400) Ambientes de formación modernizados</t>
  </si>
  <si>
    <t xml:space="preserve">11. ciudades y comunidades sostenibles </t>
  </si>
  <si>
    <t>Ciudad conectada y sostenible</t>
  </si>
  <si>
    <t xml:space="preserve">Realizar 16 actividades de apropiación del patrimonio cultural </t>
  </si>
  <si>
    <t>Promoción y acceso efectivo a procesos culturales y artísticos</t>
  </si>
  <si>
    <t xml:space="preserve">Número de actividades de sensibilización y apropiación colectiva realizadas </t>
  </si>
  <si>
    <t xml:space="preserve">Realizar 16 actividades de apropiación social del patrimonio </t>
  </si>
  <si>
    <t xml:space="preserve"> (3301053) Servicio de promoción de actividades culturales</t>
  </si>
  <si>
    <t xml:space="preserve"> Diversificación Económica</t>
  </si>
  <si>
    <t>Incrementar en un 25% el porcentaje población migrante, colombianos retornados y de acogida atendidos en el Centro Integrate</t>
  </si>
  <si>
    <t xml:space="preserve">Atención integral al migrante </t>
  </si>
  <si>
    <t>01-03-07</t>
  </si>
  <si>
    <t>Número de migrantes, retornados y de acogida vinculados al programa de atención al migrante</t>
  </si>
  <si>
    <t>70.672 personas migrante, colombianos retornados, o de acogida habitando en Cartagena</t>
  </si>
  <si>
    <t>Vincular a diez mil seiscientos (10.600) migrantes, retornados y de acogida al programa de atención al migrante</t>
  </si>
  <si>
    <t>Beneficiarios potenciales para quienes se gestiona la oferta social</t>
  </si>
  <si>
    <t>Alcanzar un puntaje de 8 en el Índice de Desarrollo Económico Empresarial</t>
  </si>
  <si>
    <t>Cooperación para Avanzar</t>
  </si>
  <si>
    <t>03-01-04</t>
  </si>
  <si>
    <t>Número de alianzas de cooperantes nacionales e internacionales habilitadas para cooperar en el Distrito</t>
  </si>
  <si>
    <t>32 alianzas de cooperantes nacionales e internacionales en el cuatrenio 2020-2023</t>
  </si>
  <si>
    <t xml:space="preserve">Habilitar y consolidar (60) alianzas de cooperantes nacionales e internacionales </t>
  </si>
  <si>
    <t>Entidades, organismos y dependencias asistidos técnicamente</t>
  </si>
  <si>
    <t>Número de organizaciones mapeadas y habilitadas para cooperar</t>
  </si>
  <si>
    <t>938 organizaciones mapeadas y habilitadas para cooperar a corte 2023</t>
  </si>
  <si>
    <t>Habilitar y mapear (1200) organizaciones para cooperar</t>
  </si>
  <si>
    <t xml:space="preserve">Incrementar en un 40% el porcentaje de negocios verdes asesorados y consolidados </t>
  </si>
  <si>
    <t>Número de proyectos específicos de economía circular implementados con el apoyo de cooperantes</t>
  </si>
  <si>
    <t>Implementar  (5)proyectos específicos  de economía circular con el apoyo de cooperantes</t>
  </si>
  <si>
    <t>Negocios verdes consolidados</t>
  </si>
  <si>
    <t xml:space="preserve">8. Trabajo decente y crecimiento económico.
</t>
  </si>
  <si>
    <t>Trabajo Decente y Cierre de Brechas Laborales</t>
  </si>
  <si>
    <t>Reducir a 20% la tasa de desempleo en jóvenes</t>
  </si>
  <si>
    <t>Mi primera chamba</t>
  </si>
  <si>
    <t>03-03-03</t>
  </si>
  <si>
    <t>Número de estudiantes vinculados en la administración distrital, a través de la realización de las prácticas laborales</t>
  </si>
  <si>
    <t>Vincular cuatrocientos (400) jóvenes estudiantes en la realización de las prácticas laborales y recibiendo auxilios como incentivos</t>
  </si>
  <si>
    <t>Personas colocadas laboralmente</t>
  </si>
  <si>
    <t>Número de jóvenes graduados sin experiencia laboral vinculados a la administración distrital</t>
  </si>
  <si>
    <t>Vincular cuatrocientos (400) jóvenes graduados sin experiencia laboral</t>
  </si>
  <si>
    <t>Estrategia para la gestión del conocimiento y la innovación creada e implementada</t>
  </si>
  <si>
    <t>Crear e implementar una (1) estrategia para la gestión del conocimiento y la innovación</t>
  </si>
  <si>
    <t>Estrategias de apropiación realizadas</t>
  </si>
  <si>
    <t>Rediseñar al 100% la Administración Distrital de Cartagena</t>
  </si>
  <si>
    <t>Rediseño institucional e innovación administrativa del distrito</t>
  </si>
  <si>
    <t>05-02-05</t>
  </si>
  <si>
    <t>Fases del proceso de rediseño institucional implementadas</t>
  </si>
  <si>
    <t>1 documento para el rediseño institucional elaborado en el cuatrienio 2020-2023 
Fuente: Dirección Administrativa de Talento Humano, 2023</t>
  </si>
  <si>
    <t>Implementar cinco (5) fases del proceso de rediseño organizacional (Acuerdo Inicial, Diagnóstico, Diseño, Implementación, Supresión y/o liquidación)</t>
  </si>
  <si>
    <t>Documentos normativos realizados</t>
  </si>
  <si>
    <t>Incrementar a 99 puntos el Indice de Transparencia y Anticorrupción -ITA</t>
  </si>
  <si>
    <t>Procesos administrativos óptimos y transparentes</t>
  </si>
  <si>
    <t>05-06-02</t>
  </si>
  <si>
    <t>Trámites y otros procedimientos administrativos racionalizados</t>
  </si>
  <si>
    <t>28 trámites racionalizados en el cuatrienio 2020-2023 Fuente: SUIT – Función Pública, 2024</t>
  </si>
  <si>
    <t>Racionalizar cuarenta (40) nuevos trámites y/o procesos administrativos</t>
  </si>
  <si>
    <t>Documentos de lineamientos tecnicos</t>
  </si>
  <si>
    <t>Centro Integral Ciudadano creado</t>
  </si>
  <si>
    <t>Crear un (1) Centro Integral de Atención Ciudadano (CIAC)</t>
  </si>
  <si>
    <t>Sedes construida y dotada</t>
  </si>
  <si>
    <t>Ventanillas de atención al ciudadano optimizadas en su funcionamiento</t>
  </si>
  <si>
    <t>3 ventanillas con necesidad de optimización en su funcionamiento</t>
  </si>
  <si>
    <t>Optimizar tres (3) ventanillas de atención al ciudadano en su funcionamiento</t>
  </si>
  <si>
    <t>Sedes modificadas</t>
  </si>
  <si>
    <t>5. Igualdad de género.
8. Trabajo decente y
crecimiento económico
10. Reducción de las
desigualdades.</t>
  </si>
  <si>
    <t>Economía Popular y Emprendimiento</t>
  </si>
  <si>
    <t>Incrementar en 10% el porcentaje de inversión en proyectos de emprendimientos</t>
  </si>
  <si>
    <t>Avanzamos con capacidades emprendedoras</t>
  </si>
  <si>
    <t>03-04-01</t>
  </si>
  <si>
    <t>Microcentros de Inteligencia Artificial creados</t>
  </si>
  <si>
    <t>0 microcentros de inteligencia artificial en la ciudad Fuente: Secretaría General, 2023</t>
  </si>
  <si>
    <t>Crear dos (2) microcentros de inteligencia artificial</t>
  </si>
  <si>
    <t>Infraestructura  para la I+D+i  construida y  dotada</t>
  </si>
  <si>
    <t>Incrementar a 80,7 puntos el Índice de Desempeño Gobierno Digital</t>
  </si>
  <si>
    <t>Cartagena digital, inclusiva y conectada</t>
  </si>
  <si>
    <t>05-06-03</t>
  </si>
  <si>
    <t>Personas formadas en uso de Tecnologías de Información y Comunicaciones (TIC)</t>
  </si>
  <si>
    <t>1.600 personas formadas en el cuatrienio 2020-2023</t>
  </si>
  <si>
    <t>Formar a tres mil (3.000) personas en el uso de Tecnologías de Información y</t>
  </si>
  <si>
    <t>Servicio de  educación  informal</t>
  </si>
  <si>
    <t>Sistemas de información institucionales actualizados</t>
  </si>
  <si>
    <t>2 sistemas de información institucionales actualizados en el cuatrienio 2020-2023 Fuente: Secretaría General, 2023</t>
  </si>
  <si>
    <t>Actualizar seis (6) sistemas de información de la entidad</t>
  </si>
  <si>
    <t>Herramientas  tecnológicas  de Gobierno  digital  mejoradas</t>
  </si>
  <si>
    <t>Sistemas de información institucionales nuevos implementados</t>
  </si>
  <si>
    <t>3 sistemas de información institucionales nuevos implementados en el cuatrienio 2020-2023 Fuente: Secretaría General, 2023</t>
  </si>
  <si>
    <t>Implementar seis (6) nuevos sistemas de información institucionales</t>
  </si>
  <si>
    <t>Herramientas  tecnológicas  de Gobierno  digital creadas</t>
  </si>
  <si>
    <t>Número de zonas wifi-gratuitas instaladas y mantenidas</t>
  </si>
  <si>
    <t>18 zonas wi-fi creadas en el cuatrienio 2020-2023</t>
  </si>
  <si>
    <t>Instalar treinta y dos (32) nuevas zonas Wi-Fi y mantener las 18 actuales</t>
  </si>
  <si>
    <t>Servicio  de acceso  zonas  digitales</t>
  </si>
  <si>
    <t xml:space="preserve">Seguridad digital </t>
  </si>
  <si>
    <t>05-02-06</t>
  </si>
  <si>
    <t>Plan Estratégico Tratamiento de Riesgo de Seguridad y Privacidad de la información implementado</t>
  </si>
  <si>
    <t>Implementar (1) un Plan Estratégico de Tratamiento de Riesgo de Seguridad y Privacidad de la Información</t>
  </si>
  <si>
    <t>Documentos de  planeación</t>
  </si>
  <si>
    <t>Plan Estratégico de Seguridad y Privacidad de la información implementado</t>
  </si>
  <si>
    <t>Implementar (1) un Plan Estratégico de Seguridad y Privacidad de la información</t>
  </si>
  <si>
    <t xml:space="preserve">Documentos de  lineamientos  técnicos </t>
  </si>
  <si>
    <t>Cloud Data Center implementado en el DistritoCloud Data Center implementado en el Distrito</t>
  </si>
  <si>
    <t>Implementar un (1) Cloud Data Center para la protección y seguridad de la información en el Distrito</t>
  </si>
  <si>
    <t>Data center</t>
  </si>
  <si>
    <t>Mejora normativa en el distrito de Cartagena de indias</t>
  </si>
  <si>
    <t>05-02-07</t>
  </si>
  <si>
    <t>Agenda regulatoria anual elaborada e implementada</t>
  </si>
  <si>
    <t>1 agenda regulatoria anual elaborada e implementada a corte 2023</t>
  </si>
  <si>
    <t>Elaborar e implementar cuatro (4) agendas regulatorias</t>
  </si>
  <si>
    <t xml:space="preserve">Agenda regulatoria </t>
  </si>
  <si>
    <t>Procesos de depuración normativa distrital implementados</t>
  </si>
  <si>
    <t>Implementar cuatro (4) procesos de depuración normativa</t>
  </si>
  <si>
    <t xml:space="preserve">depuración normativa </t>
  </si>
  <si>
    <t xml:space="preserve">9. Industria, innovación e infraestructura
</t>
  </si>
  <si>
    <t>Arte, Cultura y Patrimonio</t>
  </si>
  <si>
    <t>Incrementar al 100% el porcentaje de aprovechamiento de la infraestructura cultural</t>
  </si>
  <si>
    <t xml:space="preserve">Memoria y patrimonio al servicio de la ciudadania </t>
  </si>
  <si>
    <t>02-03-06</t>
  </si>
  <si>
    <t>Número de piezas de la colección del Museo Histórico de Cartagena intervenidas</t>
  </si>
  <si>
    <t>Intervenir seiscientas cuarenta (640) piezas de la colección del Museo Histórico de Cartagena</t>
  </si>
  <si>
    <t>Obras restauradas</t>
  </si>
  <si>
    <t>Número de obras de infraestructura al bien de interés cultural, mejoradas, adecuadas y/o dotadas</t>
  </si>
  <si>
    <t>Mejorar, adecuar y/o dotar dos (2) pisos del bien de interés cultural: Palacio de la Inquisición</t>
  </si>
  <si>
    <t>Museos  adecuados</t>
  </si>
  <si>
    <t>Plan para la Consolidación y Promoción de la Memoria Histórica de Cartagena, formulado e implementado</t>
  </si>
  <si>
    <t>Formular e implementar un (1) Plan para la Consolidación y Promoción de la Memoria Histórica de Cartagena</t>
  </si>
  <si>
    <t>Documentos de lineamientos técnicos realizados</t>
  </si>
  <si>
    <t>Actividades culturales realizadas en Museos del Ministerio de Cultura</t>
  </si>
  <si>
    <t>FORTALECIMIENTO DEL SISTEMA DE CONTROL INTERNO - SCI</t>
  </si>
  <si>
    <t>05-02-08</t>
  </si>
  <si>
    <t>Plan de Formación sobre el Sistema de Control Interno y Control Interno Contable diseñado e implementado</t>
  </si>
  <si>
    <t>Diseñar e implementar un (1) Plan de Formación sobre el Sistema de Control Interno y Control Interno Contable</t>
  </si>
  <si>
    <t>Un (1) Plan de formación implementado</t>
  </si>
  <si>
    <t>Software de Auditoría Basada en Riesgos para procesos y sistemas de información implementado</t>
  </si>
  <si>
    <t>Implementar un (1) Software de Auditoría Basada en Riesgos para procesos y sistemas de información</t>
  </si>
  <si>
    <t>1. Fin de la
pobreza</t>
  </si>
  <si>
    <t>Superación de la Pobreza Extrema y Soberanía Alimentaria</t>
  </si>
  <si>
    <t>Pobreza monetaria extrema</t>
  </si>
  <si>
    <t>Fortalecimiento Institucional de Renta Ciudadano, Renta Joven y Colombia Mayor para la Superación de la Pobreza Extrema</t>
  </si>
  <si>
    <t>01-04-01</t>
  </si>
  <si>
    <t>Número de puntos de atención habilitados de Renta Ciudadana, Renta Joven y Colombia Mayor</t>
  </si>
  <si>
    <t>6 puntos de atención habilitados a corte 2023
Fuente: Tránsito a Renta Ciudadana, 2023</t>
  </si>
  <si>
    <t>Habilitar trece (13) puntos de atención para garantizar la atención de los beneficiarios y la operatividad del programa</t>
  </si>
  <si>
    <t>Oficina para la atención y orientación ciudadana dotada</t>
  </si>
  <si>
    <t>Número de jornadas complementarias para la atención y bienestar comunitario desarrolladas</t>
  </si>
  <si>
    <t>Desarrollar cuarenta y ocho (48) jornadas complementarias para la atención y bienestar comunitario</t>
  </si>
  <si>
    <t>Servicio de promoción de la garantía de derechos</t>
  </si>
  <si>
    <t>Página: 2 de 3</t>
  </si>
  <si>
    <t xml:space="preserve">DEPENDENCIA : </t>
  </si>
  <si>
    <t>GESTIÓN ADMINISTRATIVA - MIPG</t>
  </si>
  <si>
    <t>ADMINISTRACIÓN DE RIESGOS</t>
  </si>
  <si>
    <t>DIMENSIÓN (ES) DE MIPG</t>
  </si>
  <si>
    <t xml:space="preserve"> POLÍTICA DE GESTIÓN Y DESEMPEÑO INSTITUCIONAL</t>
  </si>
  <si>
    <t>PROCESO ASOCIADO</t>
  </si>
  <si>
    <t>Direccionamiento Estratégico y Planeación</t>
  </si>
  <si>
    <t>Compras y contratación pública</t>
  </si>
  <si>
    <t xml:space="preserve">ADMINISTRACIÓN DE BIENES Y SERVICIOS </t>
  </si>
  <si>
    <t>ADMINISTRACION DE SERVICIOS</t>
  </si>
  <si>
    <t xml:space="preserve">Coordinar las actividades para el mantenimiento y funcionamiento de los bienes muebles e inmuebles de la Alcaldía de Cartagena, acorde con el presupuesto asignado durante cada vigencia y articulado con las dependencias, para contribuir en el cumplimiento de la misión de la entidad.​									</t>
  </si>
  <si>
    <t>Nivel de cumplimiento ejecución plan de accion programa cementerio (%)</t>
  </si>
  <si>
    <t>Medir el cumplimiento de los objetivos formulados en el plan de acción del programa de cementerio</t>
  </si>
  <si>
    <t>TRIMESTRAL</t>
  </si>
  <si>
    <t>EFICACIA</t>
  </si>
  <si>
    <t>Plan Anual de Adquisiciones</t>
  </si>
  <si>
    <t>Posibilidad de pérdida Reputacional y Económica por deterioro acelerado de los mantenimientos efectuados en los bienes inmuebles debido a adquisición de materiales (cemento y pintura) fuera de los estándares de calidad, que garanticen la durabilidad de los mantenimientos</t>
  </si>
  <si>
    <t>El coordinador de mantenimientos incluye en los requerimientos de compra que los materiales (cemento y pintura) en su etiqueta incluyan sello de calidad cada que se requiera estructurar un proceso de adquisicion de estos materiales.</t>
  </si>
  <si>
    <t>ENTIDADES</t>
  </si>
  <si>
    <t>SERVIDORES</t>
  </si>
  <si>
    <t>CIUDADANÍA</t>
  </si>
  <si>
    <t xml:space="preserve">ADMINISTRACION DEL PATRIMONIO INMOBILIARIO </t>
  </si>
  <si>
    <t>Administrar, sanear,  proteger, vigilar y controlar los bienes inmuebles propiedad de la entidad y la construcción de una cultura de respeto por los mismos, que garantice su protección​ ante cualquier accionar de un tercero mientras hagan parte de los activos patrimoniales de la entidad, y que permita la consolidación de la propiedad y titularidad de ellos, así como la conformación  de un archivo digital y documental ,de todas las propiedades finca raíz ,debidamente contabilizada en sus estados financieros, para la toma de decisiones de la alta dirección. ​</t>
  </si>
  <si>
    <t xml:space="preserve">Porcentaje del cronograma de mantenimiento ejecutado </t>
  </si>
  <si>
    <t>Medir el cumplimiento de las actividades del mantenimiento programado de los bienes inmuembles del distrito</t>
  </si>
  <si>
    <t>N/A</t>
  </si>
  <si>
    <t>El líder de almacén dispone de un espacio en condiciones ambientales adecuadas para el almacenamiento de cemento y pintura para evitar afectaciones por cuestiones de humedad.</t>
  </si>
  <si>
    <t>INTERNO</t>
  </si>
  <si>
    <t>Cumplimiento de la meta de actualizacion del Inventario de bienes inmuebles</t>
  </si>
  <si>
    <t>Actualizar el invetario de todas las propiedades finca raíz de la entidad, como su debida contabilizacion en sus estados financieros, que sirvan para la toma de desiciones de la alta direccion.</t>
  </si>
  <si>
    <t xml:space="preserve">Posibilidad de pérdida Económica y Reputacional por la falta de saneamiento y mantenimiento de un inventario actualizado de los bienes inmuebles del Distrito debido a la no asignación de los recursos presupuestales necesarios para la ejecución de las actividades del subproceso. </t>
  </si>
  <si>
    <t xml:space="preserve">El lider del subproceso de Adm del Patrimonio inmobiliario presenta al Director de Apoyo Logístico un presupuesto  que permita en la siguiente vigencia atender las necesidades en materia financiera para el saneamiento del patrimonio </t>
  </si>
  <si>
    <t>Gestión con Valores para Resultados</t>
  </si>
  <si>
    <t>Fortalecimiento organizacional y simplificación de procesos</t>
  </si>
  <si>
    <t>SERVICIOS PÚBLICOS</t>
  </si>
  <si>
    <t>AGUA POTABLE</t>
  </si>
  <si>
    <t xml:space="preserve">Garantizar el suministro de agua potable de manera continua a traves del control y vigilancia a los prestadores del servicio; y la protección del recurso hidrico, con el fin de mejorar las condiciones vitales del 100% de los ciudadanos del Distrito de Cartagena </t>
  </si>
  <si>
    <t>Cantidad de viviendas conectadas al servicio de acueducto</t>
  </si>
  <si>
    <t>Medir la cobertura del servicio de acueducto</t>
  </si>
  <si>
    <t>Anual</t>
  </si>
  <si>
    <t>Eficacia</t>
  </si>
  <si>
    <t xml:space="preserve">Posibilidad de perdida reputacional y economica Por incumplimiento en el pago de los subsidios de los usuarios de estratos 1, 2 y 3 del servicio de acueducto en el Distrito de Cartagena Debido al aumento del valor en la facturación.
</t>
  </si>
  <si>
    <t>• Asesora de Servicios Públicos Revisar las facturas y sus anexos con la finalidad de validar que los usuarios no estén repetidos, que no se repitan las pólizas, que no se repitan direcciones, que no estén cobrando lotes, que no estén cobrando áreas/zonas no autorizadas. Mensual.
• Asesora de Servicios Públicos Implementar el acuerdo No. 086 de 2021 aplicando los porcentajes correctamente por estratos Mensual.
• Asesora de Servicios Públicos Solicitar el informe a la interventoría del contrato de alcantarillado de la revisión de los subsidios del servicio público  Mensual.</t>
  </si>
  <si>
    <t>ALCANTARILLADO</t>
  </si>
  <si>
    <t xml:space="preserve">Garantizar el servicio de alcantarillado de manera continua a traves del control y vigilancia a los prestadores del servicio; y el saneamiento y tratamiento de los vertimientos, que incluye la recoleccion, transporte, tratamiento y disposicion final de las aguas residuales descargadas al sistema publico de alcantarilado sanitario, con el fin de mejorar las condiciones sanitarias del 100% de los ciudadanos del Distrito de Cartagena </t>
  </si>
  <si>
    <t>Cantidad de viviendas conectadas al servicio de alcantarillado</t>
  </si>
  <si>
    <t>Medir la cobertura en el servicio de alcantarillado</t>
  </si>
  <si>
    <t xml:space="preserve">Posibilidad de perdida reputacional y economica Por incumplimiento en el pago de los subsidios de los usuarios de estratos 1, 2 y 3 del servicio de alcantarillado en el Distrito de Cartagena  Debido al aumento del valor en la facturación.
</t>
  </si>
  <si>
    <t>Cantidad de predios intervenidos</t>
  </si>
  <si>
    <t>Medir la cantidad de predios intervenidos en el marco del POMCA.</t>
  </si>
  <si>
    <t>Semestral</t>
  </si>
  <si>
    <t>Posibilidad de perdida reputacional y economica Por exceso de confianza entre los responsables de los aspectos tecnicos y juridicos de los procesos en campo del Área de Importancia Estratégica (AIE) Debido a la no protección y conservación de los predios encontrados dentro del AIE del acueducto del Distrito de Cartagena afectando compra de los mismos y/o pagos por servicios ambientales para la conservacion de los predios directamente con los actores establecidos en Decreto 1007 de 2018.</t>
  </si>
  <si>
    <t>• Asesora de Servicios Públicos Contratar a los profesionales idoneos para la actualización y/o elaboración del plan de ordenamiento cuerpo de agua cenagono Juan Gómez y Bohórquez  Semestral.
• Asesora de Servicios Públicos Invertir para la compra y/o pago de servicios ambientales para la conservación de predio con el apoyo previo de la Autoridad Ambiental y acorde con los actores establecidos en el Decreto 1007 de 2018. Semestral.</t>
  </si>
  <si>
    <t>ALUMBRADO PÚBLICO</t>
  </si>
  <si>
    <t>Garantizar la prestación del servicio de alumbrado publico a la ciudadania de manera continua a traves del control y vigilancia a los prestadores del servicio en la administración, operacion, mantenimiento, reposición, expansion, modernización, actividades complementarias y suministro de energia del sistema de alumbrado público en el Distrito de cartagena.</t>
  </si>
  <si>
    <t>Cantidad de Barrio modernizados en el servicio de alumbrado público</t>
  </si>
  <si>
    <t>Medir la cantidad de Barrios modernizados en el Distrito de Cartagena</t>
  </si>
  <si>
    <t>Trimestral</t>
  </si>
  <si>
    <t xml:space="preserve">Posibilidad de perdida reputacional Por el incumplimiento de las metas del Plan de Desarrollo en cuanto a modernización del Alumbrado Público a falta de recuros económicos  Debido a que el recuado no sea acorde a lo proyectado en la vigencia anterior </t>
  </si>
  <si>
    <r>
      <rPr>
        <sz val="11"/>
        <color theme="1"/>
        <rFont val="Arial"/>
        <family val="2"/>
      </rPr>
      <t>•</t>
    </r>
    <r>
      <rPr>
        <sz val="8.8000000000000007"/>
        <color theme="1"/>
        <rFont val="Aptos Narrow"/>
        <family val="2"/>
      </rPr>
      <t xml:space="preserve"> </t>
    </r>
    <r>
      <rPr>
        <sz val="11"/>
        <color theme="1"/>
        <rFont val="Aptos Narrow"/>
        <family val="2"/>
        <scheme val="minor"/>
      </rPr>
      <t>Profesional Especializado Realizar de manera tecnicamente detallada la proyección del recaudo para la vigencia futura  Anual.
• Profesional Especializado Realizar mesas de trabajo para hacer seguimiento de las metas mensuales contempladas Mensual.</t>
    </r>
  </si>
  <si>
    <t>Posibilidad de perdida reputacional Por el incumplimiento de las metas del Plan de Desarrollo en cuanto a modernización del Alumbrado Público a falta de recuros económicos  Debido a que el recuado no sea acorde a lo proyectado en la vigencia anterior.</t>
  </si>
  <si>
    <r>
      <rPr>
        <sz val="11"/>
        <color theme="1"/>
        <rFont val="Arial"/>
        <family val="2"/>
      </rPr>
      <t>•</t>
    </r>
    <r>
      <rPr>
        <sz val="8.8000000000000007"/>
        <color theme="1"/>
        <rFont val="Aptos Narrow"/>
        <family val="2"/>
      </rPr>
      <t xml:space="preserve"> </t>
    </r>
    <r>
      <rPr>
        <sz val="11"/>
        <color theme="1"/>
        <rFont val="Aptos Narrow"/>
        <family val="2"/>
        <scheme val="minor"/>
      </rPr>
      <t xml:space="preserve">Profesional Especializado Realizar de manera tecnicamente detallada la proyección del recaudo para la vigencia futura  Anual.
• Profesional Especializado Realizar mesas de trabajo para hacer seguimiento de las metas mensuales contempladas Mensual </t>
    </r>
  </si>
  <si>
    <t>ASEO</t>
  </si>
  <si>
    <t>Garantizar la recoleccion, transporte, disposicion final, barridos, poda de arboles de manera continua y la gestión integral de residuos solidos, a los ciudadanos del distrito de cartagena a traves de la supervisión a los operadores del servicio para mantener un ambiente optimo de la poblacion beneficiaria</t>
  </si>
  <si>
    <t>Programas implementados en el proceso de PGIRS.</t>
  </si>
  <si>
    <t>Medir el porcentaje de avance de los programas implementados en el proceso de PGIRS.</t>
  </si>
  <si>
    <t xml:space="preserve">Posibilidad de perdida reputacional y economica Por incumplimiento en el pago de los subsidios de los usuarios de estratos 1, 2 y 3 del servicio de aseo en el Distrito de Cartagena  Debido al aumento del valor en la facturación.
</t>
  </si>
  <si>
    <t>• Profesional Universitario Revisar las facturas y sus anexos con la finalidad de validar que los usuarios no estén repetidos, que no se repitan las pólizas, que no se repitan direcciones, que no estén cobrando lotes, que no estén cobrando áreas/zonas no autorizadas. Semestral.
• Profesional Universitario Implementar el acuerdo No. 086 de 2021 aplicando los porcentajes correctamente por estratos Semestral.</t>
  </si>
  <si>
    <t xml:space="preserve">Posibilidad de perdida reputacional Por la no actualización del Plan de Gestión Integral de Residuos Sólidos (PGIRS),  Debido a la no alineación de esta herramienta con las metas y programas del Plan de Desarrollo 2024 - 2027 Cartagena, ciudad de derechos, y por ende el no cumplimiento de las metas del cuatrienio.
</t>
  </si>
  <si>
    <t xml:space="preserve">• Asesora de Servicios Públicos Verificar que el Plan de Gestión Integral de Residuos de Sólidos este alineado con el Plan de Desarrollo 2024 - 2027 antes de aprobarlo. Trimestal.
• Asesora de Servicios Públicos Realizar seguimiento al cumplimiento de las metas del cuatrienio, mediante los indicadores de los programas del Plan de Gestión Integral de Residuos Sólidos (PGIRS) Trimestal 
</t>
  </si>
  <si>
    <t>Posibilidad de perdida reputacional por cambios en el modelo de recolección de residuos solidos  Debido al mal funcionamiento de los actuales operadores del servicio de aseo en el modelo de la libre competencia.</t>
  </si>
  <si>
    <t>• Asesora de Servicios Públicos Realizar supervisión de rutas y frecuencia de recolección del servicio público de aseo. Mensual.
• Asesora de Servicios Públicos Realizar seguimiento a los puntos críticos identificados en el Plan de Gestión de Residuos Sólidos  (PGIRS) y aquellos nuevos puntos surgidos por la mala práctica de la comunidad. Mensual.</t>
  </si>
  <si>
    <t>MERCADOS PÚBLICOS</t>
  </si>
  <si>
    <t>GESTIÓN AMBIENTAL DE LOS MERCADOS PÚBLICOS</t>
  </si>
  <si>
    <t>Formalizar permanentemente a los comerciantes de todas las plazas de mercados públicos del distrito de Cartagena traves de los instrumentos juridicos correspondientes con el fin de legitimar su calidad de comerciante adjudicatario de local de estas plazas</t>
  </si>
  <si>
    <t>Operativos realizados y capacitaciones como estrategias de gestion ambiental en los Mercados Publicos.</t>
  </si>
  <si>
    <t xml:space="preserve">Medir operativos y capacitaciones como estrategias de gestión ambiental </t>
  </si>
  <si>
    <t xml:space="preserve">Eficacia </t>
  </si>
  <si>
    <t>Posibilidad de perdida economica y reputacional por la ausencia de una base de datos donde se identifiquen los locales y los adjudicatarios debido a no contar  con un sistema de información seguro y eficaz.</t>
  </si>
  <si>
    <t>1. Asesor de despacho para asuntos de mercados públicos para  realizar la calibración del equipo de georeferenciación con seguimiento anual
2. Asesor de despacho para asuntos de mercados públicos para  realizar la capacitacion  del equipo de georeferenciación con seguimiento anual</t>
  </si>
  <si>
    <t>Posibilidad de perdida reputacional Por la falta de herramientas y elementos de seguridad y salud del  personal para el desarrollo de los operativos ambientales debido a las condiciones de insalubridad y contaminacion de las zonas intervenidas</t>
  </si>
  <si>
    <t xml:space="preserve">1. Asesor de despacho para asuntos de mercados públicos Verificar el cumplimiento y el seguimiento a las actividades desarrolladas por medio de los documentos exigidos para generar la obligación y autorizar el pago Seguimiento mensual. 
2. Asesor de despacho para asuntos de mercados públicos Implementar mecanismos hacia los encargados de las dependencias con el fin de disminuir la información errada (realizar reuniones, capacitaciones y seguimientos periódicos) Seguimiento mensual.  </t>
  </si>
  <si>
    <t>Garantizar la protección del ambiente en el marco de todas las actividades que se desarrollan en todas las plazas de mercados publicos de cartagena, con el fin de garantizar el optimo funcionamiento de estas plazas de manera permanente</t>
  </si>
  <si>
    <t xml:space="preserve">ADECUACION, MANTENIMIENTO PREVENTIVO Y CORRECTIVO DE LAS PLAZAS DE MERCADOS PÚBLICOS </t>
  </si>
  <si>
    <t>Adecuaciones y mantenimientos realizados para prevencion y correccion de las plazas de mercados publicos de la ciudad de Cartagena.</t>
  </si>
  <si>
    <t xml:space="preserve">Medir las las adecuaciones de mantenimientos preventivos y correctivos de las plazas de mercados públicos </t>
  </si>
  <si>
    <t>Información y Comunicación</t>
  </si>
  <si>
    <t xml:space="preserve">Transparencia, acceso a la información pública y lucha contra la corrupción </t>
  </si>
  <si>
    <t>TRANSPARENCIA Y PREVENCIÓN DE LA CORRUPCIÓN</t>
  </si>
  <si>
    <t>ACCESO A LA INFORMACIÓN MÍNIMA OBLIGATORIA</t>
  </si>
  <si>
    <t>Asegurar el cumplimiento total de las exigencias normativas vigentes a través del seguimiento y monitoreo a los instrumentos legales de información mínima obligatoria de manera permanente, con el fin de publicar la informacion minima obligatoria.</t>
  </si>
  <si>
    <t>Porcentaje de acciones de transparencia y prevención de la corrupción implementados</t>
  </si>
  <si>
    <t>Medir el porcentaje de implementación de las acciones de transparencia y prevención de la corrupción</t>
  </si>
  <si>
    <t>Plan Anticorrupción y de Atención al Ciudadano</t>
  </si>
  <si>
    <t>Posibilidad de pédida Reputacional por por incumplimiento a la normatividad vigente en implementación de la politica de transparencia, acceso a la información y prevención de la corrupción debido a  falta de conocimiento, negligencia y ausencia de controles en la identificación y ejecución de la misma.</t>
  </si>
  <si>
    <t>Líder del proceso de direccionamiento estratégico realiza revisión periodica de normas nacionales de manera bimensual</t>
  </si>
  <si>
    <t>GOBIERNO ABIERTO</t>
  </si>
  <si>
    <t>Promover la estrategia de gobierno abierto de la Alcaldía Distrital de Cartagena, a través de la implementación de la totalidad de las herramientas y acciones de participación ciudadana, tecnología o innovación publica, para garantizar los principios de transparencia, acceso a la información, rendición de cuentas y colaboración afín de mejorar la relación entre ciudadanía y gobierno de manera permanente.</t>
  </si>
  <si>
    <t>Porcentaje de cumplimiento del estandar de publicación, de acuerdo con lo establecido en la norma</t>
  </si>
  <si>
    <t>Medir el porcentaje de cumplimiento a los estandares de publicación establecidos en la norma</t>
  </si>
  <si>
    <t xml:space="preserve">Posibilidad de perdida reputacional por no cumplir con los lineamientos normativos vigentes de los estandares de publicación debido a  fallas técnicas en pagina web de la entidad
</t>
  </si>
  <si>
    <t>Líder del proceso de acceso a la información mínima debe solicitar revision y actualización del funcionamiento de la pagina web de la entidad de manera mensual</t>
  </si>
  <si>
    <t>Número de proyectos, procesos, contratos o convenios de interés seleccionados para realizar seguimiento</t>
  </si>
  <si>
    <t>Medir el nivel de avance, cumplimiento normativo y de los procedimientos propios de los proyectos, procesos, contratos o convenios de interés seleccionados</t>
  </si>
  <si>
    <t xml:space="preserve">Posibilidad de perdida reputacional por no cumplir con los lineamientos normativos vigentes de los estandares de publicación debido a que la entidad no cuenta con la información 
</t>
  </si>
  <si>
    <t>Líder del proceso de anticipación de riesgos de corrupción realiza capacitaciones a los funcionarios y contratistas de la metodología de identificación de riesgos de corrupción, dos veces al año</t>
  </si>
  <si>
    <t>Porcentaje de acciones implementadas del eje de cultura de la legalidad para la transparencia</t>
  </si>
  <si>
    <t>Medir el porcentaje de implementación de las acciones del eje de cultura de la legalidad para la transparencia</t>
  </si>
  <si>
    <t xml:space="preserve">Posibilidad de perdida reputacional por no identificar, ni informar oportunamente los riesgos de corrupción debido a la no anticipacion al riesgo de corrupcion por parte  de los responsables de los  proyectos/procesos/contratos o convenios de interés estratégico identificados
</t>
  </si>
  <si>
    <t>Líder del proceso de anticipación de riesgos de corrupción comunica oportunamente   a la dependencia responsable, al interventor y a los órganos de control competentes sobre las posibles irregularidades y hallazgos cuando estos se identifique</t>
  </si>
  <si>
    <t>Porcentaje de las respuestas realizadas de fondo de las denuncias recepciondas de posibles actos de corrupción</t>
  </si>
  <si>
    <t>Medir el porcentaje de respuestas realizadas de fondo de denuncias de posibles actos de corrupción</t>
  </si>
  <si>
    <t xml:space="preserve">Posibilidad de perdida reputacional por no dar respuesta de fondo a la denuncia ciudadana por presuntos actos de corrupción debido a que las dependencias responsables no dan respuesta a la denuncia remitida
</t>
  </si>
  <si>
    <t>Líder del proceso cultura de la legalidad para la transparencia realiza capacitaciones periodicas sobre recepción de denuncias sobre posibles actos de corrupción</t>
  </si>
  <si>
    <t>Número de herramientas y acciones implementadas del eje de gobierno abierto</t>
  </si>
  <si>
    <t>Medir el porcentaje de herramientas y acciones implementadas del eje de gobierno abierto</t>
  </si>
  <si>
    <t xml:space="preserve">Posibilidad de perdida reputacional por falta de ejecución de la estrategia de gobierno abierto debido a la no gestion de un plan diseñado para tal fin
</t>
  </si>
  <si>
    <t>Lider del proceso de  gobierno abierto verifica si las estrategias diseñadas tienen impacto en la ciudadania por medio del cumplimiento de los indicadores de la estrategia de gobierno abierto de forma semestral</t>
  </si>
  <si>
    <t>CALIDAD</t>
  </si>
  <si>
    <t>IMPLEMENTACIÓN DE MODELOS DE GESTIÓN</t>
  </si>
  <si>
    <t xml:space="preserve">Articular la implementación del modelo integrado de planeación y gestión - MIPG, mediante la formulación de planes, metodologias, herramientas y mecanismos que permitan implementar dicho modelo en la entidad, garantizando de manera continua la aplicabilidad por parte de cada responsable de politica de gestión y desempeño frente al cumplimiento de los criterios y lineamientos de las mismas, con el fin de satisfacer las necesidades de los grupos de valor de la Alcaldia Mayor de cartagena de Indias. 									</t>
  </si>
  <si>
    <t xml:space="preserve">
Porcentaje de planes de mejoramiento subsanados.
</t>
  </si>
  <si>
    <t>Medir el Porcentaje de cumplimiento de cierre de las acciones de los Planes de mejoramiento suscritos.</t>
  </si>
  <si>
    <t>Posibilidad de perdida reputacional por el bajo cumplimiento en los criterios diferenciales de las politicas de gestion y desempeño por el mal diligenciamiento del formulario por parte de los lideres de Politicas debido a la poca información disponible como soporte al diligenciamiento del formulario y/o baja ejecución de actividades que apunten a incrementar el nivel de desempeño institucional</t>
  </si>
  <si>
    <t>Asesor externo - Area de Calidad Realizar acompañamiento metodologico y seguimiento  tecnico al cargue del formulario Furag, por parte de cada uno de los lideres de Politica de Gestión y desempeño. Anual</t>
  </si>
  <si>
    <t xml:space="preserve">Articular la implementación del modelo integrado de planeación y gestión - MIPG, mediante la formulación de planes, metodologias, herramientas y mecanismos que permitan implementar dicho modelo en la entidad, garantizando de manera continua la aplicabilidad por parte de cada responsable de politica de gestión y desempeño frente al cumplimiento de los criterios y lineamientos de las mismas, con el fin de satisfacer las necesidades de los grupos de valor de la Alcaldia Mayor de cartagena de Indias.          </t>
  </si>
  <si>
    <t>Porcentaje de cumplimiento promedio de los planes de accion de las politicas de MIPG ejecutados.</t>
  </si>
  <si>
    <t>Medir el cumplimiento de los planes de acción enmarcadaos en cada politica de gestion y desempeño.</t>
  </si>
  <si>
    <t>Indice de Desempeño Institucional (MDI)</t>
  </si>
  <si>
    <t>Conocer el nivel de avance de la implementación del Modelo Integrado de Planeación y Gestión - MIPG en la entidad</t>
  </si>
  <si>
    <t>Gestión documental</t>
  </si>
  <si>
    <t>GESTIÓN DEL ARCHIVO GENERAL</t>
  </si>
  <si>
    <t>PLANES, PROGRAMAS  Y PROYECTOS DE LA GESTION DOCUMENTAL</t>
  </si>
  <si>
    <t>Planificar anualmente la ejecución  de las actividades de gestión documental de la Alcaldía Distrital de Cartagena mediante el diseño, elaboración, aprobación, verificación y evaluación de los lineamientos de la función archivística, garantizando el cumplimiento de los requisitos legales, administrativos, funcionales y técnicos establecidos en la política de gestión documental de la Entidad.</t>
  </si>
  <si>
    <t>Porcentaje de avance en la implementación de los proyectos de mediano, corto y largo plazo del Plan Institucional de Archivo del Distrito de Cartagena (PINAR)</t>
  </si>
  <si>
    <t>Plan Institucional de Archivos de la Entidad ­PINAR</t>
  </si>
  <si>
    <t>Posibilidad de pérdida económica y reputacional por   hallazgos administrativos y/o sanciones disciplinarias por entes de control debido a la insuficiente asignación de recursos humanos, financieros, tecnológicos y físicos para garantizar el cumplimiento de la normativa legal vigente en materia archivística</t>
  </si>
  <si>
    <t>1.El Director Administrativo de Archivo General verifica que sea incluido en el presupuesto el Plan de Archivo General(PINAR) elaborado con sus correspondientes programas y proyectos, y comunicado al Secretario General en el cual se registra,  todas las actividades necesarias para llevar a cabo la adopción e implementación de los lineamientos archivístico alineado con la planeación estratégica(Plan de Acción-PINAR), el cual detalla: los recursos necesarios, plazos realistas y alcanzables, responsabilidades y los indicadores de cumplimiento. En caso de desviaciones en este proceso realiza las acciones de reproceso para asegurar la debida inclusión presupuestal. Anualmente.
2. El Director Administrativo de Archivo General verifica que los planes y proyectos asociados a los objetivos identificados de la Gestión Documental Distrital aprobados por el Secretario General sean incluidos y registrados en el banco de proyectos de la Secretaría de Planeación, y en caso de desviaciones en este, realiza acciones de reproceso para asegurar la debida inclusión en el banco de proyectos. anualmente y siempre que es necesario.</t>
  </si>
  <si>
    <t>1.El Director Administrativo de Archivo General verificar que sea incluido en el presupuesto el Plan de Archivo General(PINAR) elaborado con sus correspondientes programas y proyectos, y comunicado al Secretario General en el cual se registra,  todas las actividades necesarias para llevar a cabo la adopción e implementación de los lineamientos archivístico alineado con la planeación estratégica(Plan de Acción-PINAR), el cual detalla: los recursos necesarios, plazos realistas y alcanzables, responsabilidades y los indicadores de cumplimiento. En caso de desviaciones en este proceso realiza las acciones de reproceso para asegurar la debida inclusión presupuestal. Anualmente.
2. El Director Administrativo de Archivo General verifica que los planes y proyectos asociados a los objetivos identificados de la Gestión Documental Distrital aprobados por el Secretario General sean incluidos y registrados en el banco de proyectos de la Secretaría de Planeación, y en caso de desviaciones en este, realiza acciones de reproceso para asegurar la debida inclusión en el banco de proyectos. anualmente y siempre que es necesario.</t>
  </si>
  <si>
    <t>PLANEACIÓN DE LA GESTION DOCUMENTAL</t>
  </si>
  <si>
    <t>No se encuentra incluido dentro del Modelo de Operación por Procesos de la Alcaldía de Cartagena</t>
  </si>
  <si>
    <t xml:space="preserve">NO CUENTA CON MATRIZ DE RIESGOS </t>
  </si>
  <si>
    <t>COOPERACION INTERNACIONAL</t>
  </si>
  <si>
    <t>RELACIONAMIENTO CON EL ECOSISTEMA DE COOPERACIÓN LOCAL E INTERNACIONAL</t>
  </si>
  <si>
    <t>Atraer recursos de manera permanente para la financiación complementaria de los programas del Plan de Desarrollo  del Distrito de Cartagena, mediante la busqueda de recursos con el ecosistema de cooperación internacional en los proximos 4 años.</t>
  </si>
  <si>
    <t>Porcentaje de proyectos y programas de cooperación internacional implementado en el Distrito</t>
  </si>
  <si>
    <t xml:space="preserve">Evidenciar que los proyectos y programas de cooperación internacional se  implementen en el Distrito de acuerdo a las prioridades establecidas en el plan de desarrollo </t>
  </si>
  <si>
    <t xml:space="preserve">1. Posibilidad de perdida reputacional por cambios en las dinamicas de la cooperación, así como factores propios de  paises socios: Cambio de gobierno, restricciones presupuestales, entre otros. Debido a baja ejecución de proyectos e iniciativas de cooperación    </t>
  </si>
  <si>
    <t xml:space="preserve">Asesor externo Realizar seguimiento a la negociación y ejecución de proyectos e iniciativas     </t>
  </si>
  <si>
    <t>GESTIÓN DE RECURSOS DE COOPERACIÓN</t>
  </si>
  <si>
    <t>Establecer alianzas estratégicas con  al menos 60 organizaciones nacionales e internacionales relevantes en el campo de la de la cooperación para el desarrollo en los proximos 4 años.</t>
  </si>
  <si>
    <t>Número de alianzas colaborativas establecidas entre organizaciones locales e internacionales en proyectos de desarrollo en Cartagena</t>
  </si>
  <si>
    <t>Medir la efectividad del relacionamiento con el ecosistema de cooperación local e internacional al contar el número de  alianzas colaborativas establecidas entre organizaciones locales e internacionales en proyectos que contribuyan al Plan de Desarrollo del Distrito.</t>
  </si>
  <si>
    <t>2. Posibilidad de pérdida reputacional por descoordinación y comunicación ineficiente debida a la carencia de protocolos de comunicación que definan claramente los canales y la frecuencia de comunicación; genra confusión y malentendidos entre los diversos actores involucrados en los proyectos de cooperación local e internacional</t>
  </si>
  <si>
    <t>Asesor externo Mantener una comunicación abierta y transparente con todos los participantes para gestionar expectativas y mantener la confianza.</t>
  </si>
  <si>
    <t>Talento Humano</t>
  </si>
  <si>
    <t xml:space="preserve">Talento humano </t>
  </si>
  <si>
    <t xml:space="preserve">GESTIÓN DEL TALENTO HUMANO </t>
  </si>
  <si>
    <t>ADMINISTRACIÓN DEL TALENTO HUMANO</t>
  </si>
  <si>
    <t>Realizar la vinculación a la planta de cargos de la Alcaldía Mayor de Cartagen, desarrollar y ejecutar las actividades que integran la Administración de dicha planta y realizar la liquidación y la orden del pago de las acreencias laborales correspondientes, cumpliendo la normatividad vigente con el fin de contribuir a garantizar la eficiencia de la administración pública al interior de la entidad.</t>
  </si>
  <si>
    <t>Avance ejecutado del calendario de pagos</t>
  </si>
  <si>
    <t>Medir el cumplimiento de las actividades establecidas en el calendario de pagos</t>
  </si>
  <si>
    <t>Plan Estratégico de Talento Humano</t>
  </si>
  <si>
    <t>Posibilidad de perdida reputacional por incumplimiento de las actividades planeadas dentro del PETH debido a las competencias diferentes a las referidas del responsable</t>
  </si>
  <si>
    <t>El Líder del PETH realiza presupuesto de las actividades planeadas dentro del PETH en el periodo anterior</t>
  </si>
  <si>
    <t>El Líder del PETH solicita asignación de presupuesto en el periodo anterior a la ejecución de la actividad</t>
  </si>
  <si>
    <t>Gestión ​del Conocimiento y la Innovación</t>
  </si>
  <si>
    <t xml:space="preserve">Gestión del conocimiento e innovación </t>
  </si>
  <si>
    <t>GESTIÓN DEL CONOCIMIENTO</t>
  </si>
  <si>
    <t>Gestionar  el conocimiento organizacional, de manera permanente, de los servidores públicos de la planta y demas colaboradores de la Alcaldía Mayor de Cartagena, a través del cumplimiento de la política de gestión del conocimiento e innovación para fortalecer la generación de conocimiento y la innovación y la adecuada aplicación del modelo integrado de planeación y gestión (MIPG) y de este modo, generar valor público</t>
  </si>
  <si>
    <t>Avance ejecutado del Plan de Acción de la política de Gestión del Conocimiento y la Innovación (GESCO+I)</t>
  </si>
  <si>
    <t>Medir el avance de las actividades planeadas en la ejecución del Plan de Acción de la Política de Gestión del Conocimiento y la Innovación  (GESCO+I) en relación con lo planeado en el periodo</t>
  </si>
  <si>
    <t>Eficiencia</t>
  </si>
  <si>
    <t>PLANEACIÓN ESTRATÉGICA DEL TALENTO HUMANO</t>
  </si>
  <si>
    <t>Planear, desarrollar, evaluar e implementar mejoras en la Gestión del Talento Humano, de manera permanente, en aras de contribuir al mejoramiento de las competencias, capacidades, conocimientos, habilidades y calidad de vida de los servidores públicos de la Alcaldía de Cartagena, en el marco de las rutas que integran la dimensión del Talento Humano en MIPG, como centro del modelo.</t>
  </si>
  <si>
    <t xml:space="preserve">Avance ejecutado del plan estrategico de talento humano </t>
  </si>
  <si>
    <t>Medir el avance en la ejecución de las actividades planeadas de acuerdo al Plan Estratégico de Talento Humano</t>
  </si>
  <si>
    <t>Efectividad</t>
  </si>
  <si>
    <t xml:space="preserve">Servicio al ciudadano </t>
  </si>
  <si>
    <t>SERVICIO AL CIUDADANO</t>
  </si>
  <si>
    <t>PLANEACIÓN DEL RELACIONAMIENTO CON EL CIUDADANO</t>
  </si>
  <si>
    <t>Brindar atención con calidad y oportunidad a la ciudadanía del Distrito de Cartagena de Indias, en cumplimiento de la Política de Servicio al Ciudadano atendiendo de forma oportuna, ágil y precisa las peticiones, quejas, reclamos, sugerencias, felicitaciones y denuncias que radican a través de los canales de atención habilitados garantizando que la percepción del ciudadano sea la mejor.</t>
  </si>
  <si>
    <t>Conocer el porcentaje de efectividad de las radicaciones del Mes</t>
  </si>
  <si>
    <t>Mensual</t>
  </si>
  <si>
    <t xml:space="preserve">1. Posibilidad de perdida reputacional por direccionamiento inadecuado de la solicitud, debido a los errores operativos al momento de radicar y desconocimiento de la herramienta
</t>
  </si>
  <si>
    <t>1. Posibilidad de pérdida Reputacional por direccionamiento inadecuado de la solicitud debido a los errores operativos al momento de radicar y desconocimiento de la herramienta
2. Posibilidad de pérdida Reputacional por falta de continuidad en los contratos del personal de la VUAC debido a políticas internas en la contratación de OPS
 tercero</t>
  </si>
  <si>
    <t xml:space="preserve">Racionalización de trámites </t>
  </si>
  <si>
    <t>GESTIÓN DE TRÁMITES / OPA</t>
  </si>
  <si>
    <t>Determinar la ruta de acción para la identificación de trámites y otros procedimientos administrativos (OPAS) de la Alcaldía Mayor de Cartagena de Indias y establecer la estrategia de racionalización anual de los trámites de la entidad, por cada vigencia dentro del cuatrienio de la administración presente, mediante la optimización de los tiempos de respuesta y simplificación de los trámites, con el fin de mejorar la participación ciudadana y la transparencia en las actuaciones administrativas y facilitar el acceso de los ciudadanos a sus derechos reduciendo costos, tiempos, documentos, procesos y pasos en su interacción con las entidades.</t>
  </si>
  <si>
    <t>Trámites racionalizados</t>
  </si>
  <si>
    <t>Medir el porcentaje de trámites racionalizados acorde a la estrategia de racionalización para la vigencia</t>
  </si>
  <si>
    <t>2. Posibilidad de perdida reputacional por falta de continuidad en los contratos del personal de la VUAC, debido a políticas internas en la contratación de OPS
3. Posibilidad de perdida reputacional Por suplantación de funciones de otros funcionarios, debido a intereses individual o de un tercero</t>
  </si>
  <si>
    <t>3. Posibilidad de pérdida Reputacional Por perdida de la confidencialidad de la información del ciudadano debido al  uso inadecuado de la información reservada y clasificada 
4. Posibilidad de pérdida Reputacional Por suplantación de funciones de otros funcionarios  debido a intereses individual o de un</t>
  </si>
  <si>
    <t>GESTIÓN PQRS</t>
  </si>
  <si>
    <t>Brindar respuesta a las peticiones, quejas, reclamos, sugerencias, felicitaciones y Denuncias (PQRSFD), de manera permanente atendiendolas de forma oportuna y efectiva, mediante la aplicación de la normatividad vigente, disminuyendo la ocurrencia de quejas, reclamos y denuncias en la entidad.</t>
  </si>
  <si>
    <t>Tiempo promedio de respuesta dada al ciudadano</t>
  </si>
  <si>
    <t>Conocer el promedio de los días en los que la alcaldia ha dado respuesta</t>
  </si>
  <si>
    <t xml:space="preserve">4. Posibilidad de perdida reputacional Por perdida de la confidencialidad de la información del ciudadano, debido al  uso inadecuado de la información reservada y clasificada </t>
  </si>
  <si>
    <t xml:space="preserve">1. Posibilidad de perdida reputacional Por suplantación de funciones de otros funcionarios, debido a intereses individual o de un tercero
2. Posibilidad de perdida reputacional Por perdida de la confidencialidad de la información del ciudadano, debido al  uso inadecuado de la información reservada y clasificada </t>
  </si>
  <si>
    <t xml:space="preserve">Gobierno Digital </t>
  </si>
  <si>
    <t>GESTION DE PROYECTOS DE TECNOLOGIAS DE LA INFORMACION</t>
  </si>
  <si>
    <t>GERENCIA DE PROYECTO TI</t>
  </si>
  <si>
    <t>Gerenciar anualmente el 100% de los proyectos TI del distrito de Cartagena, mediante la articulación de los esfuerzos tanto de las entidades centralizadas, descentralizadas y del gobierno nacional para consolidar la visión estratégica hacia la transformación digital.</t>
  </si>
  <si>
    <t>Metas del plan de desarrollo cumplidas</t>
  </si>
  <si>
    <t>Mide el porcentaje de avance de las actividades programadas en cada uno de los proyectos del plan de desarrollo</t>
  </si>
  <si>
    <t>Plan Estratégico de Tecnologías de la Información y las Comunicaciones</t>
  </si>
  <si>
    <t xml:space="preserve">Posibilidad de perdida reputacional y economica por incumplimiento a la normatividad legal vigente en materia de seguridad y privacidad de la información Debido a La desactualización en  temas legales o políticos en las operaciones de la entidad.  </t>
  </si>
  <si>
    <t>realizan la verificacion semestral o cada vez que MINTIC anuncie un cambio de la normatividad existente asociada a la seguridad y privacidad de la informacion, realizando una busqueda en la pagina de gobierno digital y la pagina de seguridad digital del Ministerio de las TIC, comparando la normatividad publicada con la normatividad descrita en el documento denominado nomograma, que contienen las normas y sus acciones de seguimiento para verificar el cumplimiento, asi mismo se deja como evidencia el cuadro comparativo en el cual se detallan las normas descriptas y las normas recientes, asi como los cambios mas relevantes de las mismas, con el proposito de evitar incumplimientos de la ley y desactualizaciones normativas que afecten el normal desarrollo de los procesos, en caso de no exitir modifiicaciones en la normativa se realizara una reunion para el seguimiento del cumplimiento normativo</t>
  </si>
  <si>
    <t>Politica de gobierno digital cumplida</t>
  </si>
  <si>
    <t>Mide el porcentaje de avance de la implementacion de la Politica de gobierno digital</t>
  </si>
  <si>
    <t>Posibilidad de perdida reputacional y economica por  perdida total o parcial de la información contenida en las bases de datos  debido a el incumplimiento de las politicas de seguridad digital.</t>
  </si>
  <si>
    <t>realiza un respaldo diario incremental de lunes a sábado con una retención de 6 días, también un respaldo full cada domingo de la semana con una retención de un mes y un respaldo full el último viernes de cada mes con una retención de un mes,  esto con la finalidad de respaldar y recuperar la información critica que contiene las bases de datos. Así mismo se deja como evidencia el informe de la plataforma del monitoreo, la  gestión de los backups, y los eventos que se presentan durante la copia de seguridad.</t>
  </si>
  <si>
    <t>GESTIÓN DE SOFTWARE</t>
  </si>
  <si>
    <t>DESARROLLO DE APLICACIONES</t>
  </si>
  <si>
    <t xml:space="preserve">Asegurar el desarrollo del software tanto interno como externo, para contribuir con  el cumplimiento de las metas misionales y estrategicas  de la Alcaldia de Cartagena  a traves de la implementacion de estandares de calidad y buenas practicas				</t>
  </si>
  <si>
    <t>Software Desarrollado</t>
  </si>
  <si>
    <t>Medir el nivel de cumplimiento en los proyectos asignados al area</t>
  </si>
  <si>
    <t>Posibilidad de perdida economica y reputacional por ocurrencia de eventos que afecten la totalidad o parte de la infraestructura tecnológica (hardware, software, redes, etc.) del distrito debido a el incumplimiento de las politicas de seguridad digital .</t>
  </si>
  <si>
    <t>realiza un monitoreo mensual del estado de actualizaciones de todos los dispositivos  del Distrito, a través del servidor WSUS (Servicios de actualización de Windows Server) con el fin mantener los equipos de la Alcaldía Distrital de Cartagena actualizados y más seguros, por otra parte, es posible gestionar completamente la distribución de las últimas actualizaciones publicadas por Microsoft para todos los equipos de la Entidad, cabe resaltar que las actualizaciones se realiza con una sincronización de manera diaria para detectar novedades encontradas en los dispositivos, logrando como evidencia, un informe de las actualizaciones y sincronizaciones generadas de los dispositivos del Distrito.</t>
  </si>
  <si>
    <t xml:space="preserve">Posibilidad de perdida economica y reputacional por  la pérdida de la integridad de la base de datos  debido a la ausencia de políticas de control de acceso, contraseñas sin protección y mecanismos de autenticación débil   </t>
  </si>
  <si>
    <t>verifica mensualmente  las solicitudes de creación de usuarios, a través de los lineamientos establecidos en la metodología descrita en el instructivo GTIGPS02-I001 para la gestión de usuario y contraseña,  mediante el cual, se establecen las instrucciones para la creación de los usuarios y la asignación de contraseñas seguras de todos los sistemas informáticos que se manejan en la Alcaldía Distrital de Cartagena. Con el propósito de garantizar la trazabilidad de las solicitudes de accesos recibidas, se deja como evidencia un archivo de seguimiento de accesos gestionado, los formato de control de accesos GTIGPS02-F001 diligenciados por los solicitantes, un informe de las actividades y novedades encontradas; estas se archivan en el repositorio share point del proceso de seguridad y privacidad de la información.</t>
  </si>
  <si>
    <t>GESTIÓN DE INFRAESTRUCTURA Y TELECOMUNICACIONES</t>
  </si>
  <si>
    <t>GESTION DE REDES Y TELECOMUNICACIONES</t>
  </si>
  <si>
    <t>Controlar constantemente la conectividad y las configuraciones entre los dispositivos y los sistemas que se  utilizan en el distrito y que abarcan todas las categorías de TI, conforme a las directrices relacionadas con estándares y buenas prácticas en el manejo de la información que permitan en forma oportuna, eficiente y transparente la información para la toma de decisiones misionales y estratégica</t>
  </si>
  <si>
    <t>Servicios de red Dispuestos</t>
  </si>
  <si>
    <t>Numero  de horas que se encuentra activo un servicio</t>
  </si>
  <si>
    <t>Posibilidad de perdida economica y reputacional por afectación de la integridad de la información contenida en las bases de datos  debido a el incumplimiento de Las politicas y lineamientos normativos para la privacidad y seguridad de la informacion.</t>
  </si>
  <si>
    <t>verifica mensualmente la correcta ejecución del plan de accion codigo GADCA04-F001, con el fin de dar cumplimiento a los lineamientos establecidos en el manual de políticas de seguridad de la información, para asegurar su implementación y su aplicabilidad. En este plan de acción se realizan los  lineamientos para el control de seguridad, la identificación de los activos de información de los procesos relacionando a las bases de datos que se están administrado, las copias de seguridad a las bases de datos, dejando como evidencia las actas a reuniones y/o capacitaciones, memorando y Oficios que se archivan en el repositorio share point del proceso de seguridad y privacidad de la información.</t>
  </si>
  <si>
    <t xml:space="preserve">Seguridad Digital </t>
  </si>
  <si>
    <t>GESTION DE SEGURIDAD Y LA PRIVACIDAD DE LA INFORMACIÓN</t>
  </si>
  <si>
    <t>SEGURIDAD TACTICA Y ESTRATEGICA</t>
  </si>
  <si>
    <t>Mantener la Integridad, Disponibilidad, Privacidad, Control y Autenticidad de toda la información manejada por el distrito de Cartagena, a través de la implementación de politicas de seguridad digítal y lineamientos para lograr la disponibilidad, confidencialidad y la integridad de la información durante la vigencia.</t>
  </si>
  <si>
    <t>Politica de seguridad y privacidad de la informacion cumplida</t>
  </si>
  <si>
    <t>Mide el porcentaje de avance de la implementacion de la Politica de  seguridad y privacidad de la infrmacion</t>
  </si>
  <si>
    <t>Plan de Tratamiento de Riesgos de Seguridad y Privacidad de la Información</t>
  </si>
  <si>
    <t xml:space="preserve">R1. Posibilidad de perdida reputacional y economica por incumplimiento a la normatividad legal vigente en materia de seguridad y privacidad de la información Debido a La desactualización en  temas legales o políticos en las operaciones de la entidad.  </t>
  </si>
  <si>
    <t>R2. Posibilidad de perdida reputacional y economica por  perdida total o parcial de la información contenida en las bases de datos  debido a el incumplimiento de las politicas de seguridad digital.</t>
  </si>
  <si>
    <t>R3. Posibilidad de perdida economica y reputacional por ocurrencia de eventos que afecten la totalidad o parte de la infraestructura tecnológica (hardware, software, redes, etc.) del distrito debido a el incumplimiento de las politicas de seguridad digital .</t>
  </si>
  <si>
    <t xml:space="preserve">R4. Posibilidad de perdida economica y reputacional por  la pérdida de la integridad de la base de datos  debido a la ausencia de políticas de control de acceso, contraseñas sin protección y mecanismos de autenticación débil   </t>
  </si>
  <si>
    <t>R5. Posibilidad de perdida economica y reputacional por afectación de la integridad de la información contenida en las bases de datos  debido a el incumplimiento de Las politicas y lineamientos normativos para la privacidad y seguridad de la informacion.</t>
  </si>
  <si>
    <t xml:space="preserve">R6. Posibilidad de perdida economica y reputacional por el bajo cumplimiento en los criterios diferenciales de las politicas seguridad digital   debido a el incumpliimiento de las actividades descritas en el plan de accion,  poca información disponible como soporte de la evidencia y/o baja ejecución de actividades que apunten a incrementar el nivel de desempeño institucional   </t>
  </si>
  <si>
    <t>realiza un monitoreo mensualmente de las actividades establecidas en el plan de acción GADCA04-F001, con el fin de alcanzar las metas, cumplir los objetivos y lograr resultados del cronograma de las actividades descritas, haciendo un paralelo entre las actividades programadas y las actividades realizadas, las cuales son enviadas por correos electrónicos informando las actividades necesarias que alimenten y fortalezcan al desempeño del cronograma de actividades, en caso de existir capacitaciones, modificaciones o nuevas actividades se realizará una reunión para el seguimiento del cumplimiento del plan y así  lograr el levantamiento de los procedimientos, formatos e instructivos, dejando como evidencia las actas a reuniones y/o capacitaciones, oficios y memorandos.</t>
  </si>
  <si>
    <t>Plan de Seguridad y Privacidad de la Información</t>
  </si>
  <si>
    <t>Mejora Normativa</t>
  </si>
  <si>
    <t>GESTIÓN  NORMATIVA</t>
  </si>
  <si>
    <t>ACTOS ADMINISTRATIVOS DE CARÁCTER GENERAL</t>
  </si>
  <si>
    <t>Establecer permanentemente lineamientos y posiciones jurídicas para la expedición de actos administrativos de carácter general y cumplir con los lineamientos de la política de gestión y desempeño para la expedición de los actos.</t>
  </si>
  <si>
    <t>Actos Administrativos de carácter general  revisados</t>
  </si>
  <si>
    <t>Establecer el porcentaje de Actos Administrativos de carácter general revisados oportunamente</t>
  </si>
  <si>
    <t>Trimestralmente</t>
  </si>
  <si>
    <t>Posibilidad de pérdida económica y reputacional por expedir actos administrativos regulatorios por fuera de los lineamientos debido al desconocimiento de la política de mejora normativa.</t>
  </si>
  <si>
    <t>Jefe de la OAJ expedirá y/o actualizará los lineamientos sobre la expedición de actos administrativos de carácter semestralmente.</t>
  </si>
  <si>
    <t xml:space="preserve">Proyectos de actos administrativos de carácter general devueltos </t>
  </si>
  <si>
    <t xml:space="preserve">Identificar el nivel de implementacion de los lineamientos expedidos para la elaboracion de actos administrativos de carácter general </t>
  </si>
  <si>
    <t>Semestralmente</t>
  </si>
  <si>
    <t>Posibilidad de pérdida económica y reputacional por expedir actos administrativos particulares extemporáneos debido al desconocimiento de los términos establecidos en los lineamientos o la Ley.</t>
  </si>
  <si>
    <t>Profesional / Asesor Externo responsable verificará que la solicitud de revisión de acto administrativo cumpla con los requisitos establecidos en los lineamientos cada vez que sea asignado.</t>
  </si>
  <si>
    <t>Profesional / Asesor Externo responsable registra la solicitud de revisión de un acto administrativo en la base de datos para el respectivo cada vez que sea asignado.</t>
  </si>
  <si>
    <t>Profesional / Asesor Externo publicar cronograma de mesas técnicas con los gestores y el equipo de calidad para revisión, seguimiento y ajustes a los indicadores de gestión trimestral.</t>
  </si>
  <si>
    <t>Control Inter​no</t>
  </si>
  <si>
    <t xml:space="preserve">Control interno </t>
  </si>
  <si>
    <t>EVALUACIÓN INDEPENDIENTE</t>
  </si>
  <si>
    <t>GESTIÓN ADMINISTRATIVA DE LA EVALUACIÓN INDEPENDIENTE</t>
  </si>
  <si>
    <t>Medir y evaluar la eficacia, eficiencia y economia de los controles establecidos en el Sistema de Control Interno, para asesorar la alta dirección en el mejoramiento continuo de la gestión y asi contribuir en la toma de decisiones que orienten el accionar administrativo hacia la consecución de los objetivos trazados a traves de la evaluación independiente, reportes, asesorias y seguimiento de ley, durante la anualidad.</t>
  </si>
  <si>
    <t>Número de reportes presentados al Alcade Mayor de Cartagena,  Comité Institucional de Coordinador de Control Interno y a los lideres de procesos</t>
  </si>
  <si>
    <t>Consolidar los resultados producto de la ejecución del Plan Anual de Evaluación Independiente, a fin de elaborar informe ejecutivo del estado en que se encuentra el Sistema de Control Interno y/o del avance de la ejecución del PAEI,  que permita la toma de decisiones .</t>
  </si>
  <si>
    <t xml:space="preserve">1.	Posibilidad de pérdida reputacional por la inoportunidad en la entrega de información al alcalde Mayor y al Comité Institucional de Coordinación de Control Interno, debido a la demora en la revisión y consolidación de la información.
</t>
  </si>
  <si>
    <t xml:space="preserve">1.	R1: jefe de la Oficina Asesora de Control Interno / Profesional asignado verificar y/o monitorear   cada vez que se asigne la actividad, el cumplimiento oportuno del trámite en los canales establecidos. En caso de evidenciar incumplimiento en los plazos, se dispondrá el trámite inmediato y/o se efectuará las advertencias correspondientes para prevenir futuros incumplimientos.
</t>
  </si>
  <si>
    <t>Grado de avance en el cumplimiento de las desiciones tomadas por el Comité Institucional de Coordinación de Control Interno.</t>
  </si>
  <si>
    <t>Realizar seguimientos periodicos a las  decisiones adoptadas por la Alta dirección, con el objeto de   impulsar  y verificar el complimiento por los resonsales.</t>
  </si>
  <si>
    <t>2.	Posibilidad de pérdida reputacional por la Inefectividad en las asesorías, acompañamientos y acciones de fomento de la cultura del control, debido a la deficiencia en la planeación de las necesidades de las dependencias en cuanto a las temáticas.</t>
  </si>
  <si>
    <t>R2: El jefe / profesional identificará anualmente a través de los resultados de las auditorías, requerimientos normativos y/o solicitudes de los lideres de procesos los temas trasversales, que serán incluidos en el Plan Anual de Evaluación Independientes - PAEI. En caso de observarse que el PAEI carece de este aspecto se realizará plan de fomento preventivo con los temas a cubrir durante la anualidad.
R2: El jefe y el equipo coordinador interno verificará los perfiles y competencias del personal vinculado a la OACI a través de la revisión de las hojas de vida que reposan en los expedientes físicos, magnéticos, SECOP y SIGEP, con el fin de seleccionar el personal idóneo para brindar la asesoría y acompañamiento.  En caso de observarse la no verificación o error de la selección de los perfiles se ordenará los ajustes correspondientes, para la selección del personal idóneo. 
R2: El jefe y el equipo coordinador interno que se requiera las actividades de asesorías, acompañamiento y acciones de fomento de la cultura del control, a través de seguimientos de los cronogramas de trabajo en caso de observar incumplimiento de los cronogramas o deficiencia en las actividades establecerá las acciones correctivas.</t>
  </si>
  <si>
    <t>Grado de avance en el cumplimiento de actividades realizadas de enfoque hacia la prevención durante la anualidad.</t>
  </si>
  <si>
    <t>Brindar a los líderes de procesos y sus equipos de trabajo asesorias , capacitaciones y acompañamientos, en temas transversales que permitan el mejoramiento continuo del Sistema de Control Interno</t>
  </si>
  <si>
    <t xml:space="preserve">Efectividad </t>
  </si>
  <si>
    <t>3.	Posibilidad de pérdida reputacional por la extemporaneidad o inefectividad en los seguimientos a las solicitudes de los entes de control, debido a la inexistencia de procedimiento para los seguimientos a las solicitudes de los entes externos de control.</t>
  </si>
  <si>
    <t>R3: El jefe de la OACI asignará a los coordinadores y su equipo de apoyo la construcción y o ajustes correspondientes para realizar los seguimientos a las solicitudes de los entes externos de control, de acuerdo con los lineamientos impartidos, a través del formato establecidos para tal fin, en caso de observar que el diseño y/o formato R3: El jefe y el equipo coordinador interno realizarán seguimientos aleatorios cada vez que se requiera, al cumplimiento del procedimiento de seguimiento a los entes externos de control, en caso de observar incumplimiento del procedimiento, establecerá las acciones correctivas.</t>
  </si>
  <si>
    <t>Aumento del  nivel de satisfacción de los líderes y/o equipos de trabajos durante la anualidad, como resultado de las actividades realizadas de enfoque hacia la prevención.</t>
  </si>
  <si>
    <t>Calidad</t>
  </si>
  <si>
    <t>4.	Posibilidad de pérdida económica y reputacional por omisión y/o inoportunidad en la revisión aleatoria de la información que podría contener potenciales riesgos para la entidad, con ocasión de la información solicitada por entes externos de control, así como en la comunicación de alertas para la implementación de acciones correspondientes, debido a la deficiencia en la revisión de la información que entregará él o los líderes responsables del suministro de la información.</t>
  </si>
  <si>
    <t>R4: El coordinador y el profesional asignado revisarán aleatoriamente la información que entregarán los líderes de procesos a los entes externos de control, con el fin de alertar posibles riesgos y establecer acciones correspondientes por parte de los responsables, en caso de observar que no se está ejecutando el control, se realizarán las acciones correctivas.</t>
  </si>
  <si>
    <t>Porcentaje del cumplimiento de las actividades establecidas en el Plan Anual de Evaluación Independiente.</t>
  </si>
  <si>
    <t>Proporcionar un aseguramiento objetivo a la ejecución de las actividades contempladas en el Plan Anual de Evaluación Independiente con enfoque de riesgos.</t>
  </si>
  <si>
    <t>5.	Posibilidad de pérdida económica y reputacional por el incumplimiento en las actividades de seguimientos a los planes de mejoramiento con los entes externos de control, debido a deficiencia en la planeación de las actividades del seguimiento a los planes de mejoramiento.</t>
  </si>
  <si>
    <t xml:space="preserve">R5: Jefe de la OACI / equipo coordinador y el profesional  asignado cada vez que se requiera, verificará que el personal encargado cumpla oportunamente  las actividades contempladas en el  procedimiento planes de mejoramiento con entes externos de control, a través  del seguimiento correspondiente en la Base de datos, tableros de control, informes de seguimientos. , en caso de observar  incumplimiento, se efectuara los requerimientos correspondientes al personal encargado para que se implementen las medidas correctivas necesarias.
</t>
  </si>
  <si>
    <t>Número de sequimiento a solicitudes realizadas por los entes externos de control</t>
  </si>
  <si>
    <t>Facilitar  el flujo de información con los entes externos de control.</t>
  </si>
  <si>
    <t>6.	Posibilidad de pérdida económica y reputacional por el incumplimiento en las actividades de seguimientos a los planes de mejoramiento con los entes externos de control, debido a la deficiencia en la planeación de la ejecución del PAEI</t>
  </si>
  <si>
    <t>R6: El jefe de la OACI y el equipo coordinador interno verificarán semanalmente a través de la herramienta diseñada para tal fin, los seguimientos a la ejecución del PAEI, en caso de observar que no se está cumpliendo lo establecido en el PAEI realizarán las acciones pertinentes para evitar materializar el riesgo de incumplimiento.
R6: Jefe de la OACI / equipo coordinador y el profesional  asignado cada vez que se impulse un memorando de asignación, verificaran  que el personal encargado cumpla oportunamente  las actividades contempladas en el memorando y en el cronograma de actividades, diseñada para tal fin, así como correos electrónicos y/o mesas de trabajo; en caso de observar  incumplimiento, se efectuarán los requerimientos correspondientes al personal encargado para que se implementen las medidas correctivas necesarias.</t>
  </si>
  <si>
    <t>Grado de avance en el cumplimiento de los seguimiento a los planes de mejoramientos internos y externos</t>
  </si>
  <si>
    <t>Verificar el cumplimiento de cada una de las actividades establecidas en los planes de mejoramientos.</t>
  </si>
  <si>
    <t>7.	Posibilidad de pérdida reputacional por inoportunidad y/o inexactitud en la evaluación de la eficiencia, eficacia y económica de los controles, debido a la inadecuada planificación de la evaluación.</t>
  </si>
  <si>
    <t>R7: El jefe de la OACI y los coordinadores internos, verifican cada vez que se requiera, que el equipo comisionado cumpla el y/o los procedimientos pertinentes de acuerdo con el alcance de la actividad, así como las otras herramientas o insumos a utilizar, en caso de observar que no se cumple lo establecido en el presente control, el jefe de la OACI determinara las acciones pertinentes.
R7: El coordinador asignado realizará seguimiento a las actividades asignadas a los equipos evaluadores contempladas en los cronogramas y al cumplimiento de las fases de planeación, ejecución, informe y mejoras; en caso de observar de detectar posibles incumplimientos informará al jefe de la OACI, quien dará los lineamientos pertinentes.</t>
  </si>
  <si>
    <t>8.	Posibilidad de pérdida reputacional por inoportunidad y/o inexactitud en el diagnóstico del estado del Sistema de Control Interno, debido a la inadecuada planificación de la evaluación.</t>
  </si>
  <si>
    <t>R8: El jefe de Control Interno / Profesional Asignado verifica permanente de acuerdo con las asignaciones de evaluación, la información contenida en la base de datos, de acuerdo con los criterios establecidos en ella.  En caso de observar que la base de datos no se ha diligenciado en forma oportuna y fidedigna la información deberá requerir las correcciones pertinentes.</t>
  </si>
  <si>
    <t>R8: El coordinador asignado realizará seguimiento a las actividades asignadas a los equipos evaluadores contempladas en los cronogramas y al cumplimiento de las fases de planeación, ejecución, informe y mejoras; en caso de observar de detectar posibles incumplimientos informará al jefe de la OACI, quien dará los lineamientos pertinentes.</t>
  </si>
  <si>
    <t>9.	Posibilidad de pérdida reputacional por incumplimiento en las actividades de seguimiento a los planes de mejoramiento internos, por incumplimiento en las actividades de seguimiento a los planes de mejoramiento internos.</t>
  </si>
  <si>
    <t>R9: El jefe de la OACI y los coordinadores internos, verificarán cada vez que se requiera, que el personal encargado cumpla oportunamente las actividades contempladas en el procedimiento planes de mejoramiento Interno, a través del seguimiento correspondiente de los PM y el reporte de informes de seguimientos; en caso de observar incumplimiento, se efectuará los requerimientos correspondientes al personal encargado para que se implementen las medidas correctivas necesarias.</t>
  </si>
  <si>
    <t>R9: El jefe de la OACI y los coordinadores internos, verificaran cada vez que se requiera a partir de la información suministrada por los comisionados, que los canales de comunicación utilizados sean los adecuados para la entrega de la información de acuerdo con la periodicidad establecidas en los Planes de mejoramiento.  En caso de observar que los canales de comunicación no fueron los establecidos, requerir por escrito a los comisionados el redireccionamiento de la información a través del canal establecido.</t>
  </si>
  <si>
    <t>10.	Posibilidad de pérdida reputacional Inefectividad en la evaluación de la gestión del riesgo y aplicación de los controles al proceso auditor, Inefectividad en la evaluación de la gestión del riesgo y aplicación de los controles al proceso auditor.</t>
  </si>
  <si>
    <t>R10: El jefe y el equipo coordinador interno establecerán los riesgos iniciales de las actividades, cada vez que impartan los memorandos de asignación, en caso de observar que los memorandos carecen de la identificación de riesgos se realizaran los ajustes pertinentes.</t>
  </si>
  <si>
    <t xml:space="preserve">
</t>
  </si>
  <si>
    <t>Página: 3 de 3</t>
  </si>
  <si>
    <t>PROYECTOS DE INVERSIÓN</t>
  </si>
  <si>
    <t>PLAN ANUAL DE ADQUISICIONES</t>
  </si>
  <si>
    <t>PROGRAMACIÓN PRESUPUESTAL</t>
  </si>
  <si>
    <t xml:space="preserve"> META PRODUCTO PDD 2024</t>
  </si>
  <si>
    <t>OBJETIVO ESPECIFICO DEL PROYECTO</t>
  </si>
  <si>
    <t>PONDERACIÓN DE  PRODUCTO</t>
  </si>
  <si>
    <t>ACTIVIDADES DE PROYECTO DE INVERSIÓN 
( HITOS )</t>
  </si>
  <si>
    <t>PROGRAMACIÓN NUMÉRICA DE LA ACTIVIDAD PROYECTO (VIGENCIA)</t>
  </si>
  <si>
    <t>FECHA DE INICIO DE LA ACTIVIDAD</t>
  </si>
  <si>
    <t>FECHA DE TERMINACIÓN DE LA ACTIVIDAD</t>
  </si>
  <si>
    <t>DESCRIPCIÓN DE LA ADQUISICIÓN ASOCIADA AL PROYECTO</t>
  </si>
  <si>
    <t>REPORTE (ENLACE DE SECOP)</t>
  </si>
  <si>
    <t>APROPACIÓN DEFINITIVA POR PROYECTO</t>
  </si>
  <si>
    <t>Administración  y operación de los cementerios públicos del Distrito de Cartagena de Indias</t>
  </si>
  <si>
    <t>Garantizar que la prestación de los servicios en los cementerios de propiedad del distrito de Cartagena, se efectúen con el cumplimiento de las normas de carácter sanitario y ambiental</t>
  </si>
  <si>
    <t>Adecuar la infraestructura física de los cementerios, de tal suerte que se definan y adecúen sus áreas a la normatividad que s encuentre vigente</t>
  </si>
  <si>
    <t>Estudios de preinversión</t>
  </si>
  <si>
    <t>CAMBIO CLIMÁTICO</t>
  </si>
  <si>
    <t>documento tecnico</t>
  </si>
  <si>
    <t>MERYS CASTRO PEREIRA</t>
  </si>
  <si>
    <t xml:space="preserve">Que No Se Contrate De Manera Oportuna Los Diferentes Procesos Propios Del Proyecto
	</t>
  </si>
  <si>
    <t xml:space="preserve">Gestión De La Alcaldía Mayor De Cartagena De Indias. Proyección De Necesidades Y Requerimientos De Manera Oportuna.
	</t>
  </si>
  <si>
    <t>SI</t>
  </si>
  <si>
    <t xml:space="preserve">POR DEFINIR </t>
  </si>
  <si>
    <t>1,2,1,0,00-001 - ICLD</t>
  </si>
  <si>
    <t>ADMINISTRACION  Y OPERACION DE LOS CEMENTERIOS PUBLICOS DEL DISTRITO DE   CARTAGENA DE INDIAS</t>
  </si>
  <si>
    <t>EQUIDAD DE LA MUJER</t>
  </si>
  <si>
    <t>Elaborar acciones preventivas, correctivas, de modernización, restauración, construcción de bóvedas y/o nichos en los cementerios del distrito de Cartagena</t>
  </si>
  <si>
    <t>Cementerios remodelados</t>
  </si>
  <si>
    <t>NO</t>
  </si>
  <si>
    <t>Elaborar (4) acciones preventivas, correctivas, de modernización, restauración, construcción de bóvedas y/o nichos en los cementerios del distrito de Cartagena</t>
  </si>
  <si>
    <t>trabajos finalizados</t>
  </si>
  <si>
    <t>No Tener Los Recursos Necesarios</t>
  </si>
  <si>
    <t>Gestionar Los Recursos</t>
  </si>
  <si>
    <t>Contratar La Implementación De Un Plan De Saneamiento Ambiental Con Destino A Los Cementerios Distritales, Parque Del Centenario Del Distrito De Cartagena Y Sedes Administrativas Donde Funcionan Varias Dependencias De La Alcaldía Mayor De Cartagena De Indias</t>
  </si>
  <si>
    <t>Licitación pública</t>
  </si>
  <si>
    <t xml:space="preserve">Recursos propios </t>
  </si>
  <si>
    <t>PRIMERA INFANCIA, INFANCIA Y ADOLESCENCIA</t>
  </si>
  <si>
    <t>Implementar un sistema tecnológico para trámites de servicios de cementerio</t>
  </si>
  <si>
    <t>Servicios de información implementados</t>
  </si>
  <si>
    <t>Analizar la información recopilada</t>
  </si>
  <si>
    <t>realizar y sistematizar un inventario general de los cementerios</t>
  </si>
  <si>
    <t>sofware implementado</t>
  </si>
  <si>
    <t>No Contar Con El Personal Especializado Necesario</t>
  </si>
  <si>
    <t>Un Proceso De Selección Idóneo Para El Personal</t>
  </si>
  <si>
    <t>obra fisica terminada</t>
  </si>
  <si>
    <t>Inventario y saneamiento integral del patrimonio inmobiliario del Distrito de   Cartagena de Indias</t>
  </si>
  <si>
    <t>ACTUALIZAR EL INVENTARIO DE BIENES INMUEBLES DEBIDAMENTE SANEADO PARA LA ADECUADA ADMINISTRACIÓN Y COSERVACION DEL PATRIMONIO DEL DISTRITO TURÍSTICO Y CULTURAL DE CARTAGENA DE INDIAS</t>
  </si>
  <si>
    <t>Actualizar el inventario de bienes inmuebles con sus respectivos expedientes</t>
  </si>
  <si>
    <t>Sedes adecuadas</t>
  </si>
  <si>
    <t>Diagnósticos Técnico-Jurídicos</t>
  </si>
  <si>
    <t>formato diagnostico</t>
  </si>
  <si>
    <t>No tener personal idóneo</t>
  </si>
  <si>
    <t>Escoger personal con experiencia</t>
  </si>
  <si>
    <t>INVENTARIO Y SANEAMIENTO INTEGRAL DEL PATRIMONIO INMOBILIARIO DEL DISTRITO DE   CARTAGENA DE INDIAS</t>
  </si>
  <si>
    <t>GESTIÓN DEL RIESGO DE DESASTRES</t>
  </si>
  <si>
    <t>Identificación y adquisición de productos catastrales</t>
  </si>
  <si>
    <t>Retrasos en las actividades y
seguimiento de los procesos
relacionados</t>
  </si>
  <si>
    <t>Control permanente en las actividades realizadas en el cumplimiento del proceso.</t>
  </si>
  <si>
    <t>Estudios de títulos</t>
  </si>
  <si>
    <t>formato estudio de titulos</t>
  </si>
  <si>
    <t>saneamiento de los inmuebles del distrito</t>
  </si>
  <si>
    <t>Titulación y registro</t>
  </si>
  <si>
    <t>documento propiedad</t>
  </si>
  <si>
    <t>No Contar Con Los Recursos</t>
  </si>
  <si>
    <t>Gestionar recursos</t>
  </si>
  <si>
    <t>Conformación de expediente</t>
  </si>
  <si>
    <t>expediente</t>
  </si>
  <si>
    <t>Ingreso y registro a base datos</t>
  </si>
  <si>
    <t>informe de ingreso</t>
  </si>
  <si>
    <t>No Tener Personal Idoneo</t>
  </si>
  <si>
    <t>fortalecimiento de los sistemas de información</t>
  </si>
  <si>
    <t>documento</t>
  </si>
  <si>
    <t>No efectividad del sofware</t>
  </si>
  <si>
    <t xml:space="preserve">falta de planeacion en la recoleccion de informacion </t>
  </si>
  <si>
    <t>intervención, mantenimiento, mejoramiento, recuperación, demarcación, amojonamiento, control y vigilancia en los bienes del Distrito de Cartagena de indias</t>
  </si>
  <si>
    <t xml:space="preserve">Retrasos En Las Actividades Y Seguimiento De Los Procesos Relacionados
</t>
  </si>
  <si>
    <t xml:space="preserve">Control Permanente En Las Actividades Realizadas En El Cumplimiento Del Proceso.
</t>
  </si>
  <si>
    <t>CONSTRUCCIÓN DE PAZ</t>
  </si>
  <si>
    <t>Inventario general de los bienes muebles del Distrito de  Cartagena de Indias</t>
  </si>
  <si>
    <t xml:space="preserve">ESTE PROYECTO SE ENCUENTA EN ETAPA DE ESTRUCTURACIÓN </t>
  </si>
  <si>
    <t>DESPLAZADOS</t>
  </si>
  <si>
    <t>Reparación y mantenimiento de los parques, espíritu del manglar y parque del centenario del Distrito de Cartagena de Indias</t>
  </si>
  <si>
    <t>VÍCTIMAS</t>
  </si>
  <si>
    <t>Optimización del servicio de acueducto, y acceso al agua potable en la zona urbana, rural e insular del Distrito de  Cartagena de Indias</t>
  </si>
  <si>
    <t>Aumentar el acceso al suministro de agua potable y el servicio público domiciliario de acueducto de manera eficiente en la zona urbana, rural e insular del Distrito de Cartagena de Indias.</t>
  </si>
  <si>
    <t>Construcción del sistema de acueducto.
Proveer  a la población de agua potable.
Optimización de la infrestructura del sistema de acueducto</t>
  </si>
  <si>
    <t>Servicio de Acueducto (Producto principal del proyecto).
Servicio de suministro de agua.
Acueducto Otimizado</t>
  </si>
  <si>
    <t>Infraestructura de conducción Cartagena - Zona Norte en beneficio del sistema de acueducto urbano, rural e insular: 1.000mm L=2,5 Km y 500 mm L= 1,8Km+</t>
  </si>
  <si>
    <t>Infraestructura instalada</t>
  </si>
  <si>
    <t>GINA PATRICIA VÉLEZ ORTIZ</t>
  </si>
  <si>
    <t>Existe riesgo que aumente el valor de las obras a ejecutar, si se retrasan mucho los procesos de asignació n de recursos y contratación.
Proceso de adquisición de equipos para los componentes electromecánicos y eléctricos.
Riesgo que se presenten frecuente s y abundantes lluvias en los meses de mayor lluviosida de la zona.
Que no se puedan suscribir los contratos para la ejecución del proyecto.</t>
  </si>
  <si>
    <t>Gestión rápida por parte de la Administración Distrital en la asignación de recursos.
Realizar las compras oportunas de los equipos para evitar retrasos en la entrega.
Contemplar dentro del cronograma de obra un tiempo adicional para prever las demoras por fenómenos lluvioso.
Rigurosidad en la planificación y requisito de la contratación.</t>
  </si>
  <si>
    <t>Sí</t>
  </si>
  <si>
    <t xml:space="preserve">Mejorar la infraestructua de condución con la construcción de nuve (9)  km de refuerzo </t>
  </si>
  <si>
    <t>1,2,1,0,00-001 - ICLD
1,2,3,2,22-053 - CONTRAPRESTACION PORTUARIA
1,2,4,6,00-055 - SGP APSB
1,3,3,8,03-95-070 RB SGP PROPOSITO GENERAL LIBRE INVERSION</t>
  </si>
  <si>
    <t>2,3,4003,1400,2024130010007</t>
  </si>
  <si>
    <t>Construcción del sistema de acueducto.
Proveer  a la población de agua potable 
Optimización de la infrestructura del sistema de acueducto</t>
  </si>
  <si>
    <t>Infraestructura de conducción Cartagena - Turbaco en beneficio del sistema de acueducto urbano, rural e insular (tramo 2,2 Km DN1000mm)+</t>
  </si>
  <si>
    <t>Acueducto Tierrabomba isla+</t>
  </si>
  <si>
    <t xml:space="preserve">Acueducto </t>
  </si>
  <si>
    <t>Acueducto Isla Barú</t>
  </si>
  <si>
    <t>Extensión de redes de acueducto Pasacaballos</t>
  </si>
  <si>
    <t>02-05-04</t>
  </si>
  <si>
    <t>Extensión rees de acueducto la María, las brisas, Nariño, Nuevo Campestre</t>
  </si>
  <si>
    <t>02-05-05</t>
  </si>
  <si>
    <t>Construcción Planta de Tratamiento de Agua Potable Arroyo Grande+</t>
  </si>
  <si>
    <t>02-05-06</t>
  </si>
  <si>
    <t>Extensión redes de acueducto Arroyo de Piedra+</t>
  </si>
  <si>
    <t>02-05-07</t>
  </si>
  <si>
    <t>Extensión redes de acueducto Bayunca y Pontezuela+</t>
  </si>
  <si>
    <t>02-05-08</t>
  </si>
  <si>
    <t>Solución alternativa para el suministro de agua potable Isla Fuerte, Isla Grande, Archipiélago de San Bernardo, Santa Cruz del Islote, Múcura. Titipan+</t>
  </si>
  <si>
    <t>02-05-09</t>
  </si>
  <si>
    <t>Extensión redes de acueducto Fredonia</t>
  </si>
  <si>
    <t>02-05-10</t>
  </si>
  <si>
    <t>Extensión redes de acueducto San Jose de los Campanos</t>
  </si>
  <si>
    <t>Coordinación y/o planificación de la gestión para el suministro de agua potable mediante soluciones alternativas o transitorias zona urbana, rural e insular</t>
  </si>
  <si>
    <t>Suministro de agua potable zona urbana, rural e insular</t>
  </si>
  <si>
    <t>Seguimiento del suministro de agua potable mediante soluciones alternativas o transitorias zona urbana, rural e insular</t>
  </si>
  <si>
    <t>Interventoría</t>
  </si>
  <si>
    <t xml:space="preserve">Interventoria </t>
  </si>
  <si>
    <t>Optimización del servicio de alcantarillado sanitario, y acceso al saneamiento básico en la zona urbana, rural e insular del Distrito de  Cartagena de Indias</t>
  </si>
  <si>
    <t>Asegurar el acceso al saneamiento básico y el servicio público domiciliario de alcantarillado sanitario de manera eficiente en la zona urbana, rural e insular del Distrito de Cartagena de Indias.</t>
  </si>
  <si>
    <t>Construcción del sistema de alcantarillado sanitario</t>
  </si>
  <si>
    <t xml:space="preserve">Servicio de Alcantarillado (Producto 
principal del proyecto) </t>
  </si>
  <si>
    <t xml:space="preserve">Ampliación de capacidad Colector del Alto Bosque transversal 49
</t>
  </si>
  <si>
    <t xml:space="preserve">Alcantarillado </t>
  </si>
  <si>
    <t xml:space="preserve">Existe riesgo que aumente el valor de las obras a ejecutar, si se retrasan mucho los procesos de asignació n de recursos y contratación.
Proceso de adquisición de equipos para los componentes electromecánicos y eléctricos.
Riesgo que se presenten frecuente s y abundantes lluvias en los meses de mayor lluviosida de la zona.
</t>
  </si>
  <si>
    <t>Gestión rápida por parte de la Administración Distrital en la asignación de recursos.
Realizar las compras oportunas de los equipos para evitar retrasos en la entrega.
Contemplar dentro del cronograma de obra un tiempo adicional para prever las demoras por fenómenos lluvioso.</t>
  </si>
  <si>
    <t>Tramo faltante Colector Vía Campaña</t>
  </si>
  <si>
    <t>UCG 8</t>
  </si>
  <si>
    <t>Alcantarillado Pasacaballos sector Jorge Eliecer Gaitan, Mesa Valdez y Madre Herlinda</t>
  </si>
  <si>
    <t>Alcantarillado Tierra Baja y Puerto Rey</t>
  </si>
  <si>
    <t>Soluciones individuales de saneamiento para Arroyo de las Canoas</t>
  </si>
  <si>
    <t>Alcantarillado Arroz Barato fase II y III</t>
  </si>
  <si>
    <t>UCG 11</t>
  </si>
  <si>
    <t>Alcantarillado Policarpa</t>
  </si>
  <si>
    <t>Alcantarillado Puerta de Hierro</t>
  </si>
  <si>
    <t>Alcantarillado Escallón Villa</t>
  </si>
  <si>
    <t>Alcantarillado 2 de noviembre</t>
  </si>
  <si>
    <t>Alcantarillado Nuevo Campestre</t>
  </si>
  <si>
    <t xml:space="preserve">ESTE PROYECTO ESTÁ EN PROCESO DE FORMULACIÓN </t>
  </si>
  <si>
    <t>Administración del Fondo de Solidaridad y redistribución del ingreso para los servicios públicos domiciliarios de acueducto, alcantarillado y aseo en el Distrito de  Cartagena de Indias</t>
  </si>
  <si>
    <t>Garantizar en un 100% el acceso a los servicios públicos de agua potable y saneamiento básico a los suscriptores de los estratos 1, 2 y 3 en el Distrito de Cartagena de Indias.</t>
  </si>
  <si>
    <t>Brindar apoyo financiero a los hogares de para el pago de servicios públicos domiciliarios a través de los subsidios</t>
  </si>
  <si>
    <t>Servicio de apoyo financiero para subsidios al consumo en los servicios públicos domiciliarios (4003047)</t>
  </si>
  <si>
    <t>Realizar el pago de subsidios para los usuarios (hogares) de los estratos 1,2 y 3 en la prestación del servicio público de acueducto.</t>
  </si>
  <si>
    <t xml:space="preserve">Pago de facturas subsidios </t>
  </si>
  <si>
    <t>Existe riesgo que no se asigne en el Presupu esto la totalidad de los recursos para cubrir la necesidad en la vigencia en curso.
Posibilidad recibir demandas por el no pago de los subisidios a los usuarios (hogares) de los estratos 1,2 y 3
Posibilidad de incumplir con el pago de los subsidios por error del Distrito con las empresas prestado ras de servicio.</t>
  </si>
  <si>
    <t>Realizar las gestiones de manera oportuna para que se asignen la totalidad de los recursos para cubrir la necesidad del déficit de subsidios de los servicios de acueduct o, alcantarillado y aseo del Distrito de Cartagena.
Realizar monitoreo mensual entre el Distrito de Cartagena y las empresas prestadoras de servicios públicos para realizar el pago oportuno de los subsidios.
Realizar monitoreo mensual entre el Distrito de Cartagena y las empresas prestadoras de servicios públicos para realizar el pago oportuno de los subsidios</t>
  </si>
  <si>
    <t>Pago de la factura generada por la ESP por concepto de subsidios de los estratos 1, 2 y 3.</t>
  </si>
  <si>
    <t>Contratación régimen especial - Régimen especial</t>
  </si>
  <si>
    <t>SGP</t>
  </si>
  <si>
    <t>1.2.1.0.00-001 - ICLD
1.2.4.6.00-055 - SGP APSB
1.3.2.2.13-111 - RF SGP APSB
1.3.2.3.11-126 - RF IMP TRANSPORTE POR OLEODUCTO
1.2.3.1.17-180 - SOBRETASA DE SOLIDARIDAD SERVICIOS PUBLICOS ACUEDUCTO, ASEO Y ALCANTARILLADO
1.3.3.10.00-95-055 RB SGP AGUA POTABLE
1.3.3.10.00-93-055 RB SGP AGUA POTABLE
1.3.3.10.00-95-111 RB RF SGP AGUA POTABLE
1.3.3.10.00-93-111 RB RF SGP AGUA POTABLE</t>
  </si>
  <si>
    <t>2.3.4003.1400.2024130010102</t>
  </si>
  <si>
    <t>Realizar el pago de subsidios para los usuarios (hogares) de los estratos 1,2 y 3 en la prestación del servicio público de alcantarillado.</t>
  </si>
  <si>
    <t>Realizar el pago de subsidios para los usuarios (hogares) de los estratos 1,2 y 3 en la prestación del servicio público de aseo</t>
  </si>
  <si>
    <t>Implementación de la optimización del servicio de alumbrado público y el suministro de energía para el sistema, en el distrito de Cartagena de indias</t>
  </si>
  <si>
    <t>Optimizar la prestación del servicio de alumbrado público y garantizar el suministro de energía del sistema en el Distrito de Cartagena de indias.</t>
  </si>
  <si>
    <t>Establecer un nuevo contrato para continuar garantizando la prestación y optimización del servicio de alumbrado público y el suministro de energía del sistema en el Distrito de Cartagena de indias.</t>
  </si>
  <si>
    <t>Redes de alumbrado público mejoradas</t>
  </si>
  <si>
    <t>Adelantar el Suministro de Energía Eléctrica para el Sistema de Alumbrado Público.</t>
  </si>
  <si>
    <t>Alumbrado público</t>
  </si>
  <si>
    <t>Fallas presentadas en la red de transmisión de energía que permite el suministro al sistema de alumbrado publico de Cartagena</t>
  </si>
  <si>
    <t>Seguimiento y control al operador que suministra energía para considerar planes de contingencia ante fallas del sistema de transmisión, así como contar con segunda opción de suministro</t>
  </si>
  <si>
    <t>Alumbrado público optimizado y modernizado</t>
  </si>
  <si>
    <t>https://community.secop.gov.co/Public/Tendering/OpportunityDetail/Index?noticeUID=CO1.NTC.4290671&amp;isFromPublicArea=True&amp;isModal=False</t>
  </si>
  <si>
    <t>1.2.3.1.05-121 - IMPUESTO DE ALUMBRADO PUBLICO</t>
  </si>
  <si>
    <t>2.3.2102.1900.2021130010195</t>
  </si>
  <si>
    <t xml:space="preserve"> Realizar la Inversión para el Sistema de Alumbrado Público ± Ejecutar la modernización y expansión.</t>
  </si>
  <si>
    <t>Alumbrado público modernizado</t>
  </si>
  <si>
    <t>https://community.secop.gov.co/Public/Tendering/OpportunityDetail/Index?noticeUID=CO1.NTC.3684365&amp;isFromPublicArea=True&amp;isModal=False</t>
  </si>
  <si>
    <t>1.3.2.3.11-162 RF ALUMBRADO PUBLICO</t>
  </si>
  <si>
    <t>Realizar la Administración, Operación y Mantenimiento (AOM).</t>
  </si>
  <si>
    <t>Manteniemeinto de alumbrado público</t>
  </si>
  <si>
    <t>1.3.3.3.14-95-121 RB IMPUESTO DE ALUMBRADO PUBLICO</t>
  </si>
  <si>
    <t xml:space="preserve"> Realizar la Interventoría y Supervisión a las actividades del proyecto</t>
  </si>
  <si>
    <t xml:space="preserve">Informe de interventoria </t>
  </si>
  <si>
    <t>https://community.secop.gov.co/Public/Tendering/OpportunityDetail/Index?noticeUID=CO1.NTC.3600368&amp;isFromPublicArea=True&amp;isModal=False</t>
  </si>
  <si>
    <t>1.3.3.3.14-95-162 RB RF IMPUESTO DE ALUMBRADO PUBLICO</t>
  </si>
  <si>
    <t xml:space="preserve"> 2.3.2102.1900.2021130010195</t>
  </si>
  <si>
    <t>Adelantar las Actividades de destinación complementaria - alumbrado fin de año.</t>
  </si>
  <si>
    <t>Alumbrado navideño</t>
  </si>
  <si>
    <t>Alumbrado público navideño</t>
  </si>
  <si>
    <t>1.3.3.3.14-93-162 RB RF IMPUESTO DE ALUMBRADO PUBLICO</t>
  </si>
  <si>
    <t>Implementación de fuentes no convencionales de energía sostenible en el Distrito de  Cartagena de Indias</t>
  </si>
  <si>
    <t xml:space="preserve">Asegurar acceso de suministro de energía eléctrica mediante Fuente no convencional de energía renovable FNCER en zona urbana, rural e insular del Distrito de Cartagena de Indias.
</t>
  </si>
  <si>
    <t>Implementar sistema fotovoltaico como Fuente No Convencional de Energía Renovable (FNCER) para el suministro de energía.</t>
  </si>
  <si>
    <t>Unidades de generación fotovoltaica de energía electíca instaladas</t>
  </si>
  <si>
    <t xml:space="preserve">Fuente FNCER sistema fotovoltaico para el suministro de energía </t>
  </si>
  <si>
    <t xml:space="preserve">Unidad generadora de energía no convencional </t>
  </si>
  <si>
    <t>Incremento del precio de los insumos.
Requisitos para la legalización del contrato.
Fenómenos naturales que retrasen el avance en la ejecución del contrato</t>
  </si>
  <si>
    <t>Verificación de precios de insumos antes y durante la ejecución del contrato.
Pólizas  contractuales.
Prórrogas del contrato.</t>
  </si>
  <si>
    <t>sÍ</t>
  </si>
  <si>
    <t>Unidades de generación fotovoltaica de energía eléctrica instaladas.</t>
  </si>
  <si>
    <t>Generadora fotovoltaica de energía no convencional</t>
  </si>
  <si>
    <t>Interventoria.</t>
  </si>
  <si>
    <t>Actualización e implementación del Plan de Gestión Integral de Residuos Solidos - PGIRS en el Distrito de  Cartagena de Indias</t>
  </si>
  <si>
    <t>Mejorar la eficiencia operativa en la gestión de residuos, incrementar el aprovechamiento de residuos y reducir los puntos críticos en el Distrito de Cartagena.</t>
  </si>
  <si>
    <t>Promover la eficiencia operativa en la gestión de residuos</t>
  </si>
  <si>
    <t>Servicios de implementación del Plan de Gestión Integral de Residuos Solidos PGIRS (Producto principal del proyecto)</t>
  </si>
  <si>
    <t>Actualización e implementación del PGIRS en el Distrito de Cartagena</t>
  </si>
  <si>
    <t>PGIRS Actualizado</t>
  </si>
  <si>
    <t>Falta de financiamiento adecuado para la implementación del proyecto.
Oposición del personal y la comunidad a las nuevas prácticas y tecnologías.
Insuficiente capacitación en el uso de nuevas tecnologías.
Fallas en las nuevas tecnologías implementadas (sensores, SIG, software).
Riesgos asociados a la gestión y protección de datos personales.
Cambios en la economía que afecten la disponibilidad de recursos.
Cambios en las políticas y regulaciones gubernamentales.
Problemas ambientales inesperados durante la implementación y operación del sistema.
Falta de interés y participación de la comunidad en las iniciativas de gestión de residuos.
La infraestructura actual puede no soportar las nuevas tecnologías y procesos.
Eventos climáticos extremos que pueden afectar la operación del sistema.</t>
  </si>
  <si>
    <t xml:space="preserve">Buscar subvenciones y fondos internacionales. 
Establecer alianzas público-privadas. 
Gestionar eficientemente el presupuesto.
Implementar programas de sensibilización y capacitación. 
Involucrar a la comunidad en el desarrollo del proyecto.
Desarrollar programas de formación continua. 
Contratar expertos para capacitación especializada.
Realizar pruebas piloto antes de la implementación completa. 
Mantener contratos de mantenimiento y soporte técnico.
Implementar protocolos de seguridad y privacidad de datos.
Cumplir con las regulaciones locales e internacionales sobre protección de datos.
Diversificar fuentes de financiamiento. 
Mantener una reserva financiera para contingencias.
Monitorear continuamente las políticas y regulaciones. 
Participar en el diálogo con reguladores y autoridades locales.
Realizar estudios de impacto ambiental antes de la implementación. 
Desarrollar planes de contingencia ambiental.
Desarrollar programas de incentivos y campañas de sensibilización.
Crear programas de voluntariado y participación comunitaria.
Evaluar y mejorar la infraestructura existente antes de la implementación. 
Planificar inversiones en infraestructura.
Desarrollar planes de contingencia y respuesta a desastres. 
Construir infraestructura resiliente.
</t>
  </si>
  <si>
    <t>No Aplica</t>
  </si>
  <si>
    <t>Estructuración, publicación y evaluación de convocatoria Incentivo al Aprovechamiento y Tratamiento de Residuos Sólidos (IAT).</t>
  </si>
  <si>
    <t>Proyectos suceptibles de financiación con recursos del IAT.</t>
  </si>
  <si>
    <t>Actualización de Censo de Recicladores.</t>
  </si>
  <si>
    <t>Censo actualizao de los recicladores</t>
  </si>
  <si>
    <t>Estudios y diseños planta de tratamiento de residuos del Distrito.</t>
  </si>
  <si>
    <t>Estudios técnicos y diseños de planta de tratamiento de residuos sólidos</t>
  </si>
  <si>
    <t>Gestión de residuos en el área rural/insular del Distrito</t>
  </si>
  <si>
    <t xml:space="preserve">Gestión eficiete de resduos sólidos en el área insular </t>
  </si>
  <si>
    <t>Puntos de acopio para la disposición de residuos en la zona insular del Distrito</t>
  </si>
  <si>
    <t xml:space="preserve">Puntos de acopio de residuos sólidos en la zona insular </t>
  </si>
  <si>
    <t>Estructuración lineamiento técnico para la gestión de los residuos de aparatos eléctricos y electrónicos (RAEE) en el área rural/insular del Distrito</t>
  </si>
  <si>
    <t>Lineamientos técnicos para la gestión de RAEES</t>
  </si>
  <si>
    <t>Recuperación de puntos críticos en el Distrito.</t>
  </si>
  <si>
    <t>Puntos críticos recuperados</t>
  </si>
  <si>
    <t>Fomentar el aprovechamiento de los residuos</t>
  </si>
  <si>
    <t>Servicios de asistencia técnica en manejo de residuos solidos</t>
  </si>
  <si>
    <t>Formación en adecuada gestión y aprovechamiento de residuos.</t>
  </si>
  <si>
    <t xml:space="preserve">Ciudadanos formados en gestión de residuos sólidos </t>
  </si>
  <si>
    <t>Diseño e implementación de programa de capacitación para recicladores de oficio.</t>
  </si>
  <si>
    <t xml:space="preserve">Recicladores de oficio capacitados </t>
  </si>
  <si>
    <t>Campañas de fomento a la formalización de recicladores</t>
  </si>
  <si>
    <t xml:space="preserve">Recicladores formalizados </t>
  </si>
  <si>
    <t>Rutas selectivas georreferenciadas</t>
  </si>
  <si>
    <t xml:space="preserve">Mapa con rutas georeferenciadas </t>
  </si>
  <si>
    <t xml:space="preserve">Falta de financiamiento adecuado para la implementación del proyecto.
Oposición del personal y la comunidad a las nuevas prácticas y tecnologías.
Insuficiente capacitación en el uso de nuevas tecnologías.
Fallas en las nuevas tecnologías implementadas (sensores, SIG, software).
Riesgos asociados a la gestión y protección de datos personales.
Cambios en la economía que afecten la disponibilidad de recursos.
Cambios en las políticas y regulaciones gubernamentales.
Problemas ambientales inesperados durante la implementación y operación del sistema.
</t>
  </si>
  <si>
    <t xml:space="preserve">Buscar subvenciones y fondos internacionales. 
Establecer alianzas público-privadas. 
Gestionar eficientemente el presupuesto.
Implementar programas de sensibilización y capacitación. 
Involucrar a la comunidad en el desarrollo del proyecto.
Desarrollar programas de formación continua. 
Contratar expertos para capacitación especializada.
Realizar pruebas piloto antes de la implementación completa. 
Mantener contratos de mantenimiento y soporte técnico.
Implementar protocolos de seguridad y privacidad de datos.
Cumplir con las regulaciones locales e internacionales sobre protección de datos.
Diversificar fuentes de financiamiento. 
Mantener una reserva financiera para contingencias.
Monitorear continuamente las políticas y regulaciones. 
Participar en el diálogo con reguladores y autoridades locales.
Realizar estudios de impacto ambiental antes de la implementación. 
Desarrollar planes de contingencia ambiental.
Desarrollar programas de incentivos y campañas de sensibilización.
Crear programas de voluntariado y participación comunitaria.
</t>
  </si>
  <si>
    <t>Desarrollo del Nuevo Sistema de Mercado del Distrito de  Cartagena de Indias</t>
  </si>
  <si>
    <t>Estructurar los procesos y lineamientos que permita implementar un nuevo sistema integral de abastecimiento eficiente en el ciudad de Cartagena</t>
  </si>
  <si>
    <t xml:space="preserve">1) Realizar el levantamiento de la informacion pertinente s para la contratacion de estudios para e traslado del mercado de bazurto.
</t>
  </si>
  <si>
    <t xml:space="preserve">1) Realizar 3 reuniones con entidades que tienen influencia en el mercado de Bazurto para organizar los requerimientos para el levantamiento de la información
</t>
  </si>
  <si>
    <t>Documentos tecnicos</t>
  </si>
  <si>
    <t>01/07/2024</t>
  </si>
  <si>
    <t>31/08/2024</t>
  </si>
  <si>
    <t>MARÍA EMMA FLOREZ AGAMEZ</t>
  </si>
  <si>
    <t>Administrativos, operacionales y legales</t>
  </si>
  <si>
    <t>Previa socialización del alcance del proyecto con todos los grupos de interes, creación de estrategis de comunicación con población objeivo para socializar la importancia de entregar la informaci´pon requerida, revisión de la normativa que reglamenta el actual  sistema de mercados</t>
  </si>
  <si>
    <t>Si</t>
  </si>
  <si>
    <t>2) Sistemas de mercados reglamentados</t>
  </si>
  <si>
    <t>2) Realizar levantamiento de información de campo y de archivo por dependecias</t>
  </si>
  <si>
    <t>3) Contratar los estudios pertinentes que permitan definir el nuevo sistema integral de abastecimiento del Distrito de Cartagena</t>
  </si>
  <si>
    <t>3) Elaborar el Plan de Acción para la gestión de recursos del proyecto de traslado</t>
  </si>
  <si>
    <t>Fortalecimiento a la gestión integral del sistema de mercado de Distrito de   Cartagena de Indias</t>
  </si>
  <si>
    <t>Implementar las bases tecnicas, juridicas, administrativas y operativas para el funcionamiento integral del sistema de mercados del Distrito de Cartagena</t>
  </si>
  <si>
    <t xml:space="preserve">
1) Actualizar documentos que regulen la operación de la plaza de mercados
</t>
  </si>
  <si>
    <t>Documentos normativos</t>
  </si>
  <si>
    <t>Julio</t>
  </si>
  <si>
    <t>1.3.3.1.00-95-001 RB lcLD</t>
  </si>
  <si>
    <t xml:space="preserve">2.3.3502.0200.2024 1 3001 01 63
 </t>
  </si>
  <si>
    <t>2) Construir de recolección de información</t>
  </si>
  <si>
    <t>3) Elaborar un plan de comunicaciones</t>
  </si>
  <si>
    <t>2) Establecer planes de faciliten la comunicación entre actores distritales y el gremio de comerciantes</t>
  </si>
  <si>
    <t>4) Socializar e implementar el plan de comunicaciones</t>
  </si>
  <si>
    <t xml:space="preserve"> 1.3.3.1.00-95-001 RB lcLD</t>
  </si>
  <si>
    <t xml:space="preserve">2.3.3502.0200.2024 1 3001 01 63
</t>
  </si>
  <si>
    <t>5) Realizar planes de mantenimiento por plazas de mercado</t>
  </si>
  <si>
    <t>6) Ejecutar planes de mantenimiento y adecuación de mercado de Bazurto y Santa Rita</t>
  </si>
  <si>
    <t>3) Mantenimiento de la infraestructura de las plazas de mercado</t>
  </si>
  <si>
    <t>Plazas de mercado mantenida</t>
  </si>
  <si>
    <t>7) Implementar planes de gestión que faciliten la aplicación de procesos</t>
  </si>
  <si>
    <t>Metros cuadrados de construcción</t>
  </si>
  <si>
    <t>ICLD</t>
  </si>
  <si>
    <t>Transformación de la transparencia activa y pasiva en el Distrito de Cartagena de Indias</t>
  </si>
  <si>
    <t>Aumentar la confianza de la ciudadania en la gestión administrativa del distrito</t>
  </si>
  <si>
    <t>Generar espacios de participación ciudadana que permita la socialización de los resultados de la gestión pública en Cartagena - Fomentar una mayor participación ciudadana en los espacios de participación creados por el distrito - Agilizar los procesos de respuesta a trámites presentados por la ciudadanía</t>
  </si>
  <si>
    <t xml:space="preserve">Servicio de promoción a la participación ciudadana </t>
  </si>
  <si>
    <t>Realizar Feria de Transparencia "Cartagena Habla Claro"</t>
  </si>
  <si>
    <t>Feria de Transparencia</t>
  </si>
  <si>
    <t>GABRIEL SERRANO SERRANO</t>
  </si>
  <si>
    <t>Limitación en el desarrollo del proceso administrativo para suscribir contratos</t>
  </si>
  <si>
    <t>Solicitar de manera rigurosa y con anterioridad todos los documentos y soportes necesarios y hacer seguimiento permanentemente al cumplimiento de los tiempos de respuestas de las diferentes dependencias a cargo del proceso</t>
  </si>
  <si>
    <t>Salon para el evento, refrigerios, publicidad, alimentación, viaticos para conferencistas</t>
  </si>
  <si>
    <t>Selección abreviada menor cuantía</t>
  </si>
  <si>
    <t>2,3,4502,1000,2024130010164</t>
  </si>
  <si>
    <t>Realizar una campaña pedagógica y de socialización sobre la Ley de Transparencia y Acceso a la Información</t>
  </si>
  <si>
    <t>Pedagógia sobre la Ley de Transparencia y Acceso a la Información</t>
  </si>
  <si>
    <t>Transporte, alquiler de salón, publicidad, conferencista</t>
  </si>
  <si>
    <t>Realizar la actualización del botón de Transparencia</t>
  </si>
  <si>
    <t>Boton de Transparencia actualizado</t>
  </si>
  <si>
    <t>Refrigerio, publicidad, talento humano, tecnología</t>
  </si>
  <si>
    <t>Realizar la campaña de divulgación del canal de denuncias por actos de corrupción</t>
  </si>
  <si>
    <t>Instructivo sobre el canal de denuncias</t>
  </si>
  <si>
    <t>Nulo o bajo interés y participaciíon ciudadana en los espacios diseñados</t>
  </si>
  <si>
    <t>Socialización de los espacios diseñados, así como encuentros ciudadanos para la selección de las temática de estos</t>
  </si>
  <si>
    <t>Capacitaciones, publicidad</t>
  </si>
  <si>
    <t>Instalar un mecanismo de transparencia activa (QR) en los lugares donde hayan obras públicas para que los ciudadanos estén informados sobre los contratos que se estan ejecutando</t>
  </si>
  <si>
    <t>QR en vayas de información de las obras</t>
  </si>
  <si>
    <t>Recursos humanos, tecnología</t>
  </si>
  <si>
    <t>Realizar un proceso de educación continua para fortalecimiento de las juntas de acciones comunales en tema de acción comunal con enfasis en contratación pública</t>
  </si>
  <si>
    <t>Certificación en contratación pública para las juntas de acciones locales</t>
  </si>
  <si>
    <t>Salón de eventos, refrigerio, ayudas audiovisuales</t>
  </si>
  <si>
    <t>Realizar una rendición de cuentas territorial en cada una de las localidades del distrito, en cabeza de sus alcaldes locales, con el fin de descentralizar las rendiciones de cuenta</t>
  </si>
  <si>
    <t>Informe de rendición de cuentas de las alcaldias locales</t>
  </si>
  <si>
    <t>Incumplimiento de los plazos determinados en la ejecución del proyecto</t>
  </si>
  <si>
    <t>Seguimiento permanente al cumplimiento de los tiempos</t>
  </si>
  <si>
    <t>Salón de eventos, refrigerio, publicidad</t>
  </si>
  <si>
    <t>Realizar una audiencia pública de rendición de cuentas con el alcalde mayor</t>
  </si>
  <si>
    <t>Informe sobre rendición de cuentas</t>
  </si>
  <si>
    <t>Salon de eventos, publicidad</t>
  </si>
  <si>
    <t>Realizar un evento en conmemoración del dia internacional de la lucha contra la corrupción</t>
  </si>
  <si>
    <t>Evento sobre dia internacional de la lucha contra la corrupción</t>
  </si>
  <si>
    <t xml:space="preserve">Panelsta, salon de eventos, viaticos </t>
  </si>
  <si>
    <t>Optimización del Modelo Integrado de Planeación y Gestión - MIPG en la Alcaldía Mayor de   Cartagena de Indias</t>
  </si>
  <si>
    <t xml:space="preserve">Optimizar el Índice de Desempeño Institucional - IDI de la Alcaldía de Cartagena de Indias, mediante la articulación y eficiencia de los procesos de la entidad (Modelo de Operación por Procesos) y en el cumplimiento de las directrices y atributos de las políticas de gestión y desempeño del Modelo Integrado de Planeación y Gestión de la Alcaldía Mayor de Cartagena.  </t>
  </si>
  <si>
    <t xml:space="preserve">Diseñar e implementar una estrategia para la simplificación de procesos en el Distrito que permita el cumplimiento de los criterios diferenciales de la política de Fortalecimiento Organizacional y Simplificación de Procesos y su monitoreo. </t>
  </si>
  <si>
    <t>Servicio de Implementación Sistemas de Gestión</t>
  </si>
  <si>
    <t>Implementar una (1) estrategia para la simplificación de procesos que permita el cumplimiento de los criterios diferenciales de la política de Fortalecimiento Organizacional y Simplificación de Procesos y su monitoreo en el Distrito de Cartagena</t>
  </si>
  <si>
    <t>Documento técnico – plan de trabajo para simplificación de procesos y cronograma de actividades (4 años)</t>
  </si>
  <si>
    <t>LINA PEREZ SOLANO</t>
  </si>
  <si>
    <t xml:space="preserve">Cambio en la normatividad asociada a al Modelo Integrado de Planeación y Gestión, que retrase    el diseño de las estrategias a implementar </t>
  </si>
  <si>
    <t xml:space="preserve">Revisar ajustes normativos de MIPG </t>
  </si>
  <si>
    <t>Contratación directa.</t>
  </si>
  <si>
    <t>1.2.1.0.00-001 - ICLD</t>
  </si>
  <si>
    <t>2.3.4599.1000.2024130010070</t>
  </si>
  <si>
    <t xml:space="preserve">Diseñar e Implementar una estrategia que permita optimizar el nivel de desempeño de las Políticas de Gestión y Desempeño del Modelo Integrado de Planeación y Gestión. </t>
  </si>
  <si>
    <t>Servicio de actualización del Sistema de Gestión</t>
  </si>
  <si>
    <t xml:space="preserve">Diseñar estrategia para para la optimización del desempeño de las políticas del MIPG en la entidad </t>
  </si>
  <si>
    <t xml:space="preserve">Documento técnico – plan de trabajo para optimización y cronograma de actividades (4 años) </t>
  </si>
  <si>
    <t xml:space="preserve">Promover procesos de transformación digital que faciliten la implementación del Modelo Integrado de Planeación y Gestión - MIPG. </t>
  </si>
  <si>
    <t xml:space="preserve">Optimizar/mejorar sistema de información que garantiza la trazabilidad documental de los documentos de gestión del Modelo de operación por procesos de la Alcaldía. </t>
  </si>
  <si>
    <t xml:space="preserve">Sistema de información actualizado/optimizado mejorado </t>
  </si>
  <si>
    <t xml:space="preserve">Posibilidad de incumplir con las actividades definidas en los planes de acción de las políticas del MIPG. </t>
  </si>
  <si>
    <t xml:space="preserve">Informe de monitoreo de los planes de acción   </t>
  </si>
  <si>
    <t xml:space="preserve">Promover una cultura organizacional para fortalecer las capacidades de los lideres y sus colaboradores en la entidad que permita avanzar en la implementación del Modelo Integrado de Planeación y Gestión en la entidad. </t>
  </si>
  <si>
    <t xml:space="preserve">Suministro Material Gráfico y POP </t>
  </si>
  <si>
    <t xml:space="preserve">Implementar mecanismos y sistema de información para optimizar el proceso de medición de desempeño de los procesos de la entidad. </t>
  </si>
  <si>
    <t xml:space="preserve">Sistema de información implementado </t>
  </si>
  <si>
    <t xml:space="preserve">Implementar mecanismos que permitan realizar monitoreo a los procesos y trazabilidad documental. </t>
  </si>
  <si>
    <t xml:space="preserve">Servicio de actualización del Sistema de Gestión </t>
  </si>
  <si>
    <t xml:space="preserve">Capacitar a servidores y colaboradores para fomentar la cultura de MIPG en la entidad.  </t>
  </si>
  <si>
    <t xml:space="preserve">Personas capacitadas  </t>
  </si>
  <si>
    <t xml:space="preserve">Desfinanciación del Proyecto </t>
  </si>
  <si>
    <t xml:space="preserve">Garantizar los recursos para la ejecución del proyecto. </t>
  </si>
  <si>
    <t xml:space="preserve">Suministrar Material gráfico y apoyo para la realización de actividades de sensibilización y apropiación del Modelo Integrado de Planeación y Gestión en la entidad. </t>
  </si>
  <si>
    <t xml:space="preserve">Material gráfico y de POP </t>
  </si>
  <si>
    <t xml:space="preserve"> 
Servicio de actualización del Sistema de Gestión </t>
  </si>
  <si>
    <t xml:space="preserve">Asesorías técnicas a todas las dependencias del orden central del Distrito para formular y ejecutar planes de acción de implementación de las políticas de MIPG </t>
  </si>
  <si>
    <t>Planes de Acción políticas de gestión y desempeño formulados</t>
  </si>
  <si>
    <t xml:space="preserve">Retaso en el cronograma </t>
  </si>
  <si>
    <t xml:space="preserve">Monitoreo permanente de las actividades del proyecto </t>
  </si>
  <si>
    <t xml:space="preserve">Adquirir herramientas y recursos tecnológicos necesarios y suficientes para mejorar la relación estado ciudadano y la operación de todos los canales dispuestos por la Alcaldía de Cartagena de Indias D.T. y C. para ello. </t>
  </si>
  <si>
    <t xml:space="preserve">Herramientas tecnológicas adquiridas </t>
  </si>
  <si>
    <t>Fortalecimiento del sistema de archivo y gestión documental del Distrito de  Cartagena de Indias</t>
  </si>
  <si>
    <t>Fortalecer la gestión y preservación del patrimonio documental del Distrito de Cartagena.</t>
  </si>
  <si>
    <t>1)Implementar y actualizar elementos obligatorios de un sistema de Archivo y Gestión Documental.2)Velar por el cumplimiento de la ley general de Archivos 594 del 2000, decretos y acuerdos reglamentarios.3)Implementar y actualizar el sistema integrado de conservación -SIC.4)Garantizar una gestión eficiente y efectiva de la documentación, asegurando su disponibilidad, integridad y
accesibilidad a lo largo del tiempo a través de la implementación del Plan de Conservación a largo plazo.</t>
  </si>
  <si>
    <t>5 servicios de gestión documental implementados</t>
  </si>
  <si>
    <t>Actualizar las unidades documentales, búsqueda de documentos y ajustes a los inventarios de las unidades documentales</t>
  </si>
  <si>
    <t xml:space="preserve">Metros Lineales Inventariados en el Archivo Central </t>
  </si>
  <si>
    <t>JOSE CARLOS PUELLO RUBIO</t>
  </si>
  <si>
    <t>La implementación del Proyecto genera deficiencias en la ordenación, clasificación, almacenamiento, recuperación y disposición final de la documentación en el Sistema de Archivo del Distrito de Cartagena, están generando una gestión ineficiente y poco fiable, lo que compromete su capacidad para cumplir efectivamente con sus funciones y responsabilidades.</t>
  </si>
  <si>
    <t>Garantizar la implementación de los elementos obligatorios en el Sistema de Archivo y Gestión Documental.</t>
  </si>
  <si>
    <t>$ 600.000.000
$ 200.000.000
$ 200.000.000</t>
  </si>
  <si>
    <t>1.2.1.0.00-001 - ICLD
1.3.1.1.03-062 - DIVIDENDOS ACUACAR
1.3.1.1.03-137 - DIVIDENDOS CARTAGENA II</t>
  </si>
  <si>
    <t>FORTALECIMIENTO DEL SISTEMA DE ARCHIVO Y GESTION DOCUMENTAL DEL DISTRITO DE CARTAGENA DE INDIAS</t>
  </si>
  <si>
    <t>Fortalecer la Gestión Institucional de la Dirección de Archivo en el área administrativa de planeación y gestión documental y jurídica</t>
  </si>
  <si>
    <t xml:space="preserve">Profesionales de apoyo a la gestion administrativa de planeación y gestión documental y jurídica contratados </t>
  </si>
  <si>
    <t>Actualizar e implementar instrumentos archivísticos.</t>
  </si>
  <si>
    <t xml:space="preserve">Instrumentos archivisticos aprobados </t>
  </si>
  <si>
    <t>Ausencia de implementación de elementos obligatorios en el Sistema de Archivo y Gestión Documental representa una vulnerabilidad significativa para la integridad y eficiencia del sistema de Archivo y Gestión Documental.</t>
  </si>
  <si>
    <t>Establecer un plan de conservación a largo plazo que incluya capacitación, supervisión, saneamiento y control para asegurar la integridad, accesibilidad y preservación de la documentación.</t>
  </si>
  <si>
    <t>Implementar y Actualizar Programa de Gestión Documental - PGD</t>
  </si>
  <si>
    <t>2 Servicios de sistemas de gestión implementados</t>
  </si>
  <si>
    <t>Realizar   programas de capacitación, sensibilización, asistencia técnica y asesorías técnicas</t>
  </si>
  <si>
    <t>Actas de asistencia tecnica y capacitación a funcionarios del nivel central y descentralizado</t>
  </si>
  <si>
    <t>La falta de actualización e implementación del Sistema de Conservación (SIC) representa una amenaza para la integridad, accesibilidad y preservación a largo plazo de la documentación. Este riesgo implica la ausencia de un plan de conservación, capacitación y supervisión, así como la falta de medidas de saneamiento y control.</t>
  </si>
  <si>
    <t>Establecer un plan de conservación que incluya capacitación, supervisión, saneamiento y control para asegurar la integridad, accesibilidad y preservación de la documentación.</t>
  </si>
  <si>
    <t>Realizar Programa de Saneamiento ambiental:  jornadas de fumigación en las instalaciones de archivo y áreas de almacenamiento</t>
  </si>
  <si>
    <t>Actas de realización de jornadas de fumigación, desratización y jornadas de limpieza en el  Archivo Central.</t>
  </si>
  <si>
    <t>Mínima cuantía</t>
  </si>
  <si>
    <t>Realizar programa de monitoreo y control de condiciones ambientales: adquirir sistemas y/o elementos fundamentales para las condiciones ambientales del archivo.</t>
  </si>
  <si>
    <t xml:space="preserve">Elementos fundamentales para la correcta disposición final de la función archivistica  suministrados. </t>
  </si>
  <si>
    <t>Actualizar e implementar el sistema integrado de conservación - SIC.  (Plan de Conservación)</t>
  </si>
  <si>
    <t>Lineamientos del Diagnostico Integral  de Archivos</t>
  </si>
  <si>
    <t>Implementar y actualizar el Plan de Preservación Documental a Largo Plazo</t>
  </si>
  <si>
    <t>Política de Preservación Digital del Distrito 
 Procedimientos de Preservación Digital a Largo Plazo 
Equipos tecnológicos para preservacion digital
Apoyo tecnológico</t>
  </si>
  <si>
    <t>Incumplimiento de la Ley General de Archivos 594 del 2000 en el Distrito de Cartagena implica la falta de programas efectivos de capacitación y sensibilización, auditorías, planes de mejoramiento y asesorías técnicas</t>
  </si>
  <si>
    <t>Desarrollar programas eficientes de capacitación y sensibilización, auditorías, planes de mejoramiento y asesorías técnicas para garantizar el cumplimiento de la Ley General de Archivos 594 del 2000 en el Distrito de Cartagena.</t>
  </si>
  <si>
    <t>Transformación digital de la gestión documental del Distrito de Cartagena de Indias</t>
  </si>
  <si>
    <t>Fortalecer el acceso al patrimonio documental del Distrito de Cartagena.</t>
  </si>
  <si>
    <t>1)Implementar y actualizar el sistema de gestión de documentos electrónicos de archivo - SGDEA, definido y caracterizado conforme a la normatividad vigente. 2)Alinear los objetivos estratégicos con la gestión documental para priorizar la implementación del sistema de gestión de documentos electrónicos de archivo - SGDEA</t>
  </si>
  <si>
    <t>Realizar Etapa de Análisis, diagnóstico, diseño, planificación de especificaciones y elaboración de elementos fundamentales para la parametrización sistema.</t>
  </si>
  <si>
    <t xml:space="preserve">I y 2   fase del sistema implementada </t>
  </si>
  <si>
    <t>Desarrollar e implementar el sistema con TI.</t>
  </si>
  <si>
    <t>2 segunda fase del sistema implementada</t>
  </si>
  <si>
    <t>Avanzar en la implementación, evaluación actualizaciones, integración de procesos, evaluación y mejora continua en las 5 etapas de implementación del proyecto</t>
  </si>
  <si>
    <t>3 fase del sistema implementada</t>
  </si>
  <si>
    <t>Realizar capacitación y sensibilización, soporte técnico, actualizaciones,
integración de procesos, evaluación y mejora continua en las 5 etapas de
implementación del proyecto</t>
  </si>
  <si>
    <t>5 fase del sistema implementada</t>
  </si>
  <si>
    <t>Implementación del Programa de Formación Integral Escuela Taller del Distrito de  Cartagena de Indias</t>
  </si>
  <si>
    <t xml:space="preserve">Formar jóvenes de Cartagena de Indias y sus corregimientos en programas especializados en oficios tradicionales que incluya formación teórica y práctica bajo la metodología aprender-haciendo para asegurar que adquieran habilidades pertinentes para su inserción laboral. </t>
  </si>
  <si>
    <t>(3602031) Servicio de formación para el trabajo en competencias para la inserción laboral</t>
  </si>
  <si>
    <t>Actividad 1: DOTAR Y MANTENER LOS TALLERES DE PREPARACIÓN DE LOS APRENDICES DE LOS PROGRAMAS TECNICOS.</t>
  </si>
  <si>
    <t xml:space="preserve">Registro fotografico ambientes de apreidizaje </t>
  </si>
  <si>
    <t>SANDRA SCHMALBACH PEREZ</t>
  </si>
  <si>
    <t>Asociados a fenómenos de origen humano no intencionales: aglomeración de público - que los jóvenes no se motiven para participar en el proyecto</t>
  </si>
  <si>
    <t>Visitas y reuniones con familiares y jóvenes para motivarlos</t>
  </si>
  <si>
    <t>1.3.3.1.00-95-001 RB ICLD</t>
  </si>
  <si>
    <t>2.3.3603.1300. 2024130010103</t>
  </si>
  <si>
    <t>Actividad 2: PLANEAR Y EJECUTAR LA FASE DE SELECCIÓN DE APRENDICES</t>
  </si>
  <si>
    <t xml:space="preserve">Informe del proceso de selección </t>
  </si>
  <si>
    <t>Actividad 3: GARANTIZAR RL EQUIPO HUMANO DE PROFESIONALES Y TÉCNICOS REQUERIDOS PARA EL DESARROLLO DEL PROCESO DE FORMACIÓN</t>
  </si>
  <si>
    <t xml:space="preserve">Matriz de contratación </t>
  </si>
  <si>
    <t>Actividad 4: GARANTIZAR LOS BENEFICIOS QUE SE ENTREGAN A LOS APRENDICES EN SU PROCESO DE FORMACIÓN TECNICA GESTIONANDO LOS PROCESOS DE COMPRA Y SUMINISTROS DE  MATERIALES, INSUMOS Y EQUIPOS REQUERIDOS.</t>
  </si>
  <si>
    <t xml:space="preserve">Matriz de contratacion, planillas de entrega de epp, uniformes y apoyo nutricional,  registro fotografico. </t>
  </si>
  <si>
    <t>Selección abreviada subasta inversa</t>
  </si>
  <si>
    <t>Actividad 5: PLANEAR Y EJECUTAR LOS GASTOS ADMINISTRATIVOS REQUERIDOS PARA EL ÓPTIMO DESARROLLO DEL PROYECTO DE FORMACIÓN</t>
  </si>
  <si>
    <t>De mercado – Los profesionales y talleristas</t>
  </si>
  <si>
    <t>Realizar mercadeo para contar con un grupo suficiente en base de datos</t>
  </si>
  <si>
    <t>Formar jóvenes de Cartagena de Indias y sus corregimientos en procesos de formación complementaria en oficios tradicionales</t>
  </si>
  <si>
    <t>(3602045) Servicio de Educación para el trabajo</t>
  </si>
  <si>
    <t>Actividad 6: DOTAR Y MANTENER LOS TALLERES DE LOS APRENDICES DE PROGRAMAS COMPLEMENTARIOS.</t>
  </si>
  <si>
    <t xml:space="preserve">Si </t>
  </si>
  <si>
    <t>Actividad 7: GARANTIZAR LOS BENEFICIOS QUE SE ENTREGAN A LOS APRENDICES EN SU PROCESO DE FORMACIÓN COMPLEMENTRIA GESTIONANDO LOS PROCESOS DE COMPRA Y SUMINISTROS DE  MATERIALES, INSUMOS Y EQUIPOS REQUERIDOS.</t>
  </si>
  <si>
    <t>Gestionar y facilitar la contratación de egresados en oficios tradicionales, asegurando que las habilidades adquiridas cumplan con las requeridas por el mercado laboral.</t>
  </si>
  <si>
    <t>(3603002) Servicio de formación para el trabajo en competencias para la inserción laboral</t>
  </si>
  <si>
    <t>Actividad 8:  GESTIONAR ALIANZAS PARA LA FORMACIÓN EN EMPLEABILIDAD Y LA VINCULACIÓN LABORAL DE EGRESADOS</t>
  </si>
  <si>
    <t xml:space="preserve">Informe de Gestión laboral </t>
  </si>
  <si>
    <t>De costos - Demora en la contratación de los diferentes beneficios para la población objetivo</t>
  </si>
  <si>
    <t>Realizar seguimiento a los procesos de contratación</t>
  </si>
  <si>
    <t xml:space="preserve">No </t>
  </si>
  <si>
    <t>Actividad 9: GARANTIZAR LOS INSUMOS, MATERIALES Y/O EQUIPOS  PARA EL FORTALECIMIENTO DE LOS PLANES Y PROYECTOS DE EMPRENDIMIENTO</t>
  </si>
  <si>
    <t>Informe de planes y proyectos de emprendimiento</t>
  </si>
  <si>
    <t xml:space="preserve">Contratación directa (con ofertas) </t>
  </si>
  <si>
    <t>Mejorar la infraestructura de los espacios de formación para que faciliten el aprendizaje práctico y teórico.</t>
  </si>
  <si>
    <t>(3603024) Ambientes de formación modernizados</t>
  </si>
  <si>
    <t>Actividad 10: GARANTIZAR LAS CONDICIONES TECNICAS Y TECNOLOGICAS EN INFRAESTRUCTURA PARA FORTALECER EL PROCESO DE FORMACION</t>
  </si>
  <si>
    <t>Matriz de contratación</t>
  </si>
  <si>
    <t>Seléccion abreviada - acuerdo marco</t>
  </si>
  <si>
    <t>Actividad 11: GARANTIZAR LAS CONDICIONES FISICAS DE LOS AMBIENTES DE APRENDIZAJE PARA EL MEJORAMIENTO DE LA INFRAESTRUCTURA Y EL FORTALECIMIENTO INSTITUCIONAL</t>
  </si>
  <si>
    <t>Recuperación y apropiación colectiva del patrimonio cultural y la gobernanza territorial en el Distrito de   Cartagena de Indias</t>
  </si>
  <si>
    <t>RELIZAR ACTIVIDADES PARA LA APROPIACIÓN COLECTIVA DEL PATRIMONIO CULTURAL FORTIFICADO DE CARTAGENA DE INDIAS</t>
  </si>
  <si>
    <t>Realizar actividades para la apropiación colectiva, la formación en patrimonio cultural y el emprendimiento</t>
  </si>
  <si>
    <t xml:space="preserve">5.5.1.1. Actividad: Realizar un programa de sensibilización y apropiación colectiva del patrimonio cultural </t>
  </si>
  <si>
    <t xml:space="preserve">registro fotográfico y listados de asistencia </t>
  </si>
  <si>
    <t>De Ejecución: Imposibilidad de realizar el proyecto, por falta de
Coordinación entre
Instituciones</t>
  </si>
  <si>
    <t xml:space="preserve">Asegurar la coordinación para la ejecución del proyecto </t>
  </si>
  <si>
    <t>Integración  socio económica y acceso a servicios para las poblaciones migrantes, retornados y de acogida en el Distrito de  Cartagena de Indias</t>
  </si>
  <si>
    <t>Aumentar los niveles de integración socio económica y acceso a servicios por parte de las poblaciones migrante, refugiada, retornada y de acogida en Cartagena</t>
  </si>
  <si>
    <t>Aumentar los niveles de vinculación de la población migrante, refugiada, retornada y de acogida a Programas de atención institucional en
Cartagena</t>
  </si>
  <si>
    <t>Servicio de gestión de oferta social para la población vulnerable 4103052</t>
  </si>
  <si>
    <t>1.1.1 Visibilizar la oferta de servicios del Centro Intégrate, por medio de campañas de comunicación en los medios de comunicación, redes y estrategias de voz a voz</t>
  </si>
  <si>
    <t>MARÍA MERCEDES ABONDANO</t>
  </si>
  <si>
    <t xml:space="preserve">1. Administrativos: Cambios de enfoque tanto administrativos como políticos en el territorio, tanto a nivel local, como nacional </t>
  </si>
  <si>
    <t xml:space="preserve">1. Fortalecer procesos de planeación
territorial con enfoque migratoria que
permitan dar una mirada a largo
plazo de la gobernanza evitando así
afectaciones negativas en el
Sistema Local y reconociendo los
beneficios que puede traer una
migración segura, ordenada y
regular al país.  </t>
  </si>
  <si>
    <t>1.1.2 Gestionar la oferta de servicios del Centro Intégrate (Intégrate Móvil) a barrios y sectores estratégicos de la ciudad, donde se identifique población migrante, refugiada y retornada en articulación con las dependencias de la Alcaldía encargadas de salud, educación, empleabilidad, desarrollo empresarial, derechos humanos, con el apoyo de los cooperantes, sector privado y las organizaciones de la sociedad civil, que se encuentran desarrollando actividades de forma articulada en la ciudad</t>
  </si>
  <si>
    <t>Ferias  oferta de servicio Integrate Movil, rendición de cuentas de los resultados obtenidos en la feria, articulación y seguimiento de los cooperantes en territorio que trabajan con esta población</t>
  </si>
  <si>
    <t xml:space="preserve">1.1.3 Socializar la ruta de atención a la población migrante, colombianos y retornados y de acogida a través los medios de comunicación, redes y en las respectivas ferias de servicios que se realicen en la ciudad </t>
  </si>
  <si>
    <t>Pautas publicitarias en redes sociales, ferias de servicio en sectores estrategicos del Distrito</t>
  </si>
  <si>
    <t xml:space="preserve"> 2. Administrativos: Aumento indiscriminado de los
flujos migratorios a la ciudad.</t>
  </si>
  <si>
    <t>2. Fortalecer estrategias de integración
y campañas de servicios que
procuren la integración de la
población migrante</t>
  </si>
  <si>
    <t>1.1.4 Articular con el sector empresarial de la ciudad para fomentar empleo de la población migrante, colombianos retornados y de acogida bajo un enfoque de empleo inclusivo y los encadenamientos productivos con unidades de negocio existentes</t>
  </si>
  <si>
    <t>Memorandos de entendimiento, talleres, capacitaciones, participación en convocatorias con los diferentes proyectos</t>
  </si>
  <si>
    <t>3. Perdida de gobernabilidad frente al fenómeno migratorio, por falta de liderazgo de la alcaldía</t>
  </si>
  <si>
    <t>3. Fortalecimiento continuo a las
capacidades de la administración
frente a las necesidades de la
gobernanza del sistema local
migratorio.</t>
  </si>
  <si>
    <t>Inversiones en Cartagena, destino de talla mundial en el Distrito de  Cartagena de Indias</t>
  </si>
  <si>
    <t>Articular los diferentes actores de cooperación en el ámbito local, nacional o internacional en la ciudad de Cartagena</t>
  </si>
  <si>
    <t>Optimizar la asignación de fondos según las necesidades prioritarias de desarrollo en el Distrito</t>
  </si>
  <si>
    <t>Servicio de asistencia técnica (4599031)</t>
  </si>
  <si>
    <t>1.1.1 Gestionar la adquisición de suvenires para impulsar el desarrollo global inclusivo y sostenible, al facilitar la colaboración, el intercambio de recursos entre actores locales e internacionales promover el intercambio de conocimientos,
recursos y experiencias para abordar desafíos comunes y fomentar el desarrollo sostenible</t>
  </si>
  <si>
    <t>Artesanias alusivas a Cartagena</t>
  </si>
  <si>
    <t xml:space="preserve">1. De calendario: Retraso en el cronograma de actividades diseñadas.                                                            
                                                                </t>
  </si>
  <si>
    <t xml:space="preserve">1. Ejercer supervisión a los procesos contractuales y convenios
necesarios.                                                                                                                                                                                    </t>
  </si>
  <si>
    <t>Adquisición de artesanias con motivos tipicos,  para impulsar el desarrollo global
inclusivo y sostenible del Distrito tuistico  y cultural de Cartagena.</t>
  </si>
  <si>
    <t xml:space="preserve">                                             1.2.1.0.00-001 ICLD</t>
  </si>
  <si>
    <t xml:space="preserve">2.3.4599.1000.2024130010166 </t>
  </si>
  <si>
    <t>1.1.2 Crear una estrategia de medios, mediante el desarrollo de un plan de comunicación que incluya la utilización de medios tradicionales digitales, para llegar a nuestra población objetivo.</t>
  </si>
  <si>
    <t>Publicidad impreesa (flayers, cajas alusivas a la acción de cooperación, pautas radiales y redes sociales)</t>
  </si>
  <si>
    <t xml:space="preserve">   2 Administrativos: Pocas organizaciones beneficiadas de la oferta propuesta</t>
  </si>
  <si>
    <t xml:space="preserve">2. Concertación y diagnóstico previa difusión de la oferta.                  </t>
  </si>
  <si>
    <t>Contratar la prestacion del servicio de plan de medios del proceso de Cooperacion Internacional de la Secretaria General Distrito tuistico  y cultural de Cartagena.</t>
  </si>
  <si>
    <t>1.1.3 Organizar eventos para involucrar a los cooperantes y mostrarles de primera mano los beneficios y oportunidades de colaboración, entre ellos la MECAD</t>
  </si>
  <si>
    <t>evento APC, taller ICLEI, Semana internacionalización, sensibilización de la trata, día del cooperante, MECAD 3ra reunión</t>
  </si>
  <si>
    <t>3. Administrativos: La normatividad vigente no se encuentra adaptada al escenario
internacional</t>
  </si>
  <si>
    <t>3. Estudio de casos y alternativas previo inicio del trámite.</t>
  </si>
  <si>
    <t>Contratación operador logistico (apoyo logistico)</t>
  </si>
  <si>
    <t>1.1.4 Fortalecer las redes de ciudad para para establecer conexiones significativas entre individuos, organizaciones y comunidades en diferentes partes del mundo, con el objetivo de promover el intercambio de conocimientos, recursos y experiencias para abordar desafíos comunes y fomentar el desarrollo sostenible</t>
  </si>
  <si>
    <t>CDP                                             CRP ICLEI      ACTO ADMINISTRATIVO</t>
  </si>
  <si>
    <t>Suscripción a la membresía anual de la Red ICLEI- Gobiernos Locales por la sustentabilidad a la Alcaldía Mayor de Cartagena de Indias. Suscripción a la membresía anual de la red de ciudades iberoamericanas del Centro Iberoamericano De Desarrollo Estratégico Urbano (CIDEU), a la Alcaldía Mayor De Cartagena y suscripción anual a 2 redes con temas relacionados con innovación, educación e infraestructura. Por definir.</t>
  </si>
  <si>
    <t>Se hizo mediante acto administrativo Resolución, por su misma naturaleza no se publica en SECOP</t>
  </si>
  <si>
    <t xml:space="preserve"> 1.2.1.0.00-001 ICLD</t>
  </si>
  <si>
    <t xml:space="preserve">2.3.4599.1000.2024130010166  </t>
  </si>
  <si>
    <t>1.1.5 Habilitar y mapear organizaciones para cooperar, actualizando la base de datos.</t>
  </si>
  <si>
    <t>actualizar base de datos avicenia</t>
  </si>
  <si>
    <t>Habilitar y mapear organizaciones para cooperar, actualizando la base de
datos. (informatica)</t>
  </si>
  <si>
    <t>1.2.1.0.00-001 ICLD</t>
  </si>
  <si>
    <t>Construcción de un futuro sostenible y equitativo para el Distrito de Cartagena de Indias</t>
  </si>
  <si>
    <t>Promover la transición hacia una economía circular, mediante medidas que fomenten el uso eficiente de recursos, la conservación de
ecosistemas y una gestión sostenible de residuos, para impulsar el desarrollo sostenible y mejorar la calidad de vida.</t>
  </si>
  <si>
    <t>Impulsar la cooperación internacional para la ejecución de proyectos específicos que fortalezcan la economía
circular.</t>
  </si>
  <si>
    <t>Servicio de asistencia técnica para la consolidación de negocios</t>
  </si>
  <si>
    <t>1.1.1 Identificación de programas y fondos internacionales: Se debe delegar entre
las funciones del equipo de cooperación internacional la labor de investigar y
evaluar programas, asociaciones y fondos internacionales que nos permitan
asociarnos en las temáticas relacionadas con desarrollo sostenible y economía
circular</t>
  </si>
  <si>
    <t>1. Operacionales: Resistencia al cambio por parte
de actores clave</t>
  </si>
  <si>
    <t xml:space="preserve">1. Implementar un taller de sensibilización y capacitación
efectivo puede ayudar a abordar la resistencia al cambio y crear un ambiente propicio para la colaboración y el éxito del proyecto. </t>
  </si>
  <si>
    <t>1.1.2 Consolidación de alianzas estratégicas: Es importante contactar
organizaciones, asociaciones, fondos internacionales y demás para establecer
relaciones de colaboración y trabajo mancomunado.</t>
  </si>
  <si>
    <t xml:space="preserve"> 2. Administrativos: Falta de coordinación entre las
diferentes entidades
involucradas</t>
  </si>
  <si>
    <t>2 Establecer mecanismos claros de comunicación, colaboración y
coordinación esto a través de un comité de coordinación</t>
  </si>
  <si>
    <t>1.1.3 Construcción de propuestas: Se deben identificar y fortalecer los bancos de
proyectos con los que cuenta el Distrito para poder presentarlos ante
organizaciones internacionales, de esta manera las propuestas viables se
solidifican y pueden ser presentadas para acceder a los recursos financieros
disponibles.</t>
  </si>
  <si>
    <t xml:space="preserve"> 3. Asociados a
fenómenos de origen
socio-natural: inundaciones,
movimientos en masa, incendios forestales: Vulnerabilidad ante eventos
climáticos extremos u otros
desastres naturales</t>
  </si>
  <si>
    <t xml:space="preserve"> 3. Crear un plan de gestión de riesgos</t>
  </si>
  <si>
    <t>Implementación del programa Mi Primera Chamba en el Distrito de  Cartagena de Indias</t>
  </si>
  <si>
    <t>Disminuir la tasa de desempleo de jóvenes del Distrito de Cartagena de Indias</t>
  </si>
  <si>
    <t>Servicio de colocación laboral</t>
  </si>
  <si>
    <t xml:space="preserve">Diseñar campaña publicitaria
</t>
  </si>
  <si>
    <t xml:space="preserve">Campaña publicitaria
</t>
  </si>
  <si>
    <t>Junio</t>
  </si>
  <si>
    <t>Diciembre</t>
  </si>
  <si>
    <t>YIRA TATIANA MORALES CASTRO</t>
  </si>
  <si>
    <t xml:space="preserve">Desfinanciamiento del programa
para cumplir con la meta
dispuesta
</t>
  </si>
  <si>
    <t xml:space="preserve">Verificación constante de los recursos proyectados anualmente para el cumplimiento de lo planteado.
.
</t>
  </si>
  <si>
    <t xml:space="preserve">
Realizar convocatoria pública
</t>
  </si>
  <si>
    <t>Convocatoria pública</t>
  </si>
  <si>
    <t>Abril</t>
  </si>
  <si>
    <t xml:space="preserve">Durante la etapa de
convocatoria los sistemas de
información colapsen y se pierda
la información base del
programa
</t>
  </si>
  <si>
    <t>Realizar revisión de los sistemas de información constante</t>
  </si>
  <si>
    <t>Vincular a prácticas laborales y trabajo sin experiencia a jóvenes.</t>
  </si>
  <si>
    <t>Resolución de vinculación formativa.</t>
  </si>
  <si>
    <t>Octubre</t>
  </si>
  <si>
    <t>Durante la etapa de
convocatoria los sistemas de
información colapsen y se pierda
la información base del
programa</t>
  </si>
  <si>
    <t>Coordinar la logística de vinculación de jóvenes.</t>
  </si>
  <si>
    <t xml:space="preserve">Registros fotográficos </t>
  </si>
  <si>
    <t>diciembre</t>
  </si>
  <si>
    <t>Retraso en la ejecución del
cronograma establecido</t>
  </si>
  <si>
    <t xml:space="preserve">Realizar Backup de la información ingresada
</t>
  </si>
  <si>
    <t>Efectuar acompañamiento y seguimiento al programa</t>
  </si>
  <si>
    <t xml:space="preserve">Matriz de seguimiento.
</t>
  </si>
  <si>
    <t xml:space="preserve">Agosto </t>
  </si>
  <si>
    <t>Realizar seguimiento periódico al cronograma de trabajo.</t>
  </si>
  <si>
    <t>Aumentar la oferta de prácticas laborales y trabajo sin experiencia para jóvenes</t>
  </si>
  <si>
    <t xml:space="preserve">Diseñar campaña publicitaria
</t>
  </si>
  <si>
    <t>No esta programada para esta vigencia</t>
  </si>
  <si>
    <t>Realizar convocatoria pública</t>
  </si>
  <si>
    <t xml:space="preserve">
Durante la etapa de
convocatoria los sistemas de
información colapsen y se pierda
la información base del
programa
</t>
  </si>
  <si>
    <t>Vinculación Jovenes sin experiencia</t>
  </si>
  <si>
    <t>Registros fotográficos</t>
  </si>
  <si>
    <t xml:space="preserve">
Realizar Backup de la información ingresada
</t>
  </si>
  <si>
    <t>Matriz de seguimiento.</t>
  </si>
  <si>
    <t xml:space="preserve">Implementación de la estrategia de conocimiento e innovación pública para el Distrito de Cartagena de Indias </t>
  </si>
  <si>
    <t>Aumentar el índice de capacidades de innovación pública en el Distrito de Cartagena de Indias</t>
  </si>
  <si>
    <t>Aumentar el nivel de eficiencia en los procesos de gestión del conocimiento e innovación</t>
  </si>
  <si>
    <t>Servicio de apropiación social del conocimiento</t>
  </si>
  <si>
    <t xml:space="preserve">1. Realizar un diagnóstico y de los entornos: 1. talento Innovador, 2. gestión y uso de conocimiento, 3. Colaborativo, 4. Normativo y de procesos
</t>
  </si>
  <si>
    <t>Diagnóstico de gestión del conocimiento e innovación</t>
  </si>
  <si>
    <t>Desfinanciación de la estrategia de conocimiento e innovación pública.</t>
  </si>
  <si>
    <t>Realizar seguimiento a la asignación de recursos en el presupuesto de cada vigencia.</t>
  </si>
  <si>
    <t>Elaborar y socializar la estrategia de gestión del conocimiento y la innovación.</t>
  </si>
  <si>
    <t>Estrateg+ia de gestión del conocimiento e innovación}</t>
  </si>
  <si>
    <t>Incumplimiento de la entrega de la elaboración de la estrategia de conocimiento e innovación pública.</t>
  </si>
  <si>
    <t>Realizar seguimiento al cronograma de trabajo para la entrega de la Estrategia.</t>
  </si>
  <si>
    <t>Realizar campaña publicitaria y de medios.</t>
  </si>
  <si>
    <t xml:space="preserve">Campaña públicitaria
</t>
  </si>
  <si>
    <t>Implementar la estrategia de gestión del conocimiento y la innovación.</t>
  </si>
  <si>
    <t>Estrategia implementada</t>
  </si>
  <si>
    <t>Desorganización interna en la ejecución de actividades por cada entorno del ICIP.</t>
  </si>
  <si>
    <t>Efectuar seguimiento periódico a la implementación del cronograma de trabajo por cada entorno</t>
  </si>
  <si>
    <t>Gestionar la adquisición de tecnología que permita fortalecer la implementación de la estrategia.</t>
  </si>
  <si>
    <t>Equipos técnologicos adquiridos</t>
  </si>
  <si>
    <t>Realizar seguimiento y evaluación de la implementación de la estrategia</t>
  </si>
  <si>
    <t>Matriz de seguimiento</t>
  </si>
  <si>
    <t>Elaboración e implementación del estudio técnico de Rediseño Institucional e innovación administrativa del Distrito de Cartagena de Indias</t>
  </si>
  <si>
    <t>Aumentar la capacidad organizacional del Distrito de Cartagena de Indias para generar valor público</t>
  </si>
  <si>
    <t>Modernizar la estructura administrativa y la planta de personal del distrito</t>
  </si>
  <si>
    <t>Elaborar diagnóstico institucional</t>
  </si>
  <si>
    <t>Diagnóstico institucional</t>
  </si>
  <si>
    <t>Septiembre</t>
  </si>
  <si>
    <t>El estudio técnico de rediseño no cumpla con las fases señaladas y productos a entregar.</t>
  </si>
  <si>
    <t>Realizar seguimiento al cronograma de ejecución de actividades del estudio técnico de rediseño institucional.</t>
  </si>
  <si>
    <t>Prestación de servicios profesionales en el marco del proyecto de inversión modernización cartagena hacia la modernidad en la dirección administrativa de talento humano de la alcaldía mayor de cartagena.</t>
  </si>
  <si>
    <t>https://community.secop.gov.co/Public/Tendering/ContractNoticeManagement/Index?currentLanguage=es-CO&amp;Page=login&amp;Country=CO&amp;SkinName=CCE</t>
  </si>
  <si>
    <t>2.3.4599.1000.2021130010199</t>
  </si>
  <si>
    <t>Prestación de servicios profesionales en el marco del proyecto de inversión modernización cartagena hacia la modernidad en la direccion administrativa de talento humano de la alcaldia mayor de cartagena de indias</t>
  </si>
  <si>
    <t>Prestación de servicios profesionales el marco del proyecto de inversión modernización cartagena hacia la modernidad en la direccion administrativa de talento humano de la alcaldia mayor de cartagena de indias</t>
  </si>
  <si>
    <t>Prestación de servicios profesionales en la dirección administrativa de talento humano de la alcaldía mayor de cartagena de indias</t>
  </si>
  <si>
    <t>Prestación de servicios profesionales en la dirección administrativa de talento humano de la alcaldía mayor de cartagena de indias en el marco del proyecto de inversion "modernizacion cartagena hacia la modernidad cartagena de indias"</t>
  </si>
  <si>
    <t>Prestación de servicios profesionales en el marco del proyecto de inversión modernización cartagena hacia la modernidad en la dirección administrativa de talento humano de la alcaldía mayor de cartagena de indias</t>
  </si>
  <si>
    <t>Prestación de servicios profesionales de asesoria  en el marco del proyecto modernización cartagena hacia la modernidad en la direccion administrativa de talento humano de la alcaldia mayor de cartagena de indias</t>
  </si>
  <si>
    <t>Prestación de servicios profesionales de asesoría jurídica en la ejecución del proyecto de inversión modernización  en la  dirección administrativa de talento humano de la alcaldía mayor de cartagena de indias</t>
  </si>
  <si>
    <t>Prestación de servicios profesionales de asesoría en el marco del proyecto de modernización en  la dirección administrativa de talento humano de la alcaldía mayor de cartagena de indias</t>
  </si>
  <si>
    <t>prestación de servicios de apoyo a la gestión en la dirección administrativa de talento humano de la alcaldía mayor de cartagena de indias</t>
  </si>
  <si>
    <t>Prestación de servicios profesionales en el marco del proyecto de modernización en la dirección administrativa de talento humano de la alcaldía mayor de cartagena de indias</t>
  </si>
  <si>
    <t>Prestación de servicios profesionales  de asesoría en el marco del proyecto de inversion "modernización cartagena hacia la modernidad cartagena de indias" de la dirección administrativa de talento humano de la alcaldía mayor de cartagena de indias</t>
  </si>
  <si>
    <t>Prestación de servicios profesionales de asesoria en el marco del proyecto  modernización cartagena hacia la modernidad en la direccion administrativa de talento humano de la alcaldia mayor de cartagena de indias</t>
  </si>
  <si>
    <t>Prestación de servicios profesionales en la dirección administrativa de talento humano de la alcaldía mayor de cartagena de indias en el marco del proyecto de inversion "modernizacion cartagena hacia la modernidad cartagena de indias".</t>
  </si>
  <si>
    <t>Prestación de servicios profesional especializado de asesoría en el marco del proyecto de modernización en la dirección administrativa de talento humano de la alcaldía mayor de cartagena de indias</t>
  </si>
  <si>
    <t>Realizar análisis financiero</t>
  </si>
  <si>
    <t>Análisis financiero</t>
  </si>
  <si>
    <t>Prestación de servicios profesionales de asesoría en el marco del proyecto de modernización  en la dirección administrativa de talento humano de la alcaldía mayor de cartagena de indias</t>
  </si>
  <si>
    <t>Prestación de servicios profesionales de asesoria en el marco del proyecto de modernizacion en la dirección administrativa de talento humano de la alcaldia de cartagena</t>
  </si>
  <si>
    <t>Elaborar análisis de procesos</t>
  </si>
  <si>
    <t>Análisis de procesos</t>
  </si>
  <si>
    <t>Realizara la evaluación de la prestación del servicio</t>
  </si>
  <si>
    <t>Evaluación de la prestación del servicio</t>
  </si>
  <si>
    <t>Diseñar la propuesta de estructura organizacional</t>
  </si>
  <si>
    <t>Propuesta de estructura administrativa</t>
  </si>
  <si>
    <t>Noviembre</t>
  </si>
  <si>
    <t>Prestación de servicios profesionales y de apoyo a la gestión para la elaboración del estudio técnico de rediseño institucional</t>
  </si>
  <si>
    <t>2.3.4599.1003.2024130010006</t>
  </si>
  <si>
    <t>Realizar el análisis de carga laboral</t>
  </si>
  <si>
    <t>Análisis de la carga laboral</t>
  </si>
  <si>
    <t>Inadecuado procedimiento a la hora de levantar la carga laboral de los servidores públicos.</t>
  </si>
  <si>
    <t xml:space="preserve"> Realizar seguimiento y revisión a las matrices de levantamiento de carga laboral.</t>
  </si>
  <si>
    <t>Definir la propuesta de Planta de Personal</t>
  </si>
  <si>
    <t>Planta de personal</t>
  </si>
  <si>
    <t>Desconocer derechos adquiridos de servidores públicos de la planta de persona</t>
  </si>
  <si>
    <t>Realizar una revisión exhaustiva a los actos administrativos durante su elaboración y proceso de formalización.</t>
  </si>
  <si>
    <t>Actualizar el Manual especifico de funciones y competencias laborales</t>
  </si>
  <si>
    <t>Manual especifico de funciones y competencias laborales</t>
  </si>
  <si>
    <t>Elaborar los actos administrativos de formalización</t>
  </si>
  <si>
    <t>Proyectos de actos administrativos</t>
  </si>
  <si>
    <t>Implementación del estudio técnico de rediseño</t>
  </si>
  <si>
    <t>Estudio implementado actos administrativos aprobados</t>
  </si>
  <si>
    <t>Fortalecimiento de la Experiencia Ciudadana: Cartagena Contigo en el Distrito de   Cartagena de Indias</t>
  </si>
  <si>
    <t xml:space="preserve">Mejorar la experiencia del ciudadano para acceder a la oferta institucional de la Alcaldía Mayor de </t>
  </si>
  <si>
    <t>Identificar y simplificar trámites/OPAS en la Alcaldía Mayor de Cartagena de Indias </t>
  </si>
  <si>
    <t>Realizar Planeación para la Racionalización de Tramites.</t>
  </si>
  <si>
    <t>Documentos de lineamientos técnicos</t>
  </si>
  <si>
    <t>CESAR AUGUSTO FUENTES DIAZ</t>
  </si>
  <si>
    <t>Resistencia para identificar trámites que deben ser racionalizados en la entidad</t>
  </si>
  <si>
    <t>Identificar los trámites a racionalizar y realizar priorización. </t>
  </si>
  <si>
    <t>Adquisición de software para la implementación de la racionalización de trámites</t>
  </si>
  <si>
    <t>Realizar Implementación de la Racionalización de Tramites.</t>
  </si>
  <si>
    <t>Realizar Divulgación de la Racionalización de Tramites.</t>
  </si>
  <si>
    <t>Desarrollar y poner en funcionamiento un centro integral de Atención y Servicio al 
Ciudadano.</t>
  </si>
  <si>
    <t>Sede construida y dotada</t>
  </si>
  <si>
    <t>Realizar actividades para el cumplimiento de la NTC 6047.</t>
  </si>
  <si>
    <t>Posibilidad de pérdida reputacional por insatisfacción del grupo de valor debido a una orientación inadecuada en la prestación del servicio. </t>
  </si>
  <si>
    <t>Revisar constantemente las encuestas de percepción de los grupos de valor e implementar acciones de mejora</t>
  </si>
  <si>
    <t>Realizar las adecuaciones de infraestructura necesarias para cumplir con la NTC 6047 en aspectos de accesibilidad, seguridad, y calidad de servicio.</t>
  </si>
  <si>
    <t>Adquisición de Instalación de Tecnología y Equipamiento para la adecuación de la sede y .</t>
  </si>
  <si>
    <t>Implementar la infraestructura de los sistemas de información y tecnología para el servicio al ciudadano para la operación de los canales dispuestos por la alcaldia de acuerdo a la demanda .</t>
  </si>
  <si>
    <t>Realizar ejercicio de caracterización ciudadana</t>
  </si>
  <si>
    <t>Realizar ejercicio de caracterización ciudadana y grupos de valor para definir la demanda de los servicios solicitados para presentar una oferta acorde a las necesidades 
Integrar el conmutador y el chatbot con los sistemas de información y telecomunicaciones existentes.</t>
  </si>
  <si>
    <t>Realizar actividades de  Capacitación para cualificación del personal adscritos para el funcionamiento del servicio al ciudadano</t>
  </si>
  <si>
    <t>Realizar actividades de promoción y divulgación de la estrategia del servicio al ciudadano</t>
  </si>
  <si>
    <t xml:space="preserve">Inauguración del Centro Integral. </t>
  </si>
  <si>
    <t>Mejorar la eficiencia y efectividad para la atención y servicios al ciudadano.  </t>
  </si>
  <si>
    <t>Adecuación de la Infraestructura Física.</t>
  </si>
  <si>
    <t>Afectar rubros que no corresponden con el objeto del gasto en beneficio propio o a cambio de una retribución 
económica</t>
  </si>
  <si>
    <t>Cronograma detallado, incluyendo los compromisos y recursos asignados para la ejecución. </t>
  </si>
  <si>
    <t>Actualización de Señalización.</t>
  </si>
  <si>
    <t>Implementación de Tecnologías de Soporte.</t>
  </si>
  <si>
    <t>Construcción de dos (2) Microcentros de Inteligencia Artificial en el Distrito de  Cartagena de Indias</t>
  </si>
  <si>
    <t>Disminuir la brecha digital y promover el desarrollo socioeconómico en Cartagena de Indias  mediante la construcción y operación de dos microcentros de inteligencia artificial,  proporcionando acceso equitativo a tecnologías avanzadas y formación en habilidades  digitales críticas</t>
  </si>
  <si>
    <t>Mejorar  infraestructura  tecnológica 
avanzada en los  microcentros.</t>
  </si>
  <si>
    <t>Estudio de  Factibilidad</t>
  </si>
  <si>
    <t>Evaluación  técnica y  económica del  proyecto</t>
  </si>
  <si>
    <t>ERNESTO JOSE ROBLES GÓMEZ</t>
  </si>
  <si>
    <t>Problemas en la  implementación de  tecnologías  avanzadas.</t>
  </si>
  <si>
    <t>Contratar consultores y  expertos en tecnología  para asegurar la  implementación  adecuada. Realizar  pruebas y evaluaciones  continuas de los  sistemas.</t>
  </si>
  <si>
    <t>Diseño  Arquitectónico</t>
  </si>
  <si>
    <t>Diseño  detallado de la  infraestructura</t>
  </si>
  <si>
    <t>Desviaciones  presupuestales y  falta de recursos  adicionales.</t>
  </si>
  <si>
    <t>Establecer un control  riguroso del presupuesto  y buscar fuentes de  financiamiento  adicionales. Monitorear  continuamente el uso de  recursos.</t>
  </si>
  <si>
    <t>Construcción y  equipamiento  tecnológico
del Primer  Microcentro</t>
  </si>
  <si>
    <t>Edificación de  la  infraestructura  física</t>
  </si>
  <si>
    <t>Retrasos en el  cronograma debido  a problemas  logísticos o  administrativos.</t>
  </si>
  <si>
    <t>Implementar una gestión  de proyectos eficiente y  utilizar software de  gestión de proyectos.  Establecer hitos y puntos  de control regulares.</t>
  </si>
  <si>
    <t>Construcción  y  equipamiento  tecnológico
del Segundo  Microcentro</t>
  </si>
  <si>
    <t>Dotación de  equipos y  sistemas  tecnológicos</t>
  </si>
  <si>
    <t>Resistencia de la comunidad local a la adopción de nuevas tecnologías.</t>
  </si>
  <si>
    <t>Desarrollo de  Currículos</t>
  </si>
  <si>
    <t>Desarrollar programas  de capacitación  intensiva y continua para  el personal. Establecer  asociaciones con  instituciones educativas.</t>
  </si>
  <si>
    <t>Implementación de  Programas</t>
  </si>
  <si>
    <t>Inicio de  actividades  educativas</t>
  </si>
  <si>
    <t>Capacitación  de Personal</t>
  </si>
  <si>
    <t>Formación de  instructores y  personal  educativo</t>
  </si>
  <si>
    <t>Creación de  Incubadoras y  Aceleradoras</t>
  </si>
  <si>
    <t>Financiamiento  y asesoría a  proyectos  innovadores</t>
  </si>
  <si>
    <t>Apoyo a  Iniciativas  Emprendedoras</t>
  </si>
  <si>
    <t>Programas de  Inclusión  Digital</t>
  </si>
  <si>
    <t>Actividades y  cursos dirigidos  a mujeres y  grupos  vulnerables</t>
  </si>
  <si>
    <t>Campañas de  Sensibilización</t>
  </si>
  <si>
    <t>Promoción de la  equidad de  género en  tecnología</t>
  </si>
  <si>
    <t>Capacitación  Inicial</t>
  </si>
  <si>
    <t>Cursos de  formación para  docentes</t>
  </si>
  <si>
    <t>Formación  Continua</t>
  </si>
  <si>
    <t>Programas de  actualización y  desarrollo  profesional</t>
  </si>
  <si>
    <t>Transformación de los sistemas de información para la toma de decisiones basadas en datos en la Alcaldía mayor de  Cartagena de Indias</t>
  </si>
  <si>
    <t xml:space="preserve">Optimizar el nivel del índice de desempeño de la Política de Gobierno Digital en la Alcaldía de Cartagena de Indias. </t>
  </si>
  <si>
    <t xml:space="preserve">Diseñar e implementar sistemas de información que mejoren las operaciones de la entidad y permitan la toma de decisiones basadas en datos. </t>
  </si>
  <si>
    <t>Servicio de información implementado</t>
  </si>
  <si>
    <t xml:space="preserve">Elaborar el diagnóstico  Documentar los requerimientos funcionales nuevos sistemas de información </t>
  </si>
  <si>
    <t>Levantamiento de requerimientos/Diagnóstico</t>
  </si>
  <si>
    <t>Cambio en la normatividad asociada a la política de Gobierno Digital, que retrase    el diseño de los productos (sistemas de Información</t>
  </si>
  <si>
    <t xml:space="preserve">Revisar ajustes normativos a la política de Gobierno Digital </t>
  </si>
  <si>
    <t xml:space="preserve">Servicio de Información actualizado </t>
  </si>
  <si>
    <t xml:space="preserve">Elaborar el diseño de arquitectura del sistema de información </t>
  </si>
  <si>
    <t xml:space="preserve">Diseño técnico y funcional </t>
  </si>
  <si>
    <t xml:space="preserve">Actualizar sistemas de información que se utilizan actualmente en la Alcaldía de Cartagena que no cumplen con criterios de interoperabilidad o lineamientos de Gobierno Digital. </t>
  </si>
  <si>
    <t>Servicio de Información actualizado</t>
  </si>
  <si>
    <t xml:space="preserve">Desarrollar el sistema </t>
  </si>
  <si>
    <t>Desarrollo</t>
  </si>
  <si>
    <t>Incumplimiento de criterios de interoperabilidad de los sistemas de información Existentes</t>
  </si>
  <si>
    <t>Definir esquema de interoperabilidad</t>
  </si>
  <si>
    <t>Realizar pruebas piloto</t>
  </si>
  <si>
    <t>Pruebas y aseguramiento de calidad</t>
  </si>
  <si>
    <t xml:space="preserve">Elaborar el plan de sensibilización del sistema de información </t>
  </si>
  <si>
    <t xml:space="preserve">Implementación del sistema </t>
  </si>
  <si>
    <t xml:space="preserve">Resistencia del personal para adoptar los nuevos sistemas de información. </t>
  </si>
  <si>
    <t xml:space="preserve">Sensibilización del Personal </t>
  </si>
  <si>
    <t xml:space="preserve">Fortalecer las capacidades de los usuarios internos de los sistemas de información para lograr su correcto uso y funcionamiento y la aplicabilidad de criterios establecidos para la política e Gobierno Digital en la entidad. </t>
  </si>
  <si>
    <t xml:space="preserve">Servicio de educación informal </t>
  </si>
  <si>
    <t>Entregar el sistema de información</t>
  </si>
  <si>
    <t>Elaborar el diseño de arquitectura del sistema de información actualizado</t>
  </si>
  <si>
    <t xml:space="preserve">Diagnóstico impreciso de los sistemas a intervenir </t>
  </si>
  <si>
    <t xml:space="preserve">Cumplimiento de criterios funcionales, de calidad y de interoperabilidad del sistema de información </t>
  </si>
  <si>
    <t>Definir el esquema de interoperabilidad</t>
  </si>
  <si>
    <t>Diseño técnico y funcional</t>
  </si>
  <si>
    <t xml:space="preserve">Incrementar el conocimiento en lineamientos de Gobierno Digital de los servidores y contratistas del Distrito. </t>
  </si>
  <si>
    <t>Realizar las pruebas de desarrollo</t>
  </si>
  <si>
    <t>Desfinanciación del Proyecto</t>
  </si>
  <si>
    <t>Garantizar los recursos para la ejecución del proyecto</t>
  </si>
  <si>
    <t>Entregar el sistema de información actualizado</t>
  </si>
  <si>
    <t>Que el equipo que realiza el desarrollo de los sistemas de información no reúna las competencias para entregar los productos con los requisitos exigidos</t>
  </si>
  <si>
    <t xml:space="preserve">Realizar un adecuado proceso de selección para la conformación de equipos </t>
  </si>
  <si>
    <t>Desarrollar talleres de uso, aplicación y apropiación de sistemas de información</t>
  </si>
  <si>
    <t>Realizar capacitaciones para la apropiación del sistema</t>
  </si>
  <si>
    <t>Implementación del sistema</t>
  </si>
  <si>
    <t>Retraso en el cronograma</t>
  </si>
  <si>
    <t>Realizar talleres para la apropiación del sistema de información</t>
  </si>
  <si>
    <t>Implementación de zonas digitales de acceso publico gratuito para el uso y apropiación de las Tic en el Distrito de  Cartagena de Indias</t>
  </si>
  <si>
    <t xml:space="preserve">Implementar estrategias de Ciencia Tecnología e Innovación en el Distrito de Cartagena de Indias, que permitan ampliar la oferta de conexión gratuita a internet, dando prioridad a las zonas vulnerables, para promover la inclusión y apropiación digital del uso de las TIC. </t>
  </si>
  <si>
    <t xml:space="preserve">Incrementar las Zonas Wifi de acceso público  </t>
  </si>
  <si>
    <t>Servicio de acceso zonas digitales</t>
  </si>
  <si>
    <t xml:space="preserve">Instalar la infraestructura tecnológica para el acceso público de internet por medio de Zonas WiFi  </t>
  </si>
  <si>
    <t>Instalación de  infraestructura tecnológica</t>
  </si>
  <si>
    <t>Posibilidad de incumplimiento en la instalación de la infraestructura tecnológica para zonas wifi</t>
  </si>
  <si>
    <t>Monitoreo permanente al cumplimiento de las actividades del proyecto</t>
  </si>
  <si>
    <t>Contratar el servicio de operación, administración, mantenimiento y promoción de la insfraestructura necesaria para la prestación del servicio de acceso a internet por zonas wi fi</t>
  </si>
  <si>
    <t>2.3.2301..0400.2024130010021</t>
  </si>
  <si>
    <t xml:space="preserve">Realizar eventos de promoción de la oferta TIC en Zonas WiFi  </t>
  </si>
  <si>
    <t>Eventos de promoción</t>
  </si>
  <si>
    <t>Posibilidad que exista desfinanciación del proyecto</t>
  </si>
  <si>
    <t>Garantizar los recursos para la ejecución del proyecto.</t>
  </si>
  <si>
    <t xml:space="preserve">Realizar talleres del uso de las TIC en Zonas WiFi  </t>
  </si>
  <si>
    <t>Talleres</t>
  </si>
  <si>
    <t xml:space="preserve">Posibilidad que exista resistencia por parte de la comunidad para la instalación de la infraestructura necesaria para zonas wifi  </t>
  </si>
  <si>
    <t>Realizar sensibilización de la comunidad</t>
  </si>
  <si>
    <t>Realizar soporte técnico y monitoreo a la infraestructura tecnológica instalada</t>
  </si>
  <si>
    <t xml:space="preserve">Servicio de asistencia técnica </t>
  </si>
  <si>
    <t xml:space="preserve">Prestar el servicio de conectividad para las Zonas WiFi  </t>
  </si>
  <si>
    <t xml:space="preserve">Soporte tecnico </t>
  </si>
  <si>
    <t>Fortalecimiento de la seguridad digital institucional en el Distrito de Cartagena de Indias</t>
  </si>
  <si>
    <t xml:space="preserve">Fortalecer las capacidades institucionales en las diferentes dependencias del Distrito de Cartagena de Indias para identificar, gestionar, tratar y mitigar los riesgos de seguridad digital en el desarrollo de las actividades en un ámbito digital. </t>
  </si>
  <si>
    <t>Gestionar eficazmente la seguridad de la información y riesgos de seguridad digital de los sistemas de información de la entidad, así como en los activos que participan en sus procesos y que se encuentran expuestos, permitiendo garantizar la confidencialidad, integridad y disponibilidad de la información</t>
  </si>
  <si>
    <t>Documentos de planeación</t>
  </si>
  <si>
    <t xml:space="preserve">
Definir el contexto interno, externo y de los procesos relacionados con la seguridad de la información en el entorno digital de la Alcaldía de Cartagena  
</t>
  </si>
  <si>
    <t xml:space="preserve">Documento de caracterización de las partes interesadas externas e internas y de los procesos que tengan relación con la Alcaldía de Cartagena </t>
  </si>
  <si>
    <t xml:space="preserve">
ERNESTO JOSE ROBLES GÓMEZ</t>
  </si>
  <si>
    <t xml:space="preserve">Cambio en la normatividad asociada a la Seguridad Digital en Colombia, que retrase    la implementación de estrategias </t>
  </si>
  <si>
    <t xml:space="preserve">Revisar ajustes normativos en Seguridad Digital </t>
  </si>
  <si>
    <t>Definir el alcance para aplicar la gestión de los riesgos de seguridad de la información donde se determinen los criterios diferenciales del MSPI de la Alcaldía de Cartagena</t>
  </si>
  <si>
    <t xml:space="preserve">Documento de Alcance </t>
  </si>
  <si>
    <t>Establecer la política de gestión del riesgo de seguridad de la información de la Alcaldía de Cartagena</t>
  </si>
  <si>
    <t xml:space="preserve">Documento de política de gestión del riesgo de seguridad de la información de la Alcaldía de Cartagena  </t>
  </si>
  <si>
    <t>Definir los recursos para la gestión de los riesgos de seguridad de la información de la Alcaldía de Cartagena</t>
  </si>
  <si>
    <t>Documento con los recursos para el desarrollo de la gestión de riesgos de seguridad de la información</t>
  </si>
  <si>
    <t>Identificar de los activos de información de la Alcaldía de Cartagena</t>
  </si>
  <si>
    <t xml:space="preserve">Documento con la metodología para identificación, clasificación y valoración    de    activos    de información. </t>
  </si>
  <si>
    <t xml:space="preserve"> Identificar los riesgos inherentes de seguridad de información para asociarlos a los activos de información de la Alcaldía de Cartagena, identificar amenazas y vulnerabilidades</t>
  </si>
  <si>
    <t xml:space="preserve">Documento con la metodología para la gestión de los riesgos de seguridad de la información </t>
  </si>
  <si>
    <t>Posibilidad de incumplir con las actividades definidas en los planes estratégicos para el tratamiento de riesgos de seguridad y privacidad de la información.</t>
  </si>
  <si>
    <t>Informe de monitoreo de los planes estratégicos</t>
  </si>
  <si>
    <t xml:space="preserve"> Identificar, implementar y evaluar los controles de seguridad de la información para los riesgos de seguridad de la información identificados sobre los activos de información en la Alcaldía de Cartagena</t>
  </si>
  <si>
    <t>Documento con la metodología para identificación, implementación y evaluación de los controles de seguridad y privacidad de la información</t>
  </si>
  <si>
    <t>Establecer lineamientos para la implementación de mejores prácticas de seguridad que permita identificar infraestructuras críticas en las entidades con el fin de contribuir a mejorar los procesos de intercambio de información pública</t>
  </si>
  <si>
    <t>Hacer el autodiagnóstico haciendo uso del "instrumento de evaluación MSPI” para identificar el estado de la seguridad y privacidad de la información en la Alcaldía de Cartagena</t>
  </si>
  <si>
    <t>Documento del diagnóstico</t>
  </si>
  <si>
    <t>Definir el alcance del MSPI, determinar los procesos y recursos tecnológicos en los que se realizará la implementación en la Alcaldía de Cartagena</t>
  </si>
  <si>
    <t>Documento de Alcance</t>
  </si>
  <si>
    <t xml:space="preserve"> Definir y aplicar un proceso para la identificación y clasificación de la información para identificar, clasificar y actualizar el inventario de los activos de información de la Alcaldía de Cartagena de acuerdo con el alcance definido.</t>
  </si>
  <si>
    <t xml:space="preserve">Procedimiento del inventario y clasificación de la información </t>
  </si>
  <si>
    <t>Definir y aplicar un proceso para la valoración de los riesgos de la seguridad y privacidad de la información en la Alcaldía de Cartagena</t>
  </si>
  <si>
    <t>Procedimiento y metodología para la gestión del riesgo instituciona</t>
  </si>
  <si>
    <t>Elaborar el plan de comunicación, capacitación, sensibilización y concientización con respecto a la seguridad y privacidad de la información a los funcionarios y contratistas de la Alcaldía de Cartagena</t>
  </si>
  <si>
    <t xml:space="preserve">Documento con el plan de comunicación, capacitación, sensibilización y concientización </t>
  </si>
  <si>
    <t>Hacer el autodiagnóstico haciendo uso del "instrumento de evaluación MSPI” para identificar el estado de la seguridad y privacidad de la información en la Alcaldía de Cartagena a noviembre de 2024</t>
  </si>
  <si>
    <t xml:space="preserve">Implementación de la mejora normativa en el Distrito de Cartagena de Indias </t>
  </si>
  <si>
    <t>Implementar la mejora normativa en el proceso de emisión de las normas, como herramienta dirigida a fortalecer la seguridad jurídica, la confianza, efectividad y transparencia del Gobierno Distrital en el Distrito de Cartagena de Indias</t>
  </si>
  <si>
    <t xml:space="preserve">Fortalecer las fases de planeación, diseño, redacción, consulta pública, revisión y publicación de las regulaciones en el Distrito de Cartagena.  </t>
  </si>
  <si>
    <t>Agenda regulatoria elaborada e implementada</t>
  </si>
  <si>
    <t>Diseñar, actualizar una Agenda Regulatoria anual.</t>
  </si>
  <si>
    <t xml:space="preserve"> Agenda Regulatoria anual diseñada, publicada e implementada </t>
  </si>
  <si>
    <t>MILTON JOSE PEREIRA BLANCO</t>
  </si>
  <si>
    <t xml:space="preserve">Cambios en el Manual de la Política de Mejora Normativa MIPG </t>
  </si>
  <si>
    <t>Mantener actualizado la el diagnostico de la Política de Mejora Normativa del MIPG</t>
  </si>
  <si>
    <t xml:space="preserve">Prestación de servicios profesionales </t>
  </si>
  <si>
    <t xml:space="preserve">Contratación directa </t>
  </si>
  <si>
    <t xml:space="preserve">Conformar y capacitar al grupo de mejora normativa </t>
  </si>
  <si>
    <t xml:space="preserve">Grupo de mejora normativa conformado y capacitado </t>
  </si>
  <si>
    <t xml:space="preserve">Agenda regulatoria sin deseño ni estructuración </t>
  </si>
  <si>
    <t xml:space="preserve">Requerimientos en la actualización e implementación de la agenda regulatoria anual </t>
  </si>
  <si>
    <t xml:space="preserve">Socializar e Implementar la herramienta denominada “Memoria Justificativa de los proyectos normativos" </t>
  </si>
  <si>
    <t xml:space="preserve">Herramienta denominada “Memoria Justificativa de los proyectos normativos", socializada e implementada  </t>
  </si>
  <si>
    <t>Procesos de depuración normativa sin culminar</t>
  </si>
  <si>
    <t xml:space="preserve">Coordinación en los procesos de depuración normativa </t>
  </si>
  <si>
    <t>Socializar e implementar la herramienta denominada “Análisis de Impacto Normativo"  AIN</t>
  </si>
  <si>
    <t xml:space="preserve">Herramienta denominada “Análisis de Impacto Normativo"  AIN, socializada e implementada. </t>
  </si>
  <si>
    <t xml:space="preserve">Capacitar a funcionarios y aliados estratégicos en diseño de regulaciones </t>
  </si>
  <si>
    <t xml:space="preserve">Capacitación a funcionarios y aliados estratégicos en diseño de regulaciones </t>
  </si>
  <si>
    <t>Defectuoso funcionamiento de los canales institucionales de comunicación y del micrositio web https://mejoranormativa.cartagena.gov.co</t>
  </si>
  <si>
    <t xml:space="preserve">Consulta permanente y revisión del micrositio https://mejoranormativa.cartagena.gov.co </t>
  </si>
  <si>
    <t>Utilizar, actualizar el micrositio https://mejoranormativa.cartagena.gov.co para la consulta pública de los documentos en el proceso regulatorio</t>
  </si>
  <si>
    <t xml:space="preserve">Micrositio https://mejoranormativa.cartagena.gov.co para la consulta pública de los documentos en el proceso regulatorio, en uso y actualizado.  </t>
  </si>
  <si>
    <t xml:space="preserve"> Socialización y aplicación del procedimiento de actos administrativos de carácter general</t>
  </si>
  <si>
    <t xml:space="preserve"> Procedimiento de actos administrativos de carácter general, socializado y aplicado. </t>
  </si>
  <si>
    <t xml:space="preserve"> Diseñar y socializar una guía denominada "Redacción de actos administrativos</t>
  </si>
  <si>
    <t xml:space="preserve">Guía denominada "Redacción de actos administrativos, diseñada y socializada. </t>
  </si>
  <si>
    <t xml:space="preserve">Capacitación inadecuada a los funcionarios y aliados estratégicos en el proceso de implementación de la mejora normativa </t>
  </si>
  <si>
    <t xml:space="preserve">Selección adecuada de los capacitadores </t>
  </si>
  <si>
    <t xml:space="preserve">Capacitar a funcionarios y aliados estratégicos en redacción de actos administrativos </t>
  </si>
  <si>
    <t xml:space="preserve">Capacitación a funcionarios y aliados estratégicos en redacción de actos administrativos </t>
  </si>
  <si>
    <t xml:space="preserve"> Diseñar, implementar y Divulgar una guía o formato de los actos administrativos de contenido regulatorio</t>
  </si>
  <si>
    <t xml:space="preserve">Guía o formato para la divulgación de los actos administrativos de contenido regulatorio, diseñado e implementado.  </t>
  </si>
  <si>
    <t xml:space="preserve">Divulgación de los actos administrativos de contenido regulatorio </t>
  </si>
  <si>
    <t>Evaluar adecuadamente las regulaciones expedidas en el Distrito de Cartagena de Indias</t>
  </si>
  <si>
    <t>Proceso de depuración normativa implementado</t>
  </si>
  <si>
    <t>Mesas de trabajo con la Dirección del Desarrollo del Derecho y del
Ordenamiento Jurídico (acompañamiento)</t>
  </si>
  <si>
    <t xml:space="preserve">Herramientas de "Memoria Justificativa de los proyectos normativos",  "Análisis de Impacto Normativo"  AIN, imprecisas en su diseño </t>
  </si>
  <si>
    <t xml:space="preserve">Conformación de la coordinación de depuración normativa </t>
  </si>
  <si>
    <t xml:space="preserve">Coordinación de depuración normativa conformada. </t>
  </si>
  <si>
    <t xml:space="preserve">Capacitar a funcionarios y aliados estratégicos técnicas de depuración normativa </t>
  </si>
  <si>
    <t xml:space="preserve">Capacitación  a funcionarios y aliados estratégicos técnicas de depuración normativa </t>
  </si>
  <si>
    <t>Levantamiento y consolidación del inventario normativo
territorial a depurar</t>
  </si>
  <si>
    <t xml:space="preserve">Inventarios normativos
territorial a depurar, levantados y consolidados. </t>
  </si>
  <si>
    <t>Desarrollar el proceso de depuración</t>
  </si>
  <si>
    <t>Procesos de depuración normativa desarrollados.</t>
  </si>
  <si>
    <t xml:space="preserve">Consulta pública y participación de la ciudadanía de los procesos de depuración </t>
  </si>
  <si>
    <t xml:space="preserve">Procesos de depuración normativa consultados públicamente. </t>
  </si>
  <si>
    <t>Elaboración del proyecto de depuración.</t>
  </si>
  <si>
    <t>Proyectos de actos administrativos  de depuración elaborados.</t>
  </si>
  <si>
    <t xml:space="preserve">Impresición en la identificación de las normas a depurar o inventariar </t>
  </si>
  <si>
    <t xml:space="preserve">Revisión de los inventarios relaizados </t>
  </si>
  <si>
    <t xml:space="preserve">Incluir en la agenda regulatoria el proyecto de depuración normativa para consulta pública  </t>
  </si>
  <si>
    <t xml:space="preserve">Agenda regulatoria actualizada con la inclusión del proyecto de depuración elaborado para consulta pública. </t>
  </si>
  <si>
    <t xml:space="preserve">Expedir el acto administrativo de depuración, publicarlo y divulgarlo. </t>
  </si>
  <si>
    <t xml:space="preserve">Normas depuradas, expedidas, publicadas y divulgadas. </t>
  </si>
  <si>
    <t>Consolidación del Museo Histórico para fortalecer la memoria, el patrimonio y el servicio a la ciudadanía en el Distrito de   Cartagena de Indias</t>
  </si>
  <si>
    <t>Fortalecer al Museo Histórico para el desarrollo integral sostenible de la cultura, la memoria y el patrimonio en el Distrito de Cartagena de Indias</t>
  </si>
  <si>
    <t>Mejorar los espacios culturales con infraestructura en óptimas condiciones.</t>
  </si>
  <si>
    <t>Museos adecuados</t>
  </si>
  <si>
    <t>Realizar diagnostico acerca de la infraestructura e instalaciones existentes</t>
  </si>
  <si>
    <t>MOISES ALVAREZ MARÍN</t>
  </si>
  <si>
    <t>Emergencia Sanitaria a nivel nacional y global.
Contar con apropiación presupuestal para el desarrollo de las actividades para la consolidación y fortalecimiento del Museo Histórico de Cartagena.
Insatisfacción de la comunidad con las actividades culturales propuestas a realizar por el museo Histórico de Cartagena.
Personal poco capacitado para el desarrollo de actividades de promoción.</t>
  </si>
  <si>
    <t>Tomar medidas precavidas en caso de emergencia sanitaria para disminuir su propagación.
Consecución y gestión de recursos destinados al Museo Histórico de Cartagena. de Indias.
Realizar un plan de actividades culturales a ejecutar e cual. vaya acorde con las necesidades de la comunidad.
Contratación de personal capacitado. para desarrollar las actividades de promoción y formación cultural.</t>
  </si>
  <si>
    <t>Instalar redes hidráulicas y sanitarias</t>
  </si>
  <si>
    <t>Instalar redes eléctricas</t>
  </si>
  <si>
    <t>Adaptar los espacios para acceso a discapacitados</t>
  </si>
  <si>
    <t>Mejorar la infraestructura y los espacios del Museo</t>
  </si>
  <si>
    <t>Realizar dotación de mobiliario y equipos</t>
  </si>
  <si>
    <t>Desarrollar procesos de promoción, divulgación, formación y actividades culturales en el Museo Histórico de Cartagena de Indias.</t>
  </si>
  <si>
    <t>Realizar Plan Diagnostico</t>
  </si>
  <si>
    <t>Publicar y divulgar (impresiones) Socialización del Plan Diagnostico</t>
  </si>
  <si>
    <t>Servicio de promoción de actividades culturales.</t>
  </si>
  <si>
    <t>Producir piezas de divulgación en diversos formatos</t>
  </si>
  <si>
    <t>Actualizar de la Pagina web, para incorporar el componente comercial</t>
  </si>
  <si>
    <t xml:space="preserve"> Renovar integralmente de la señalética del Museo y elaboración de una guía digital para recorridos virtuales por el Museo.</t>
  </si>
  <si>
    <t>Conservar y proteger el patrimonio material mueble</t>
  </si>
  <si>
    <t>Servicios de intervención al patrimonio material mueble</t>
  </si>
  <si>
    <t>FASE 1: Intervenir 213 piezas de la colección: diagnostico y fijación de niveles de intervención</t>
  </si>
  <si>
    <t>FASE 2: Intervenir 213 piezas de la colección: diagnostico y fijación de niveles de intervención</t>
  </si>
  <si>
    <t>FASE 3: Intervenir 214 piezas de la colección: diagnostico y fijación de niveles de intervención</t>
  </si>
  <si>
    <t>Actualmente el proyecto se encuentra en etapa de formulación desde la Oficina Asesora de Control Interno se elaboraró el documento técnico que se remitirá a la Secretaría de Planeación Distrital para su revisión.</t>
  </si>
  <si>
    <t>Fortalecer el sistema de control interno, y el control interno contable de la Alcaldía de Cartagena de indias, mediante el diseño e implementación de un plan de formación sobre el Sistema de Control Interno y Control Interno Contable.</t>
  </si>
  <si>
    <t>Desarrollar un proceso de formación y cualificación dirigidos a los servidores públicos y colaboradores del Distrito de Cartagena, sobre el Sistema de Control Interno y Control Interno Contable con su modelo operativo (MECI).</t>
  </si>
  <si>
    <t>1. Documento de Lineamientos en Formación a Servidores
2. Servidores y Contratistas Formados y Cualificados</t>
  </si>
  <si>
    <t>Actualmente el proyecto se encuentra en etapa de formulación desde la Oficina Asesora de Control Interno</t>
  </si>
  <si>
    <t>VERENA LUCÍA GUERRERO BETTÍN</t>
  </si>
  <si>
    <t>Fortalecer la gestión de riesgos y el control interno en el Distrito de Cartagena mediante la implementación de un software de auditoría basada en riesgos, que optimice los procesos de auditoría, incremente la eficiencia en la supervisión de los sistemas de información, y promueva una mayor transparencia y eficacia en la administración pública.</t>
  </si>
  <si>
    <t>Adquirir e implementar un software de auditoría basada en riesgos para mejorar la identificación, evaluación y mitigación de riesgos en los procesos y sistemas de información del Distrito de Cartagena.</t>
  </si>
  <si>
    <t>Un (1) Software de Auditoría Basada en Riesgos para procesos y sistemas de información implementado.</t>
  </si>
  <si>
    <t>Un (1) Software de Auditoría Basada en Riesgos</t>
  </si>
  <si>
    <t>Apoyo AL FORTALECIMIENTO INSTITUCIONAL DE RENTA CIUDADANA, RENTA JOVEN Y COLOMBIA MAYOR PARA LA SUPERACIÓNDE LA POBREZA EXTREMA EN  Cartagena de Indias</t>
  </si>
  <si>
    <t>Garantizar el acceso a la cobertura total de los potenciales beneficiarios del programa renta ciudadana, renta joven y Colombia mayor que
se encuentran en condición de pobreza y pobreza extrema focalizadas por el Departamento Nacional de planeación</t>
  </si>
  <si>
    <t>Mejorar la operatividad representada en canales de atención, espacios locativos, herramientas tecnológicas yTalento Humano que garanticen la atención de las familias que se encuentran distribuidas sociodemográficamente en el distrito</t>
  </si>
  <si>
    <t>Oficina para la atención y orientación ciudadana dotada (Producto principal del proyecto)</t>
  </si>
  <si>
    <t>Puntos de atención para garantizar a los beneficiarios la operatividad del proyecto</t>
  </si>
  <si>
    <t>Informes de puntos de atención</t>
  </si>
  <si>
    <t xml:space="preserve">ALEJANDRA GUERRA </t>
  </si>
  <si>
    <t>Financieros</t>
  </si>
  <si>
    <t xml:space="preserve">Establecer un plan de informe financiero donde se mide la ejecucion en el gasto del presupuesto del proyecto y proyeccion de guturos gastos </t>
  </si>
  <si>
    <t>si</t>
  </si>
  <si>
    <t>Recurso humano</t>
  </si>
  <si>
    <t>Contratación directa</t>
  </si>
  <si>
    <t>$450,000.000</t>
  </si>
  <si>
    <t>$1.108,276.000</t>
  </si>
  <si>
    <t>Propios</t>
  </si>
  <si>
    <t>Realizar estrategias comunitarias para poder brindar la atencion personalizada a las familias que residan en zonas de poca transitabilidad.</t>
  </si>
  <si>
    <t>Jornadas complementarias para la atención y bienestar comunitario</t>
  </si>
  <si>
    <t>Informes de jornadas complementarias</t>
  </si>
  <si>
    <t>Logistica para la puesta en marcha de las estrategias de puntos moviles y acceso a las comunidades con alto riesgo</t>
  </si>
  <si>
    <t>Selección abreviada</t>
  </si>
  <si>
    <t>Rendimientos de Acuacar</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</si>
  <si>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</si>
  <si>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</si>
  <si>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</si>
  <si>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</si>
  <si>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</si>
  <si>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</si>
  <si>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</si>
  <si>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</si>
  <si>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</si>
  <si>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</si>
  <si>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</si>
  <si>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</si>
  <si>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</si>
  <si>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</si>
  <si>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</si>
  <si>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</si>
  <si>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</si>
  <si>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</si>
  <si>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 xml:space="preserve">Modalidad de selección </t>
  </si>
  <si>
    <t>Código</t>
  </si>
  <si>
    <t>Fuente de los recursos</t>
  </si>
  <si>
    <t>Solicitud de información a los Proveedores</t>
  </si>
  <si>
    <t>Presupuesto de entidad nacional</t>
  </si>
  <si>
    <t>Licitación pública (Obra pública)</t>
  </si>
  <si>
    <t>Regalías</t>
  </si>
  <si>
    <t>Concurso de méritos con precalificación</t>
  </si>
  <si>
    <t>Recursos de crédito</t>
  </si>
  <si>
    <t>Concurso de méritos abierto</t>
  </si>
  <si>
    <t>Selección Abreviada de Menor Cuantia sin Manifestacion de Interés</t>
  </si>
  <si>
    <t>Contratación régimen especial - Selección de comisionista</t>
  </si>
  <si>
    <t>Contratación régimen especial - Enajenación de bienes para intermediarios idóneos</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</si>
  <si>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</si>
  <si>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</si>
  <si>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</si>
  <si>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</si>
  <si>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</si>
  <si>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DIMENSIONES DEL MIPG</t>
  </si>
  <si>
    <t>POLITICAS DE GESTIÓN Y DESEMPEÑO</t>
  </si>
  <si>
    <t xml:space="preserve">Planeación Institucional </t>
  </si>
  <si>
    <t>Gestión presupuestal y eficiencia del gasto público</t>
  </si>
  <si>
    <t>Evaluación de Resultados</t>
  </si>
  <si>
    <t xml:space="preserve">Integridad </t>
  </si>
  <si>
    <t>Participación ciudadana en la gestión pública</t>
  </si>
  <si>
    <t xml:space="preserve">PLANES INSTITUCIONALES </t>
  </si>
  <si>
    <t>Plan Anual de Vacantes</t>
  </si>
  <si>
    <t xml:space="preserve">Defensa jurídica </t>
  </si>
  <si>
    <t>Plan de Previsión de Recursos Humanos</t>
  </si>
  <si>
    <t xml:space="preserve">Seguimiento y evaluación del desempeño institucional </t>
  </si>
  <si>
    <t>Plan Institucional de Capacitación</t>
  </si>
  <si>
    <t>Plan de Incentivos Institucionales</t>
  </si>
  <si>
    <t>Gestión de la Información Estadística</t>
  </si>
  <si>
    <t>Plan de Trabajo Anual en Seguridad y Salud en el Trabajo</t>
  </si>
  <si>
    <t>PROCESOS</t>
  </si>
  <si>
    <t xml:space="preserve">GESTIÓN  DE LAS COMUNICACIONES OFICIALES </t>
  </si>
  <si>
    <t>GESTIÓN DE PROCESOS ARCHIVÍSTICOS</t>
  </si>
  <si>
    <t>GESTION DE LA CONSERVACION DOCUMENTAL</t>
  </si>
  <si>
    <t>SUBPROCESOS</t>
  </si>
  <si>
    <t xml:space="preserve">ORGANIZACIÓN Y ABASTECIMIENTO DE BIENES Y SERVICIOS </t>
  </si>
  <si>
    <t>ADJUDICACIÓN DE LOCALES Y ESPACIOS DE LAS PLAZAS DE MERCADOS PÚBLICOS</t>
  </si>
  <si>
    <t>GESTIÓN DE CARTERA EN PLAZAS DE MERCADOS PÚBLICOS</t>
  </si>
  <si>
    <t>OPERATIVOS DE INSPECCIÓN Y CONTROL EN PLAZAS DE MERCADOS PÚBLICOS</t>
  </si>
  <si>
    <t>DIRECCIONAMIENTO ESTRATÉGICO DE LA TRANSPARENCIA Y PREVENCIÓN DE LA CORRUPCIÓN</t>
  </si>
  <si>
    <t>ANTICIPACIÓN DE RIESGOS DE CORRUPCIÓN</t>
  </si>
  <si>
    <t>CULTURA DE LA LEGALIDAD PARA LA TRANSPARENCIA</t>
  </si>
  <si>
    <t>CONTROL DE DOCUMENTO DE GESTIÓN</t>
  </si>
  <si>
    <t>SEGUIMIENTO, ANALISIS Y MEJORA</t>
  </si>
  <si>
    <t>SEGUIMIENTO, MEDICIÓN Y MEJORA DE LA GESTION DOCUMENTAL</t>
  </si>
  <si>
    <t>ADMINISTRACIÓN DEL ARCHIVO Y ACCESO A LA INFORMACIÓN</t>
  </si>
  <si>
    <t>TRANSFERENCIAS DOCUMENTALES</t>
  </si>
  <si>
    <t>CREACIÓN Y DISEÑO DE LAS COMUNICACIONES OFICIALES</t>
  </si>
  <si>
    <t>GESTIÓN DE ACTOS ADMINISTRATIVOS</t>
  </si>
  <si>
    <t>ASISTENCIA TÉCNICA Y CAPACITACIÓN DE PROCESOS ARCHIVISTICOS</t>
  </si>
  <si>
    <t>SEGUIMENTO Y CONTROL DE PROCESOS ARCHIVISTICOS</t>
  </si>
  <si>
    <t>CONSERVACIÓN Y PRESERVACIÓN DOCUMENTAL</t>
  </si>
  <si>
    <t>DESARROLLO Y CRECIMIENTO DEL TALENTO HUMANO</t>
  </si>
  <si>
    <t>RETIRO DEL TALENTO HUMANO</t>
  </si>
  <si>
    <t xml:space="preserve"> SEGURIDAD Y SALUD EN EL TRABAJO</t>
  </si>
  <si>
    <t>GESTION DE SERVIDORES</t>
  </si>
  <si>
    <t>GESTION DE BASE DE  DATOS( DBA)</t>
  </si>
  <si>
    <t>MESA DE SERVICIOS</t>
  </si>
  <si>
    <t>SEGURIDAD OPERATIVA</t>
  </si>
  <si>
    <t>GESTIÓN DEFENSA JURIDICA</t>
  </si>
  <si>
    <t>CONTRATACION ESTATAL</t>
  </si>
  <si>
    <t>GESTIÓN EXTRAJUDICIAL</t>
  </si>
  <si>
    <t>DEFENSA JUDICIAL</t>
  </si>
  <si>
    <t>DEFENSA ADMINISTRATIVA</t>
  </si>
  <si>
    <t>GESTIÓN DE CUMPLIMIENTO DE PROVIDENCIA JUDICIALES Y CONCILIACIONES</t>
  </si>
  <si>
    <t>CONCEPTOS JURIDICOS</t>
  </si>
  <si>
    <t>ACTOS ADMINISTRATIVOS DE CARÁCTER PARTICULAR</t>
  </si>
  <si>
    <t>PLANEACIÓN CONTRACTUAL</t>
  </si>
  <si>
    <t xml:space="preserve">SELECCIÓN Y CONTRATACIÓN  </t>
  </si>
  <si>
    <t>EJECUCIÓN CONTRACTUAL</t>
  </si>
  <si>
    <t>ETAPA POSCONTRACTUAL</t>
  </si>
  <si>
    <t>Garantizar la seguridad humana en sus diferentes aspectos en el Distrito de Cartagena de Indias, mediante la disminución de las tasas de homicidios, mortalidad materna e infantil, violencia de género, pobreza extrema e inseguridad alimentaria a través de la implementación de estrategias focalizadas y programas de apoyo integral para proteger la vida de todos los ciudadanos, durante el período de gobierno 2024-2027.</t>
  </si>
  <si>
    <t>Dignificar la vida de los habitantes del Distrito de Cartagena de Indias, reducir la pobreza multidimensional, el déficit habitacional, y ampliar la cobertura del saneamiento básico, a través de la implementación de estrategias integrales focalizadas en el fortalecimiento de la infraestructura educativa, en el fomento de las condiciones habitacionales adecuada y en el acceso de calidad de los servicios públicos, garantizando una vida digna para toda la población, durante el período de gobierno 2024-2027.</t>
  </si>
  <si>
    <t>Promover el desarrollo económico equitativo y sostenible en el Distrito de Cartagena de Indias, para lograr al reducción de la brecha laboral de género, la disminución de las tasas de desempleo juvenil, al reducción de la informalidad laboral, mediante la formulación y ejecución de políticas y estrategias, el fomento al emprendimiento, el fortalecimiento de la economía popular, la diversificación económica y la creación de empleos de calidad en la ciudad, mejorando las condiciones económicas de la población, durante el período de gobierno 2024- 2027.</t>
  </si>
  <si>
    <t>Fortalecer la relación del Estado con la ciudadanía cartagenera, incrementando los niveles de recaudo tributario y mejorando el índice de desempeño institucional, mediante la innovación pública, optimización y simplificación de procesos, la modernización administrativa y la eficiente participación ciudadana, garantizando una gobernanza eficiente, transparente y orientada al servicio de la ciudadanía, durante el período de gobierno 2024-2027.</t>
  </si>
  <si>
    <t>Consolidar la conectividad y sostenibilidad del Distrito de Cartagena de Indias a través de la protección de los cuerpos de agua, el aumento del número de áreas protegidas, el incremento de la tasa de espacio público efectivo per cápita y la mejora de la infraestructura vial para apoyar el desarrollo urbano sostenible y promover una mayor conectividad, accesibilidad y proximidad entre los ciudadanos, durante el período 2024-2027.</t>
  </si>
  <si>
    <t xml:space="preserve">Corregimientos </t>
  </si>
  <si>
    <t>UCG 1</t>
  </si>
  <si>
    <t>Cambios en la  normativa que  afecten la  construcción y  operación de los  microcentros.</t>
  </si>
  <si>
    <t>Mantenerse actualizado  con las normativas  vigentes y trabajar en  estrecha colaboración  con las autoridades  regulatorias.</t>
  </si>
  <si>
    <t>Realizar estudios de viabilidad y fortalecer la infraestructura local. Establecer acuerdos con proveedores de servicios públicos.</t>
  </si>
  <si>
    <t>Implementar medidas de seguridad física y cibernética robustas. Realizar auditorías y evaluaciones de seguridad periódicas</t>
  </si>
  <si>
    <t>Desarrollar planes de contingencia para condiciones climáticas adversas. Utilizar materiales y técnicas de construcción resistentes al clima.</t>
  </si>
  <si>
    <t>Desarrollar un plan de sostenibilidad a largo plazo. Buscar alianzas estratégicas y diversificar las fuentes de financiamiento.</t>
  </si>
  <si>
    <t>Falta de personal capacitado para operar y mantener los microcentros.</t>
  </si>
  <si>
    <t>Realizar campañas de sensibilización y participación comunitaria. Involucrar a líderes locales en el proyecto</t>
  </si>
  <si>
    <t>Problemas con la infraestructura local, como suministro de energía y conectividad a internet.</t>
  </si>
  <si>
    <t>Amenazas a la seguridad física y cibernética de las instalaciones y sistemas.</t>
  </si>
  <si>
    <t>Condiciones climáticas adversas que retrasen la construcción y operación de los microcentros.</t>
  </si>
  <si>
    <t>Dificultades para mantener la operación y financiación a largo plazo de los microcentros</t>
  </si>
  <si>
    <t xml:space="preserve">83.728
61.636
57.853
67.290
52.668
14.550 
62.005 
65.821 
86.463
68.550
18.757
33.323 
98317
43.093
83.481
51.347
10.459
</t>
  </si>
  <si>
    <t xml:space="preserve">
UCG  1
UCG  2
UCG 3
UCG 8
UCG 9
UCG 10             
UCG 4
UCG 5
UCG 6
UCG 7               
Rural    
UCG  11
UCG  12
UCG  13
UCG  14
UCG  15
UCG  16              
</t>
  </si>
  <si>
    <t>83.728
61.636
57.853
67.290
52.668
14.550 
62.005 
65.821 
86.463
68.550
18.757
33.323 
98317
43.093
83.481
51.347
10.459</t>
  </si>
  <si>
    <t xml:space="preserve">UCG  1
UCG  2
UCG 3
UCG 8
UCG 9
UCG 10             
UCG 4
UCG 5
UCG 6
UCG 7               
Rural    
UCG  11
UCG  12
UCG  13
UCG  14
UCG  15
UCG  16  </t>
  </si>
  <si>
    <t xml:space="preserve">UCG  1
UCG  2
UCG 3
UCG 8
UCG 9
UCG 10             
UCG 4
UCG 5
UCG 6
UCG 7               
Rural    
UCG  11
UCG  12
UCG  13
UCG  14
UCG  15
UCG  16 </t>
  </si>
  <si>
    <t>UCG  1
UCG  2
UCG 3
UCG 8
UCG 9
UCG 10             
UCG 4
UCG 5
UCG 6
UCG 7               
Rural    
UCG  11
UCG  12
UCG  13
UCG  14
UCG  15
UCG  16</t>
  </si>
  <si>
    <t xml:space="preserve">
83.728
61.636
57.853
67.290
52.668
14.550 
62.005 
65.821 
86.463
68.550
18.757
33.323 
98317
43.093
83.481
51.347
10.459</t>
  </si>
  <si>
    <t>UCG  1
UCG  2
UCG 3
UCG 8
UCG 9
UCG 10             
UCG 4
UCG 5
UCG 6
UCG 7               
Rural    
UCG  11
UCG  12
UCG  13
UCG  14
UCG  15
UCG  16</t>
  </si>
  <si>
    <t xml:space="preserve">Servidores Publicos </t>
  </si>
  <si>
    <t xml:space="preserve">UCG 1
UCG 2
UCG 3
UCG 4
UCG 5
UCG 6
</t>
  </si>
  <si>
    <t xml:space="preserve">83.728
61.636
57.853
67.290
52.668
14.550
</t>
  </si>
  <si>
    <t>83.728
61.636
57.853
67.290
52.668
14.550</t>
  </si>
  <si>
    <t xml:space="preserve">
UCG 1
UCG 2
UCG 3
UCG 4
UCG 5
UCG 6
</t>
  </si>
  <si>
    <t>1221
4191</t>
  </si>
  <si>
    <t>Servidores Publicos 
Contratistas</t>
  </si>
  <si>
    <t>1291
4191</t>
  </si>
  <si>
    <t>Servidores publicos
Contratistas</t>
  </si>
  <si>
    <t>Servidores Publicos Contratistas</t>
  </si>
  <si>
    <t>UCG  12
UCG  13
UCG  14
UCG  15
UCG  16</t>
  </si>
  <si>
    <t>98317
43.093
83.481
51.347
10.459</t>
  </si>
  <si>
    <t xml:space="preserve">UCG  1
UCG  2
UCG 3
UCG 8
UCG 9
UCG 10             
UCG 4
UCG 5
UCG 6
UCG 7    </t>
  </si>
  <si>
    <t>83.728
61.636
57.853
67.290
52.668
14.550 
62.005 
65.821 
86.463
68.550</t>
  </si>
  <si>
    <t>61.636
57.853</t>
  </si>
  <si>
    <t xml:space="preserve">
UCG 2
UCG 3
</t>
  </si>
  <si>
    <t>UCG 2
UCG 3</t>
  </si>
  <si>
    <t>UCG  1
UCG  2</t>
  </si>
  <si>
    <t>83.728
61.636</t>
  </si>
  <si>
    <t>NP</t>
  </si>
  <si>
    <t>docmento tecnico predial</t>
  </si>
  <si>
    <t xml:space="preserve">
1) Desarrollar el alcance del documento
</t>
  </si>
  <si>
    <t xml:space="preserve">Turismo - Visitante interno -
Turismo - Visitantes no residentes </t>
  </si>
  <si>
    <t xml:space="preserve">15,144,974 Visitantes -
1,660,137 Visitantes </t>
  </si>
  <si>
    <t xml:space="preserve">Promoción Turística </t>
  </si>
  <si>
    <t>03-05-05</t>
  </si>
  <si>
    <t>Desarrollar cuatro (4) campañas de divulgación para la promoción y conectividad</t>
  </si>
  <si>
    <t>CONSOLIDACIÓN DE LA PROMOCIÓN NACIONAL E INTERNACIONAL DE CARTAGENA DE INDIAS.</t>
  </si>
  <si>
    <t>CONSOLIDACIÓN DE LA PROMOCIÓN NACIONAL E INTERNACIONAL DE CARTAGENA DE INDIAS</t>
  </si>
  <si>
    <t xml:space="preserve">Implementar estrategias integradas de promoción en medios tradicionales y no tradicionales, adaptadas a las nuevas dinámicas del mercado y el perfil del turista deseado. </t>
  </si>
  <si>
    <t>Servicio de circuito turístico (Producto principal del proyecto)</t>
  </si>
  <si>
    <t xml:space="preserve">Acciones de promocion de destino, local,  nacional e internacional </t>
  </si>
  <si>
    <t>Campañas de promoción</t>
  </si>
  <si>
    <t>LILIANA RODRIGUEZ</t>
  </si>
  <si>
    <t>1. Un aumento en el número de contagios y muertes por el virus, que conlleve al gobierno nacional a decretar un nuevas medidas restrictivas.
2. Los mayoristas serán aun mas exigentes a la hora de considerar un destino teniendo en cuenta el contexto actual.
3. Incumplimiento de los tiempos establecidos debido al contexto actual.
4. Las ferias o ruedas de negocio que normalmente eran convocadas de forma presencial, sean replanteadas a la modalidad virtual, o en caso extremo, cancelarla.</t>
  </si>
  <si>
    <t xml:space="preserve">1. Ajustar los productos y servicios turísticos a las exigencias del mercado, con protocolos de bioseguridad, que aseguren el bienestar tanto del turista como del local.
2. Redirigir la promoción del destino. aun enfoque de destino seguro y preparado.
3. Ajustar las acciones al cronograma de trabajo.
4. Estas plataformas de promoción que se ajusten a la nueva realidad, realizando eventos con aforo controlado.
</t>
  </si>
  <si>
    <t>Realizar campañas de promoción turística en medios digitales y tradicionales.</t>
  </si>
  <si>
    <t>ICLD 
DIVIDENDOS ACUACAR
DIVIDENDOS SOCIEDAD PORTUARIA  
ICLD</t>
  </si>
  <si>
    <t xml:space="preserve"> 2.3.3502.0200.2021130010205
 2.3.3502.0200.2021130010205
2.3.3502.0200.2021130010205
1.3.3.1.00-95-001 RB ICLD
</t>
  </si>
  <si>
    <t>Diseño y producción de material promocional de destino</t>
  </si>
  <si>
    <t>Material promocional</t>
  </si>
  <si>
    <t>Diseñar y producir material promocional.</t>
  </si>
  <si>
    <t>Diseño conceptual y metodológico de narrativa única de destino, lanzamiento y posicionamiento</t>
  </si>
  <si>
    <t xml:space="preserve">Informe  </t>
  </si>
  <si>
    <t xml:space="preserve">Desarrollo de la marca ciudad </t>
  </si>
  <si>
    <t>Implementar cinco (5) eventos de ciudad</t>
  </si>
  <si>
    <t xml:space="preserve"> Servicio de promoción turística</t>
  </si>
  <si>
    <t xml:space="preserve">Fortalecimiento de Cartagena como destino de eventos </t>
  </si>
  <si>
    <t>Eventos</t>
  </si>
  <si>
    <t>Implementar eventos de ciudad</t>
  </si>
  <si>
    <t>Participar en sesenta (60) eventos especializados</t>
  </si>
  <si>
    <t xml:space="preserve">Acciones de promoción en el marco de las temporadas y conmmeraciones de ciudad </t>
  </si>
  <si>
    <t>Participar en eventos especializados de promoción turística, Participar en eventos de conectividad.</t>
  </si>
  <si>
    <t xml:space="preserve">Desarrollar cuatro (4) productos turísticos </t>
  </si>
  <si>
    <t>Fortalecer la gestión de desarrollo y promoción de productos turísticos.</t>
  </si>
  <si>
    <t>Promoción y fortalecimiento turismo comunitario</t>
  </si>
  <si>
    <t>Informe</t>
  </si>
  <si>
    <t>Diseñar y promocionar productos turísticos.</t>
  </si>
  <si>
    <t>8. Trabajo decente y crecimiento economico</t>
  </si>
  <si>
    <t xml:space="preserve"> DESARROLLO ECONÓMICO EQUITATIVO</t>
  </si>
  <si>
    <t>Turismo Sostenible y Responsable</t>
  </si>
  <si>
    <t>Campaña de divulgación para la promoción y la conectividad.</t>
  </si>
  <si>
    <t xml:space="preserve">En construcción </t>
  </si>
  <si>
    <t>2021130010172
2024130010103</t>
  </si>
  <si>
    <t>Impartir formación para el trabajo y desarrollo humano a 1250 jóvenes en riesgo del Distrito de Cartagena entre 2020 y 2023.
Formar a jóvenes en oficios técnicos y complementarios relacionados con la conservación del patrimonio, con un enfoque diferencial, con el fin de aumentar sus posibilidades de inserción laboral.</t>
  </si>
  <si>
    <t xml:space="preserve">
Procedimiento de digitalización,  Documentos digitalizados; Plan de Atencion de Emergencias, Programa de Auditoria y Control, Plan de Mejoramiento Normas Archivo para implementar las acciones de mejora que se identifiquen.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</si>
</sst>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_(* \(#,##0.00\);_(* &quot;-&quot;??_);_(@_)"/>
    <numFmt numFmtId="164" formatCode="&quot;$&quot;\ #,##0;[Red]\-&quot;$&quot;\ #,##0"/>
    <numFmt numFmtId="165" formatCode="&quot;$&quot;\ #,##0.00;[Red]\-&quot;$&quot;\ #,##0.00"/>
    <numFmt numFmtId="166" formatCode="_-&quot;$&quot;\ * #,##0.00_-;\-&quot;$&quot;\ * #,##0.00_-;_-&quot;$&quot;\ * &quot;-&quot;??_-;_-@_-"/>
    <numFmt numFmtId="167" formatCode="_-* #,##0.00_-;\-* #,##0.00_-;_-* &quot;-&quot;??_-;_-@_-"/>
    <numFmt numFmtId="168" formatCode="[$$-240A]\ #,##0"/>
    <numFmt numFmtId="169" formatCode="dd/mm/yyyy"/>
    <numFmt numFmtId="170" formatCode="0.0%"/>
    <numFmt numFmtId="171" formatCode="&quot;$&quot;\ #,##0"/>
    <numFmt numFmtId="172" formatCode="yyyy\-mm\-dd;@"/>
    <numFmt numFmtId="173" formatCode="&quot;$&quot;\ #,##0.00"/>
    <numFmt numFmtId="174" formatCode="_-&quot;$&quot;\ * #,##0_-;\-&quot;$&quot;\ * #,##0_-;_-&quot;$&quot;\ * &quot;-&quot;??_-;_-@_-"/>
    <numFmt numFmtId="175" formatCode="_-&quot;$&quot;* #,##0_-;\-&quot;$&quot;* #,##0_-;_-&quot;$&quot;* &quot;-&quot;_-;_-@_-"/>
    <numFmt numFmtId="177" formatCode="_-* #,##0_-;\-* #,##0_-;_-* &quot;-&quot;??_-;_-@_-"/>
    <numFmt numFmtId="178" formatCode="0_);\(0\)"/>
    <numFmt numFmtId="179" formatCode="_(* #,##0_);_(* \(#,##0\);_(* &quot;-&quot;??_);_(@_)"/>
    <numFmt numFmtId="180" formatCode="_-[$$-540A]* #,##0.00_ ;_-[$$-540A]* \-#,##0.00\ ;_-[$$-540A]* &quot;-&quot;??_ ;_-@_ "/>
  </numFmts>
  <fonts count="46" x14ac:knownFonts="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0"/>
      <color theme="1"/>
      <name val="Aptos Narrow"/>
      <family val="2"/>
      <scheme val="minor"/>
    </font>
    <font>
      <sz val="11"/>
      <color theme="1"/>
      <name val="Calibri"/>
      <family val="2"/>
    </font>
    <font>
      <sz val="10"/>
      <name val="Calibri"/>
      <family val="2"/>
    </font>
    <font>
      <sz val="11"/>
      <color theme="0"/>
      <name val="Aptos Narrow"/>
      <family val="2"/>
      <scheme val="minor"/>
    </font>
    <font>
      <sz val="10"/>
      <name val="Aptos Narrow"/>
      <family val="2"/>
      <scheme val="minor"/>
    </font>
    <font>
      <u/>
      <sz val="11"/>
      <color theme="10"/>
      <name val="Aptos Narrow"/>
      <family val="2"/>
      <scheme val="minor"/>
    </font>
    <font>
      <sz val="11"/>
      <color rgb="FF000000"/>
      <name val="Aptos Narrow"/>
      <family val="2"/>
    </font>
    <font>
      <sz val="11"/>
      <color theme="1"/>
      <name val="Arial Narrow"/>
      <family val="2"/>
    </font>
    <font>
      <sz val="10"/>
      <color theme="1"/>
      <name val="Arial Narrow"/>
      <family val="2"/>
    </font>
    <font>
      <sz val="11"/>
      <color rgb="FF242424"/>
      <name val="Arial Narrow"/>
      <family val="2"/>
    </font>
    <font>
      <b/>
      <sz val="11"/>
      <color theme="0"/>
      <name val="Aptos Narrow"/>
      <family val="2"/>
      <scheme val="minor"/>
    </font>
    <font>
      <sz val="9"/>
      <color theme="1"/>
      <name val="Aptos Narrow"/>
      <family val="2"/>
      <scheme val="minor"/>
    </font>
    <font>
      <sz val="11"/>
      <color rgb="FF242424"/>
      <name val="Aptos Narrow"/>
      <family val="2"/>
      <scheme val="minor"/>
    </font>
    <font>
      <b/>
      <sz val="10"/>
      <color rgb="FF000000"/>
      <name val="Tahoma"/>
      <family val="2"/>
    </font>
    <font>
      <sz val="10"/>
      <color rgb="FF000000"/>
      <name val="Tahoma"/>
      <family val="2"/>
    </font>
    <font>
      <sz val="8.8000000000000007"/>
      <color theme="1"/>
      <name val="Aptos Narrow"/>
      <family val="2"/>
    </font>
    <font>
      <sz val="11"/>
      <color rgb="FF333333"/>
      <name val="Arial"/>
      <family val="2"/>
    </font>
    <font>
      <sz val="11"/>
      <color rgb="FF333333"/>
      <name val="Aptos Narrow"/>
      <family val="2"/>
      <scheme val="minor"/>
    </font>
    <font>
      <sz val="11"/>
      <color rgb="FFFF0000"/>
      <name val="Aptos Narrow"/>
      <family val="2"/>
      <scheme val="minor"/>
    </font>
    <font>
      <sz val="11"/>
      <color rgb="FF000000"/>
      <name val="Arial"/>
      <family val="2"/>
    </font>
  </fonts>
  <fills count="21">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FFFF00"/>
        <bgColor indexed="64"/>
      </patternFill>
    </fill>
    <fill>
      <patternFill patternType="solid">
        <fgColor indexed="31"/>
      </patternFill>
    </fill>
    <fill>
      <patternFill patternType="solid">
        <fgColor theme="5" tint="0.39997558519241921"/>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5" tint="-0.249977111117893"/>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00B0F0"/>
        <bgColor indexed="64"/>
      </patternFill>
    </fill>
    <fill>
      <patternFill patternType="solid">
        <fgColor theme="1" tint="0.34998626667073579"/>
        <bgColor indexed="64"/>
      </patternFill>
    </fill>
    <fill>
      <patternFill patternType="solid">
        <fgColor theme="6" tint="0.79998168889431442"/>
        <bgColor indexed="64"/>
      </patternFill>
    </fill>
    <fill>
      <patternFill patternType="solid">
        <fgColor rgb="FF83E28E"/>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indexed="64"/>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top style="thin">
        <color rgb="FF000000"/>
      </top>
      <bottom style="thin">
        <color rgb="FF000000"/>
      </bottom>
      <diagonal/>
    </border>
  </borders>
  <cellStyleXfs count="14">
    <xf numFmtId="0" fontId="0" fillId="0" borderId="0"/>
    <xf numFmtId="0" fontId="3" fillId="0" borderId="0"/>
    <xf numFmtId="166" fontId="1" fillId="0" borderId="0" applyFont="0" applyFill="0" applyBorder="0" applyAlignment="0" applyProtection="0"/>
    <xf numFmtId="167" fontId="1" fillId="0" borderId="0" applyFont="0" applyFill="0" applyBorder="0" applyAlignment="0" applyProtection="0"/>
    <xf numFmtId="0" fontId="13" fillId="6"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0" fontId="26" fillId="8" borderId="19" applyFill="0">
      <alignment vertical="top" wrapText="1"/>
    </xf>
    <xf numFmtId="0" fontId="26" fillId="0" borderId="18" applyBorder="0">
      <alignment horizontal="center" vertical="center" wrapText="1"/>
    </xf>
    <xf numFmtId="166" fontId="1" fillId="0" borderId="0" applyFont="0" applyFill="0" applyBorder="0" applyAlignment="0" applyProtection="0"/>
    <xf numFmtId="9" fontId="1" fillId="0" borderId="0" applyFont="0" applyFill="0" applyBorder="0" applyAlignment="0" applyProtection="0"/>
    <xf numFmtId="0" fontId="31" fillId="0" borderId="0" applyNumberFormat="0" applyFill="0" applyBorder="0" applyAlignment="0" applyProtection="0"/>
    <xf numFmtId="43" fontId="1" fillId="0" borderId="0" applyFont="0" applyFill="0" applyBorder="0" applyAlignment="0" applyProtection="0"/>
    <xf numFmtId="167" fontId="1" fillId="0" borderId="0" applyFont="0" applyFill="0" applyBorder="0" applyAlignment="0" applyProtection="0"/>
  </cellStyleXfs>
  <cellXfs count="588">
    <xf numFmtId="0" fontId="0" fillId="0" borderId="0" xfId="0"/>
    <xf numFmtId="0" fontId="0" fillId="2" borderId="0" xfId="0" applyFill="1"/>
    <xf numFmtId="0" fontId="5" fillId="2" borderId="1" xfId="0" applyFont="1" applyFill="1" applyBorder="1" applyAlignment="1">
      <alignment horizontal="center" vertical="center" wrapText="1"/>
    </xf>
    <xf numFmtId="0" fontId="7" fillId="2" borderId="0" xfId="0" applyFont="1" applyFill="1"/>
    <xf numFmtId="0" fontId="0" fillId="2" borderId="0" xfId="0" applyFill="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xf>
    <xf numFmtId="0" fontId="0" fillId="0" borderId="0" xfId="0" applyAlignment="1">
      <alignment vertical="center"/>
    </xf>
    <xf numFmtId="0" fontId="13" fillId="6" borderId="1" xfId="4" applyBorder="1" applyProtection="1">
      <alignment horizontal="center" vertical="center"/>
    </xf>
    <xf numFmtId="3" fontId="14" fillId="0" borderId="1" xfId="6" applyBorder="1" applyAlignment="1" applyProtection="1">
      <alignment horizontal="center" vertical="center"/>
    </xf>
    <xf numFmtId="49" fontId="14" fillId="0" borderId="1" xfId="5" applyBorder="1" applyProtection="1">
      <alignment horizontal="left" vertical="center"/>
    </xf>
    <xf numFmtId="0" fontId="17" fillId="0" borderId="0" xfId="0" applyFont="1" applyAlignment="1">
      <alignment horizontal="left"/>
    </xf>
    <xf numFmtId="0" fontId="17"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7" fillId="0" borderId="0" xfId="0" applyFont="1" applyAlignment="1">
      <alignment horizontal="left" vertical="center"/>
    </xf>
    <xf numFmtId="0" fontId="2"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4" fillId="2" borderId="12" xfId="1" applyFont="1" applyFill="1" applyBorder="1" applyAlignment="1">
      <alignment horizontal="left"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49" fontId="14" fillId="0" borderId="1" xfId="5" applyBorder="1" applyAlignment="1" applyProtection="1">
      <alignment vertical="center" wrapText="1"/>
    </xf>
    <xf numFmtId="0" fontId="13" fillId="6" borderId="1" xfId="4" applyBorder="1" applyAlignment="1" applyProtection="1">
      <alignment vertical="center"/>
    </xf>
    <xf numFmtId="0" fontId="22" fillId="2" borderId="1" xfId="1" applyFont="1" applyFill="1" applyBorder="1" applyAlignment="1">
      <alignment horizontal="left" vertical="center"/>
    </xf>
    <xf numFmtId="0" fontId="23" fillId="5" borderId="9" xfId="1" applyFont="1" applyFill="1" applyBorder="1" applyAlignment="1">
      <alignment horizontal="center" vertical="center"/>
    </xf>
    <xf numFmtId="0" fontId="23" fillId="5" borderId="1" xfId="1" applyFont="1" applyFill="1" applyBorder="1" applyAlignment="1">
      <alignment horizontal="center" vertical="center"/>
    </xf>
    <xf numFmtId="0" fontId="23" fillId="5" borderId="10" xfId="1" applyFont="1" applyFill="1" applyBorder="1" applyAlignment="1">
      <alignment horizontal="center" vertical="center"/>
    </xf>
    <xf numFmtId="14" fontId="24" fillId="0" borderId="1" xfId="0" applyNumberFormat="1" applyFont="1" applyBorder="1" applyAlignment="1">
      <alignment horizontal="center" vertical="center"/>
    </xf>
    <xf numFmtId="0" fontId="25" fillId="0" borderId="1" xfId="1" applyFont="1" applyBorder="1" applyAlignment="1">
      <alignment horizontal="center" vertical="center"/>
    </xf>
    <xf numFmtId="14" fontId="25" fillId="0" borderId="1" xfId="1" applyNumberFormat="1" applyFont="1" applyBorder="1" applyAlignment="1">
      <alignment horizontal="center" vertical="center"/>
    </xf>
    <xf numFmtId="0" fontId="25" fillId="0" borderId="1" xfId="1" applyFont="1" applyBorder="1" applyAlignment="1">
      <alignment horizontal="center" wrapText="1"/>
    </xf>
    <xf numFmtId="0" fontId="25" fillId="0" borderId="1" xfId="1" applyFont="1" applyBorder="1"/>
    <xf numFmtId="0" fontId="23" fillId="5" borderId="1" xfId="1" applyFont="1" applyFill="1" applyBorder="1" applyAlignment="1">
      <alignment vertical="center"/>
    </xf>
    <xf numFmtId="0" fontId="0" fillId="2" borderId="0" xfId="0" applyFill="1" applyAlignment="1">
      <alignment vertical="center"/>
    </xf>
    <xf numFmtId="0" fontId="0" fillId="7" borderId="1" xfId="0" applyFill="1" applyBorder="1" applyAlignment="1">
      <alignment horizontal="center" vertical="center" wrapText="1"/>
    </xf>
    <xf numFmtId="0" fontId="0" fillId="7" borderId="1" xfId="0" applyFill="1" applyBorder="1" applyAlignment="1">
      <alignment vertical="center" wrapText="1"/>
    </xf>
    <xf numFmtId="0" fontId="0" fillId="7" borderId="1" xfId="0" applyFill="1" applyBorder="1" applyAlignment="1">
      <alignment vertical="center"/>
    </xf>
    <xf numFmtId="0" fontId="0" fillId="7" borderId="1" xfId="0" applyFill="1" applyBorder="1" applyAlignment="1">
      <alignment horizontal="center" vertical="center"/>
    </xf>
    <xf numFmtId="0" fontId="0" fillId="0" borderId="0" xfId="0" applyAlignment="1">
      <alignment vertical="center" wrapText="1"/>
    </xf>
    <xf numFmtId="0" fontId="0" fillId="0" borderId="0" xfId="0" applyAlignment="1">
      <alignment wrapText="1"/>
    </xf>
    <xf numFmtId="0" fontId="0" fillId="9" borderId="1" xfId="0" applyFill="1" applyBorder="1" applyAlignment="1">
      <alignment wrapText="1"/>
    </xf>
    <xf numFmtId="0" fontId="0" fillId="9" borderId="1" xfId="0" applyFill="1" applyBorder="1" applyAlignment="1">
      <alignment horizontal="center" vertical="center" wrapText="1"/>
    </xf>
    <xf numFmtId="0" fontId="0" fillId="9" borderId="1" xfId="0" applyFill="1" applyBorder="1" applyAlignment="1">
      <alignment vertical="center" wrapText="1"/>
    </xf>
    <xf numFmtId="0" fontId="0" fillId="9" borderId="1" xfId="0" applyFill="1" applyBorder="1" applyAlignment="1">
      <alignment horizontal="center" vertical="center"/>
    </xf>
    <xf numFmtId="0" fontId="0" fillId="9" borderId="1" xfId="0" applyFill="1" applyBorder="1" applyAlignment="1">
      <alignment vertical="center"/>
    </xf>
    <xf numFmtId="0" fontId="9" fillId="9" borderId="1" xfId="0" applyFont="1" applyFill="1" applyBorder="1" applyAlignment="1">
      <alignment horizontal="center" vertical="center"/>
    </xf>
    <xf numFmtId="0" fontId="0" fillId="9" borderId="1" xfId="0" applyFill="1" applyBorder="1" applyAlignment="1">
      <alignment horizontal="left" vertical="center" wrapText="1"/>
    </xf>
    <xf numFmtId="0" fontId="0" fillId="7" borderId="1" xfId="0" applyFill="1" applyBorder="1" applyAlignment="1">
      <alignment horizontal="left" vertical="center" wrapText="1"/>
    </xf>
    <xf numFmtId="0" fontId="0" fillId="12" borderId="1" xfId="0" applyFill="1" applyBorder="1"/>
    <xf numFmtId="0" fontId="0" fillId="13" borderId="1" xfId="0" applyFill="1" applyBorder="1" applyAlignment="1">
      <alignment wrapText="1"/>
    </xf>
    <xf numFmtId="0" fontId="0" fillId="14" borderId="1" xfId="0" applyFill="1" applyBorder="1" applyAlignment="1">
      <alignment vertical="center" wrapText="1"/>
    </xf>
    <xf numFmtId="0" fontId="0" fillId="15" borderId="1" xfId="0" applyFill="1" applyBorder="1" applyAlignment="1">
      <alignment vertical="center" wrapText="1"/>
    </xf>
    <xf numFmtId="0" fontId="0" fillId="16" borderId="1" xfId="0" applyFill="1" applyBorder="1" applyAlignment="1">
      <alignment vertical="center" wrapText="1"/>
    </xf>
    <xf numFmtId="0" fontId="0" fillId="10" borderId="1" xfId="0" applyFill="1" applyBorder="1" applyAlignment="1">
      <alignment horizontal="center" vertical="center" wrapText="1"/>
    </xf>
    <xf numFmtId="0" fontId="0" fillId="11" borderId="1" xfId="0" applyFill="1" applyBorder="1" applyAlignment="1">
      <alignment vertical="center" wrapText="1"/>
    </xf>
    <xf numFmtId="0" fontId="0" fillId="12" borderId="1" xfId="0" applyFill="1" applyBorder="1" applyAlignment="1">
      <alignment vertical="center"/>
    </xf>
    <xf numFmtId="0" fontId="0" fillId="12" borderId="1" xfId="0" applyFill="1" applyBorder="1" applyAlignment="1">
      <alignment horizontal="center" vertical="center"/>
    </xf>
    <xf numFmtId="0" fontId="0" fillId="17" borderId="1" xfId="0" applyFill="1" applyBorder="1" applyAlignment="1">
      <alignment vertical="center" wrapText="1"/>
    </xf>
    <xf numFmtId="0" fontId="0" fillId="12" borderId="1" xfId="0" applyFill="1" applyBorder="1" applyAlignment="1">
      <alignment wrapText="1"/>
    </xf>
    <xf numFmtId="0" fontId="0" fillId="3" borderId="1" xfId="0" applyFill="1" applyBorder="1" applyAlignment="1">
      <alignment vertical="center" wrapText="1"/>
    </xf>
    <xf numFmtId="0" fontId="0" fillId="13" borderId="1" xfId="0" applyFill="1" applyBorder="1" applyAlignment="1">
      <alignment vertical="center" wrapText="1"/>
    </xf>
    <xf numFmtId="0" fontId="0" fillId="14"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2" borderId="1" xfId="0" applyFill="1" applyBorder="1" applyAlignment="1">
      <alignment horizontal="center" vertical="center" wrapText="1"/>
    </xf>
    <xf numFmtId="0" fontId="0" fillId="10" borderId="1" xfId="0" applyFill="1" applyBorder="1" applyAlignment="1">
      <alignment wrapText="1"/>
    </xf>
    <xf numFmtId="0" fontId="0" fillId="11" borderId="1" xfId="0" applyFill="1" applyBorder="1" applyAlignment="1">
      <alignment wrapText="1"/>
    </xf>
    <xf numFmtId="0" fontId="0" fillId="12" borderId="1" xfId="0" applyFill="1" applyBorder="1" applyAlignment="1">
      <alignment vertical="center" wrapText="1"/>
    </xf>
    <xf numFmtId="0" fontId="0" fillId="3" borderId="1" xfId="0" applyFill="1" applyBorder="1" applyAlignment="1">
      <alignment wrapText="1"/>
    </xf>
    <xf numFmtId="0" fontId="0" fillId="15" borderId="1" xfId="0" applyFill="1" applyBorder="1" applyAlignment="1">
      <alignment wrapText="1"/>
    </xf>
    <xf numFmtId="0" fontId="28" fillId="0" borderId="0" xfId="0" applyFont="1" applyAlignment="1">
      <alignment vertical="center" wrapText="1"/>
    </xf>
    <xf numFmtId="0" fontId="0" fillId="7" borderId="1" xfId="0" applyFill="1" applyBorder="1" applyAlignment="1">
      <alignment horizontal="center" wrapText="1"/>
    </xf>
    <xf numFmtId="0" fontId="0" fillId="17" borderId="1" xfId="0" applyFill="1" applyBorder="1" applyAlignment="1">
      <alignment horizontal="center" vertical="center" wrapText="1"/>
    </xf>
    <xf numFmtId="0" fontId="0" fillId="17" borderId="1" xfId="0" applyFill="1" applyBorder="1" applyAlignment="1">
      <alignment horizontal="left" vertical="center" wrapText="1"/>
    </xf>
    <xf numFmtId="0" fontId="0" fillId="10" borderId="1" xfId="0" applyFill="1" applyBorder="1" applyAlignment="1">
      <alignment vertical="center" wrapText="1"/>
    </xf>
    <xf numFmtId="0" fontId="0" fillId="17" borderId="1" xfId="0" applyFill="1" applyBorder="1" applyAlignment="1">
      <alignment horizontal="center" vertical="center"/>
    </xf>
    <xf numFmtId="0" fontId="0" fillId="11" borderId="1" xfId="0" applyFill="1" applyBorder="1" applyAlignment="1">
      <alignment horizontal="center" vertical="center" wrapText="1"/>
    </xf>
    <xf numFmtId="0" fontId="0" fillId="3" borderId="1" xfId="0" applyFill="1" applyBorder="1" applyAlignment="1">
      <alignment horizontal="center" vertical="center" wrapText="1"/>
    </xf>
    <xf numFmtId="0" fontId="0" fillId="16" borderId="1" xfId="0"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0" fillId="9" borderId="1" xfId="0" applyNumberFormat="1" applyFill="1" applyBorder="1" applyAlignment="1">
      <alignment horizontal="center" vertical="center" wrapText="1"/>
    </xf>
    <xf numFmtId="49" fontId="0" fillId="2" borderId="0" xfId="0" applyNumberFormat="1" applyFill="1" applyAlignment="1">
      <alignment horizontal="center" vertical="center"/>
    </xf>
    <xf numFmtId="0" fontId="0" fillId="13" borderId="1" xfId="0" applyFill="1" applyBorder="1" applyAlignment="1">
      <alignment horizontal="center" vertical="center" wrapText="1"/>
    </xf>
    <xf numFmtId="0" fontId="0" fillId="17" borderId="18" xfId="0" applyFill="1" applyBorder="1" applyAlignment="1">
      <alignment horizontal="center" vertical="center" wrapText="1"/>
    </xf>
    <xf numFmtId="0" fontId="29" fillId="18" borderId="1" xfId="0" applyFont="1" applyFill="1" applyBorder="1" applyAlignment="1">
      <alignment wrapText="1"/>
    </xf>
    <xf numFmtId="0" fontId="29" fillId="18" borderId="1" xfId="0" applyFont="1" applyFill="1" applyBorder="1" applyAlignment="1">
      <alignment vertical="center" wrapText="1"/>
    </xf>
    <xf numFmtId="0" fontId="29" fillId="18" borderId="1" xfId="0" applyFont="1" applyFill="1" applyBorder="1" applyAlignment="1">
      <alignment horizontal="center" vertical="center" wrapText="1"/>
    </xf>
    <xf numFmtId="49" fontId="29" fillId="18" borderId="1" xfId="0" applyNumberFormat="1" applyFont="1" applyFill="1" applyBorder="1" applyAlignment="1">
      <alignment horizontal="center" vertical="center"/>
    </xf>
    <xf numFmtId="0" fontId="29" fillId="18" borderId="1" xfId="0" applyFont="1" applyFill="1" applyBorder="1" applyAlignment="1">
      <alignment horizontal="center" vertical="center"/>
    </xf>
    <xf numFmtId="0" fontId="29" fillId="2" borderId="0" xfId="0" applyFont="1" applyFill="1"/>
    <xf numFmtId="0" fontId="29" fillId="18" borderId="18" xfId="0" applyFont="1" applyFill="1" applyBorder="1" applyAlignment="1">
      <alignment horizontal="center" vertical="center"/>
    </xf>
    <xf numFmtId="0" fontId="0" fillId="19" borderId="20" xfId="0" applyFill="1" applyBorder="1" applyAlignment="1">
      <alignment horizontal="center" vertical="center"/>
    </xf>
    <xf numFmtId="0" fontId="29" fillId="18" borderId="18" xfId="0" applyFont="1" applyFill="1" applyBorder="1" applyAlignment="1">
      <alignment vertical="center" wrapText="1"/>
    </xf>
    <xf numFmtId="0" fontId="29" fillId="18" borderId="18" xfId="0" applyFont="1" applyFill="1" applyBorder="1" applyAlignment="1">
      <alignment horizontal="center" vertical="center" wrapText="1"/>
    </xf>
    <xf numFmtId="49" fontId="29" fillId="18" borderId="18" xfId="0" applyNumberFormat="1" applyFont="1" applyFill="1" applyBorder="1" applyAlignment="1">
      <alignment horizontal="center" vertical="center"/>
    </xf>
    <xf numFmtId="0" fontId="0" fillId="19" borderId="20" xfId="0" applyFill="1" applyBorder="1" applyAlignment="1">
      <alignment vertical="center" wrapText="1"/>
    </xf>
    <xf numFmtId="0" fontId="0" fillId="19" borderId="20" xfId="0" applyFill="1" applyBorder="1" applyAlignment="1">
      <alignment horizontal="center" vertical="center" wrapText="1"/>
    </xf>
    <xf numFmtId="9" fontId="0" fillId="10" borderId="1" xfId="0" applyNumberFormat="1" applyFill="1" applyBorder="1" applyAlignment="1">
      <alignment horizontal="center" vertical="center"/>
    </xf>
    <xf numFmtId="0" fontId="0" fillId="10" borderId="1" xfId="0" applyFill="1" applyBorder="1" applyAlignment="1">
      <alignment horizontal="center" vertical="center"/>
    </xf>
    <xf numFmtId="0" fontId="0" fillId="10" borderId="1" xfId="0" applyFill="1" applyBorder="1" applyAlignment="1">
      <alignment horizontal="center" wrapText="1"/>
    </xf>
    <xf numFmtId="0" fontId="0" fillId="10" borderId="1" xfId="0" applyFill="1" applyBorder="1" applyAlignment="1">
      <alignment horizontal="left" vertical="center" wrapText="1"/>
    </xf>
    <xf numFmtId="0" fontId="0" fillId="13" borderId="1" xfId="0" applyFill="1" applyBorder="1" applyAlignment="1">
      <alignment horizontal="center" vertical="center"/>
    </xf>
    <xf numFmtId="0" fontId="0" fillId="13" borderId="1" xfId="0" applyFill="1" applyBorder="1" applyAlignment="1">
      <alignment vertical="center"/>
    </xf>
    <xf numFmtId="9" fontId="0" fillId="13" borderId="1" xfId="0" applyNumberFormat="1" applyFill="1" applyBorder="1" applyAlignment="1">
      <alignment horizontal="center" vertical="center"/>
    </xf>
    <xf numFmtId="9" fontId="0" fillId="15" borderId="1" xfId="0" applyNumberFormat="1" applyFill="1" applyBorder="1" applyAlignment="1">
      <alignment horizontal="center" vertical="center"/>
    </xf>
    <xf numFmtId="0" fontId="0" fillId="15" borderId="1" xfId="0" applyFill="1" applyBorder="1" applyAlignment="1">
      <alignment horizontal="center" vertical="center"/>
    </xf>
    <xf numFmtId="0" fontId="0" fillId="15" borderId="1" xfId="0" applyFill="1" applyBorder="1" applyAlignment="1">
      <alignment horizontal="justify" vertical="center" wrapText="1"/>
    </xf>
    <xf numFmtId="0" fontId="0" fillId="14" borderId="22" xfId="0" applyFill="1" applyBorder="1" applyAlignment="1">
      <alignment horizontal="center" vertical="center" wrapText="1"/>
    </xf>
    <xf numFmtId="0" fontId="0" fillId="14" borderId="20" xfId="0" applyFill="1" applyBorder="1" applyAlignment="1">
      <alignment horizontal="center" vertical="center" wrapText="1"/>
    </xf>
    <xf numFmtId="0" fontId="0" fillId="14" borderId="18" xfId="0" applyFill="1" applyBorder="1" applyAlignment="1">
      <alignment vertical="center" wrapText="1"/>
    </xf>
    <xf numFmtId="0" fontId="0" fillId="14" borderId="1" xfId="0" applyFill="1" applyBorder="1" applyAlignment="1">
      <alignment vertical="top" wrapText="1"/>
    </xf>
    <xf numFmtId="0" fontId="0" fillId="14" borderId="1" xfId="0" applyFill="1" applyBorder="1" applyAlignment="1">
      <alignment horizontal="center" vertical="top" wrapText="1"/>
    </xf>
    <xf numFmtId="0" fontId="0" fillId="12" borderId="1" xfId="0" applyFill="1" applyBorder="1" applyAlignment="1">
      <alignment vertical="top" wrapText="1"/>
    </xf>
    <xf numFmtId="9" fontId="0" fillId="15" borderId="1" xfId="10" applyFont="1" applyFill="1" applyBorder="1" applyAlignment="1">
      <alignment horizontal="center" vertical="center"/>
    </xf>
    <xf numFmtId="9" fontId="0" fillId="19" borderId="20" xfId="0" applyNumberFormat="1" applyFill="1" applyBorder="1" applyAlignment="1">
      <alignment horizontal="center" vertical="center"/>
    </xf>
    <xf numFmtId="0" fontId="9" fillId="19" borderId="21" xfId="0" applyFont="1" applyFill="1" applyBorder="1" applyAlignment="1">
      <alignment horizontal="center" vertical="center"/>
    </xf>
    <xf numFmtId="9" fontId="0" fillId="3" borderId="1" xfId="10" applyFont="1" applyFill="1" applyBorder="1" applyAlignment="1">
      <alignment horizontal="center" vertical="center"/>
    </xf>
    <xf numFmtId="0" fontId="0" fillId="3" borderId="1" xfId="0" applyFill="1" applyBorder="1" applyAlignment="1">
      <alignment vertical="center"/>
    </xf>
    <xf numFmtId="0" fontId="0" fillId="19" borderId="21" xfId="0" applyFill="1" applyBorder="1" applyAlignment="1">
      <alignment horizontal="center" vertical="center" wrapText="1"/>
    </xf>
    <xf numFmtId="0" fontId="0" fillId="19" borderId="22" xfId="0" applyFill="1" applyBorder="1" applyAlignment="1">
      <alignment horizontal="center" vertical="center"/>
    </xf>
    <xf numFmtId="0" fontId="0" fillId="9" borderId="1" xfId="0" applyFill="1" applyBorder="1" applyAlignment="1">
      <alignment horizontal="center" wrapText="1"/>
    </xf>
    <xf numFmtId="0" fontId="0" fillId="16" borderId="1" xfId="0" applyFill="1" applyBorder="1" applyAlignment="1">
      <alignment horizontal="center" vertical="center"/>
    </xf>
    <xf numFmtId="0" fontId="0" fillId="19" borderId="20" xfId="0" applyFill="1" applyBorder="1" applyAlignment="1">
      <alignment vertical="top" wrapText="1"/>
    </xf>
    <xf numFmtId="9" fontId="0" fillId="16" borderId="1" xfId="10" applyFont="1" applyFill="1" applyBorder="1" applyAlignment="1">
      <alignment horizontal="center" vertical="center"/>
    </xf>
    <xf numFmtId="0" fontId="29" fillId="0" borderId="0" xfId="0" applyFont="1"/>
    <xf numFmtId="0" fontId="36" fillId="18" borderId="1" xfId="0" applyFont="1" applyFill="1" applyBorder="1" applyAlignment="1">
      <alignment horizontal="left" vertical="center" wrapText="1"/>
    </xf>
    <xf numFmtId="0" fontId="0" fillId="3" borderId="18" xfId="0" applyFill="1" applyBorder="1" applyAlignment="1">
      <alignment vertical="center" wrapText="1"/>
    </xf>
    <xf numFmtId="0" fontId="0" fillId="3" borderId="18" xfId="0" applyFill="1" applyBorder="1" applyAlignment="1">
      <alignment vertical="center"/>
    </xf>
    <xf numFmtId="0" fontId="0" fillId="3" borderId="18" xfId="0" applyFill="1" applyBorder="1" applyAlignment="1">
      <alignment horizontal="center" vertical="center"/>
    </xf>
    <xf numFmtId="174" fontId="0" fillId="0" borderId="0" xfId="9" applyNumberFormat="1" applyFont="1"/>
    <xf numFmtId="0" fontId="0" fillId="11" borderId="1" xfId="0" applyFill="1" applyBorder="1" applyAlignment="1">
      <alignment horizontal="left" vertical="center" wrapText="1"/>
    </xf>
    <xf numFmtId="9" fontId="0" fillId="11" borderId="1" xfId="0" applyNumberFormat="1" applyFill="1" applyBorder="1" applyAlignment="1">
      <alignment horizontal="left" vertical="center"/>
    </xf>
    <xf numFmtId="0" fontId="0" fillId="11" borderId="1" xfId="0" applyFill="1" applyBorder="1" applyAlignment="1">
      <alignment horizontal="left" vertical="center"/>
    </xf>
    <xf numFmtId="0" fontId="0" fillId="19" borderId="26" xfId="0" applyFill="1" applyBorder="1" applyAlignment="1">
      <alignment vertical="center"/>
    </xf>
    <xf numFmtId="0" fontId="0" fillId="14" borderId="1" xfId="0" applyFill="1" applyBorder="1" applyAlignment="1">
      <alignment horizontal="left" vertical="center" wrapText="1"/>
    </xf>
    <xf numFmtId="0" fontId="0" fillId="14" borderId="1" xfId="0" applyFill="1" applyBorder="1" applyAlignment="1">
      <alignment horizontal="left" wrapText="1"/>
    </xf>
    <xf numFmtId="0" fontId="38" fillId="14" borderId="1" xfId="0" applyFont="1" applyFill="1" applyBorder="1" applyAlignment="1">
      <alignment vertical="center" wrapText="1"/>
    </xf>
    <xf numFmtId="0" fontId="38" fillId="14" borderId="1" xfId="0" applyFont="1" applyFill="1" applyBorder="1" applyAlignment="1">
      <alignment horizontal="left" vertical="center" wrapText="1"/>
    </xf>
    <xf numFmtId="0" fontId="0" fillId="15" borderId="1" xfId="0" applyFill="1" applyBorder="1" applyAlignment="1">
      <alignment horizontal="justify" vertical="top" wrapText="1"/>
    </xf>
    <xf numFmtId="0" fontId="0" fillId="15" borderId="1" xfId="0" applyFill="1" applyBorder="1" applyAlignment="1">
      <alignment horizontal="left" vertical="center" wrapText="1"/>
    </xf>
    <xf numFmtId="0" fontId="0" fillId="15" borderId="1" xfId="0" applyFill="1" applyBorder="1" applyAlignment="1">
      <alignment horizontal="left" vertical="center"/>
    </xf>
    <xf numFmtId="0" fontId="0" fillId="16" borderId="1" xfId="0" applyFill="1" applyBorder="1" applyAlignment="1">
      <alignment horizontal="left" vertical="center"/>
    </xf>
    <xf numFmtId="0" fontId="38" fillId="14" borderId="1" xfId="0" applyFont="1" applyFill="1" applyBorder="1" applyAlignment="1">
      <alignment horizontal="left" vertical="center"/>
    </xf>
    <xf numFmtId="0" fontId="0" fillId="14" borderId="22" xfId="0" applyFill="1" applyBorder="1" applyAlignment="1">
      <alignment horizontal="left" vertical="center" wrapText="1"/>
    </xf>
    <xf numFmtId="9" fontId="0" fillId="7" borderId="1" xfId="0" applyNumberFormat="1" applyFill="1" applyBorder="1" applyAlignment="1">
      <alignment horizontal="center" vertical="center"/>
    </xf>
    <xf numFmtId="0" fontId="29" fillId="18" borderId="19" xfId="0" applyFont="1" applyFill="1" applyBorder="1" applyAlignment="1">
      <alignment horizontal="center" vertical="center" wrapText="1"/>
    </xf>
    <xf numFmtId="0" fontId="0" fillId="4" borderId="1" xfId="0" applyFill="1" applyBorder="1" applyAlignment="1">
      <alignment horizontal="center" vertical="center"/>
    </xf>
    <xf numFmtId="9"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lignment vertical="center" wrapText="1"/>
    </xf>
    <xf numFmtId="0" fontId="9" fillId="4" borderId="1" xfId="0" applyFont="1" applyFill="1" applyBorder="1" applyAlignment="1">
      <alignment horizontal="center" vertical="center"/>
    </xf>
    <xf numFmtId="0" fontId="0" fillId="4" borderId="1" xfId="0" applyFill="1" applyBorder="1" applyAlignment="1">
      <alignment horizontal="center" wrapText="1"/>
    </xf>
    <xf numFmtId="0" fontId="0" fillId="4" borderId="4" xfId="0" applyFill="1" applyBorder="1" applyAlignment="1">
      <alignment horizontal="center" vertical="center" wrapText="1"/>
    </xf>
    <xf numFmtId="0" fontId="0" fillId="4" borderId="1" xfId="0" applyFill="1" applyBorder="1" applyAlignment="1">
      <alignment vertical="top" wrapText="1"/>
    </xf>
    <xf numFmtId="0" fontId="0" fillId="4" borderId="1" xfId="0" applyFill="1" applyBorder="1" applyAlignment="1">
      <alignment horizontal="left" vertical="center" wrapText="1"/>
    </xf>
    <xf numFmtId="0" fontId="0" fillId="4" borderId="1" xfId="0" applyFill="1" applyBorder="1" applyAlignment="1">
      <alignment horizontal="left" vertical="top" wrapText="1"/>
    </xf>
    <xf numFmtId="0" fontId="0" fillId="15" borderId="18" xfId="0" applyFill="1" applyBorder="1" applyAlignment="1">
      <alignment vertical="center" wrapText="1"/>
    </xf>
    <xf numFmtId="0" fontId="0" fillId="4" borderId="1" xfId="0" applyFill="1" applyBorder="1" applyAlignment="1">
      <alignment vertical="center"/>
    </xf>
    <xf numFmtId="49" fontId="0" fillId="4" borderId="1" xfId="0" applyNumberFormat="1" applyFill="1" applyBorder="1" applyAlignment="1">
      <alignment horizontal="center" vertical="center"/>
    </xf>
    <xf numFmtId="0" fontId="0" fillId="4" borderId="1" xfId="0" applyFill="1" applyBorder="1" applyAlignment="1">
      <alignment horizontal="center" vertical="top" wrapText="1"/>
    </xf>
    <xf numFmtId="9" fontId="0" fillId="4" borderId="1" xfId="0" applyNumberFormat="1" applyFill="1" applyBorder="1" applyAlignment="1">
      <alignment horizontal="center" vertical="center" wrapText="1"/>
    </xf>
    <xf numFmtId="0" fontId="43" fillId="4" borderId="1" xfId="0" applyFont="1" applyFill="1" applyBorder="1" applyAlignment="1">
      <alignment horizontal="center" vertical="center"/>
    </xf>
    <xf numFmtId="0" fontId="0" fillId="4" borderId="18" xfId="0" applyFill="1" applyBorder="1" applyAlignment="1">
      <alignment vertical="center" wrapText="1"/>
    </xf>
    <xf numFmtId="0" fontId="0" fillId="4" borderId="1" xfId="0" applyFill="1" applyBorder="1" applyAlignment="1">
      <alignment wrapText="1"/>
    </xf>
    <xf numFmtId="49" fontId="0" fillId="7" borderId="1" xfId="0" applyNumberFormat="1" applyFill="1" applyBorder="1" applyAlignment="1">
      <alignment horizontal="center" vertical="center"/>
    </xf>
    <xf numFmtId="0" fontId="0" fillId="7" borderId="1" xfId="0" applyFill="1" applyBorder="1" applyAlignment="1">
      <alignment horizontal="left" vertical="center"/>
    </xf>
    <xf numFmtId="3" fontId="0" fillId="7" borderId="1" xfId="0" applyNumberFormat="1" applyFill="1" applyBorder="1" applyAlignment="1">
      <alignment horizontal="center" vertical="center"/>
    </xf>
    <xf numFmtId="49" fontId="0" fillId="9" borderId="1" xfId="0" applyNumberFormat="1" applyFill="1" applyBorder="1" applyAlignment="1">
      <alignment horizontal="center" vertical="center"/>
    </xf>
    <xf numFmtId="9" fontId="0" fillId="9" borderId="1" xfId="0" applyNumberFormat="1" applyFill="1" applyBorder="1" applyAlignment="1">
      <alignment horizontal="center" vertical="center"/>
    </xf>
    <xf numFmtId="0" fontId="0" fillId="10" borderId="1" xfId="0" applyFill="1" applyBorder="1" applyAlignment="1">
      <alignment horizontal="justify" vertical="center"/>
    </xf>
    <xf numFmtId="0" fontId="0" fillId="10" borderId="18" xfId="0" applyFill="1" applyBorder="1" applyAlignment="1">
      <alignment vertical="center" wrapText="1"/>
    </xf>
    <xf numFmtId="49" fontId="0" fillId="10" borderId="1" xfId="0" applyNumberFormat="1" applyFill="1" applyBorder="1" applyAlignment="1">
      <alignment horizontal="center" vertical="center"/>
    </xf>
    <xf numFmtId="0" fontId="0" fillId="20" borderId="1" xfId="0" applyFill="1" applyBorder="1" applyAlignment="1">
      <alignment horizontal="center" vertical="center"/>
    </xf>
    <xf numFmtId="49" fontId="0" fillId="11" borderId="1" xfId="0" applyNumberFormat="1" applyFill="1" applyBorder="1" applyAlignment="1">
      <alignment horizontal="center" vertical="center"/>
    </xf>
    <xf numFmtId="0" fontId="0" fillId="11" borderId="1" xfId="0" applyFill="1" applyBorder="1" applyAlignment="1">
      <alignment horizontal="center" vertical="center"/>
    </xf>
    <xf numFmtId="49" fontId="0" fillId="12" borderId="1" xfId="0" applyNumberFormat="1" applyFill="1" applyBorder="1" applyAlignment="1">
      <alignment horizontal="center" vertical="center"/>
    </xf>
    <xf numFmtId="9" fontId="0" fillId="12" borderId="1" xfId="0" applyNumberFormat="1" applyFill="1" applyBorder="1" applyAlignment="1">
      <alignment horizontal="center" vertical="center"/>
    </xf>
    <xf numFmtId="49" fontId="0" fillId="3" borderId="1" xfId="0" applyNumberFormat="1" applyFill="1" applyBorder="1" applyAlignment="1">
      <alignment horizontal="center" vertical="center"/>
    </xf>
    <xf numFmtId="0" fontId="0" fillId="3" borderId="1" xfId="0" applyFill="1" applyBorder="1" applyAlignment="1">
      <alignment horizontal="center" vertical="center"/>
    </xf>
    <xf numFmtId="0" fontId="0" fillId="13" borderId="1" xfId="0" applyFill="1" applyBorder="1" applyAlignment="1">
      <alignment horizontal="left" vertical="center" wrapText="1"/>
    </xf>
    <xf numFmtId="49" fontId="0" fillId="13" borderId="1" xfId="0" applyNumberFormat="1" applyFill="1" applyBorder="1" applyAlignment="1">
      <alignment horizontal="center" vertical="center"/>
    </xf>
    <xf numFmtId="49" fontId="0" fillId="14" borderId="1" xfId="0" applyNumberFormat="1" applyFill="1" applyBorder="1" applyAlignment="1">
      <alignment horizontal="center" vertical="center"/>
    </xf>
    <xf numFmtId="170" fontId="0" fillId="14" borderId="1" xfId="0" applyNumberFormat="1" applyFill="1" applyBorder="1" applyAlignment="1">
      <alignment horizontal="center" vertical="center"/>
    </xf>
    <xf numFmtId="0" fontId="0" fillId="14" borderId="1" xfId="0" applyFill="1" applyBorder="1" applyAlignment="1">
      <alignment horizontal="center" vertical="center"/>
    </xf>
    <xf numFmtId="49" fontId="0" fillId="15" borderId="1" xfId="0" applyNumberFormat="1" applyFill="1" applyBorder="1" applyAlignment="1">
      <alignment horizontal="center" vertical="center"/>
    </xf>
    <xf numFmtId="0" fontId="0" fillId="16" borderId="18" xfId="0" applyFill="1" applyBorder="1" applyAlignment="1">
      <alignment vertical="center" wrapText="1"/>
    </xf>
    <xf numFmtId="0" fontId="0" fillId="16" borderId="1" xfId="0" applyFill="1" applyBorder="1" applyAlignment="1">
      <alignment horizontal="left" vertical="center" wrapText="1"/>
    </xf>
    <xf numFmtId="49" fontId="0" fillId="16" borderId="1" xfId="0" applyNumberFormat="1" applyFill="1" applyBorder="1" applyAlignment="1">
      <alignment horizontal="center" vertical="center"/>
    </xf>
    <xf numFmtId="0" fontId="0" fillId="19" borderId="20" xfId="0" applyFill="1" applyBorder="1" applyAlignment="1">
      <alignment vertical="center"/>
    </xf>
    <xf numFmtId="0" fontId="0" fillId="19" borderId="22" xfId="0" applyFill="1" applyBorder="1" applyAlignment="1">
      <alignment vertical="center" wrapText="1"/>
    </xf>
    <xf numFmtId="49" fontId="0" fillId="19" borderId="20" xfId="0" applyNumberFormat="1" applyFill="1" applyBorder="1" applyAlignment="1">
      <alignment horizontal="center" vertical="center"/>
    </xf>
    <xf numFmtId="0" fontId="0" fillId="19" borderId="21" xfId="0" applyFill="1" applyBorder="1" applyAlignment="1">
      <alignment horizontal="left" vertical="center" wrapText="1"/>
    </xf>
    <xf numFmtId="0" fontId="0" fillId="10" borderId="2" xfId="0" applyFill="1" applyBorder="1" applyAlignment="1">
      <alignment horizontal="center" vertical="center" wrapText="1"/>
    </xf>
    <xf numFmtId="9" fontId="29" fillId="18" borderId="1" xfId="0" applyNumberFormat="1" applyFont="1" applyFill="1" applyBorder="1" applyAlignment="1">
      <alignment horizontal="center" vertical="center"/>
    </xf>
    <xf numFmtId="0" fontId="29" fillId="18" borderId="1" xfId="0" applyFont="1" applyFill="1" applyBorder="1" applyAlignment="1">
      <alignment horizontal="left" vertical="center" wrapText="1"/>
    </xf>
    <xf numFmtId="0" fontId="29" fillId="18" borderId="1" xfId="0" applyFont="1" applyFill="1" applyBorder="1" applyAlignment="1">
      <alignment vertical="top" wrapText="1"/>
    </xf>
    <xf numFmtId="0" fontId="0" fillId="19" borderId="27" xfId="0" applyFill="1" applyBorder="1" applyAlignment="1">
      <alignment vertical="center"/>
    </xf>
    <xf numFmtId="0" fontId="0" fillId="10" borderId="1" xfId="0" applyFill="1" applyBorder="1" applyAlignment="1">
      <alignment horizontal="left" vertical="top" wrapText="1"/>
    </xf>
    <xf numFmtId="0" fontId="0" fillId="14" borderId="18" xfId="0" applyFill="1" applyBorder="1" applyAlignment="1">
      <alignment vertical="top" wrapText="1"/>
    </xf>
    <xf numFmtId="0" fontId="44" fillId="11" borderId="1" xfId="0" applyFont="1" applyFill="1" applyBorder="1" applyAlignment="1">
      <alignment horizontal="center" vertical="center"/>
    </xf>
    <xf numFmtId="0" fontId="0" fillId="2" borderId="1" xfId="0" applyFill="1" applyBorder="1" applyAlignment="1">
      <alignment horizontal="center" vertical="center"/>
    </xf>
    <xf numFmtId="9" fontId="0" fillId="2" borderId="1" xfId="0" applyNumberFormat="1" applyFill="1" applyBorder="1" applyAlignment="1">
      <alignment horizontal="center" vertical="center"/>
    </xf>
    <xf numFmtId="0" fontId="0" fillId="0" borderId="1" xfId="0" applyBorder="1" applyAlignment="1">
      <alignment horizontal="center" vertical="center" wrapText="1"/>
    </xf>
    <xf numFmtId="177" fontId="0" fillId="0" borderId="1" xfId="13" applyNumberFormat="1"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vertical="center" wrapText="1"/>
    </xf>
    <xf numFmtId="180" fontId="0" fillId="0" borderId="1" xfId="9" applyNumberFormat="1" applyFont="1" applyFill="1" applyBorder="1" applyAlignment="1">
      <alignment horizontal="center"/>
    </xf>
    <xf numFmtId="0" fontId="0" fillId="0" borderId="1" xfId="0" applyBorder="1" applyAlignment="1">
      <alignment vertical="center"/>
    </xf>
    <xf numFmtId="0" fontId="0" fillId="19" borderId="23" xfId="0" applyFill="1" applyBorder="1" applyAlignment="1">
      <alignment vertical="center" wrapText="1"/>
    </xf>
    <xf numFmtId="0" fontId="0" fillId="19" borderId="23" xfId="0" applyFill="1" applyBorder="1" applyAlignment="1">
      <alignment vertical="top" wrapText="1"/>
    </xf>
    <xf numFmtId="0" fontId="0" fillId="19" borderId="23" xfId="0" applyFill="1" applyBorder="1" applyAlignment="1">
      <alignment vertical="center"/>
    </xf>
    <xf numFmtId="0" fontId="0" fillId="19" borderId="30" xfId="0" applyFill="1" applyBorder="1" applyAlignment="1">
      <alignment vertical="center" wrapText="1"/>
    </xf>
    <xf numFmtId="49" fontId="0" fillId="19" borderId="23" xfId="0" applyNumberFormat="1" applyFill="1" applyBorder="1" applyAlignment="1">
      <alignment horizontal="center" vertical="center"/>
    </xf>
    <xf numFmtId="0" fontId="0" fillId="19" borderId="23" xfId="0" applyFill="1" applyBorder="1" applyAlignment="1">
      <alignment horizontal="center" vertical="center" wrapText="1"/>
    </xf>
    <xf numFmtId="0" fontId="0" fillId="19" borderId="23" xfId="0" applyFill="1" applyBorder="1" applyAlignment="1">
      <alignment horizontal="center" vertical="center"/>
    </xf>
    <xf numFmtId="0" fontId="0" fillId="19" borderId="29" xfId="0" applyFill="1" applyBorder="1" applyAlignment="1">
      <alignment horizontal="left" vertical="center" wrapText="1"/>
    </xf>
    <xf numFmtId="9" fontId="0" fillId="19" borderId="23" xfId="0" applyNumberFormat="1" applyFill="1" applyBorder="1" applyAlignment="1">
      <alignment horizontal="center" vertical="center"/>
    </xf>
    <xf numFmtId="0" fontId="9" fillId="19" borderId="29" xfId="0" applyFont="1" applyFill="1" applyBorder="1" applyAlignment="1">
      <alignment horizontal="center" vertical="center"/>
    </xf>
    <xf numFmtId="0" fontId="0" fillId="0" borderId="1" xfId="0" applyBorder="1" applyAlignment="1">
      <alignment vertical="top" wrapText="1"/>
    </xf>
    <xf numFmtId="49" fontId="45" fillId="0" borderId="1" xfId="0" applyNumberFormat="1" applyFont="1" applyBorder="1" applyAlignment="1">
      <alignment vertical="center"/>
    </xf>
    <xf numFmtId="177" fontId="0" fillId="0" borderId="1" xfId="13" applyNumberFormat="1" applyFont="1" applyFill="1" applyBorder="1" applyAlignment="1">
      <alignment horizontal="center"/>
    </xf>
    <xf numFmtId="177" fontId="0" fillId="0" borderId="1" xfId="13" applyNumberFormat="1" applyFont="1" applyFill="1" applyBorder="1" applyAlignment="1">
      <alignment horizontal="center" vertical="center"/>
    </xf>
    <xf numFmtId="49" fontId="45" fillId="0" borderId="1" xfId="0" applyNumberFormat="1" applyFont="1" applyBorder="1" applyAlignment="1">
      <alignment vertical="center" wrapText="1"/>
    </xf>
    <xf numFmtId="0" fontId="8"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xf>
    <xf numFmtId="0" fontId="0" fillId="0" borderId="21" xfId="0" applyBorder="1" applyAlignment="1">
      <alignment horizontal="center" vertical="center"/>
    </xf>
    <xf numFmtId="0" fontId="0" fillId="0" borderId="32" xfId="0" applyBorder="1" applyAlignment="1">
      <alignment horizontal="center" vertical="center"/>
    </xf>
    <xf numFmtId="0" fontId="0" fillId="19" borderId="30" xfId="0" applyFill="1" applyBorder="1" applyAlignment="1">
      <alignment vertical="center"/>
    </xf>
    <xf numFmtId="0" fontId="17" fillId="2" borderId="1" xfId="0" applyFont="1" applyFill="1" applyBorder="1" applyAlignment="1">
      <alignment horizontal="left" vertical="center" wrapText="1"/>
    </xf>
    <xf numFmtId="0" fontId="20" fillId="0" borderId="1" xfId="0" applyFont="1" applyBorder="1" applyAlignment="1">
      <alignment horizontal="left" vertical="center" wrapText="1"/>
    </xf>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7" fillId="2" borderId="1" xfId="0" applyFont="1" applyFill="1" applyBorder="1" applyAlignment="1">
      <alignment horizontal="left" vertical="center"/>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0" borderId="1" xfId="0" applyFont="1" applyBorder="1" applyAlignment="1">
      <alignment horizontal="left" vertical="center" wrapText="1"/>
    </xf>
    <xf numFmtId="0" fontId="18" fillId="0" borderId="1" xfId="0" applyFont="1" applyBorder="1" applyAlignment="1">
      <alignment horizontal="left" vertical="center" wrapText="1"/>
    </xf>
    <xf numFmtId="0" fontId="12"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7" fillId="0" borderId="1" xfId="0" applyFont="1" applyBorder="1" applyAlignment="1">
      <alignment horizontal="left" vertical="center"/>
    </xf>
    <xf numFmtId="0" fontId="17" fillId="0" borderId="1" xfId="0" applyFont="1" applyBorder="1" applyAlignment="1">
      <alignment horizontal="left"/>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7" fillId="0" borderId="3" xfId="0" applyFont="1" applyBorder="1" applyAlignment="1">
      <alignment horizontal="center"/>
    </xf>
    <xf numFmtId="0" fontId="4" fillId="3" borderId="1" xfId="0" applyFont="1" applyFill="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0" fillId="17" borderId="18" xfId="0" applyFill="1" applyBorder="1" applyAlignment="1">
      <alignment horizontal="center" vertical="center" wrapText="1"/>
    </xf>
    <xf numFmtId="0" fontId="0" fillId="17" borderId="24" xfId="0" applyFill="1" applyBorder="1" applyAlignment="1">
      <alignment horizontal="center" vertical="center" wrapText="1"/>
    </xf>
    <xf numFmtId="0" fontId="0" fillId="17" borderId="19" xfId="0" applyFill="1" applyBorder="1" applyAlignment="1">
      <alignment horizontal="center" vertical="center" wrapText="1"/>
    </xf>
    <xf numFmtId="0" fontId="0" fillId="17" borderId="18" xfId="0" applyFill="1" applyBorder="1" applyAlignment="1">
      <alignment horizontal="left" vertical="center" wrapText="1"/>
    </xf>
    <xf numFmtId="0" fontId="0" fillId="17" borderId="24" xfId="0" applyFill="1" applyBorder="1" applyAlignment="1">
      <alignment horizontal="left" vertical="center" wrapText="1"/>
    </xf>
    <xf numFmtId="0" fontId="0" fillId="17" borderId="19" xfId="0" applyFill="1" applyBorder="1" applyAlignment="1">
      <alignment horizontal="left" vertical="center" wrapText="1"/>
    </xf>
    <xf numFmtId="0" fontId="0" fillId="17" borderId="24" xfId="0" applyFill="1" applyBorder="1" applyAlignment="1">
      <alignment horizontal="left" vertical="center"/>
    </xf>
    <xf numFmtId="0" fontId="0" fillId="17" borderId="19" xfId="0" applyFill="1" applyBorder="1" applyAlignment="1">
      <alignment horizontal="left" vertical="center"/>
    </xf>
    <xf numFmtId="0" fontId="0" fillId="17" borderId="18" xfId="0" applyFill="1" applyBorder="1" applyAlignment="1">
      <alignment horizontal="center" vertical="center"/>
    </xf>
    <xf numFmtId="0" fontId="0" fillId="17" borderId="24" xfId="0" applyFill="1" applyBorder="1" applyAlignment="1">
      <alignment horizontal="center" vertical="center"/>
    </xf>
    <xf numFmtId="0" fontId="0" fillId="17" borderId="19" xfId="0" applyFill="1" applyBorder="1" applyAlignment="1">
      <alignment horizontal="center" vertical="center"/>
    </xf>
    <xf numFmtId="49" fontId="0" fillId="17" borderId="18" xfId="0" applyNumberFormat="1" applyFill="1" applyBorder="1" applyAlignment="1">
      <alignment horizontal="center" vertical="center"/>
    </xf>
    <xf numFmtId="49" fontId="0" fillId="17" borderId="24" xfId="0" applyNumberFormat="1" applyFill="1" applyBorder="1" applyAlignment="1">
      <alignment horizontal="center" vertical="center"/>
    </xf>
    <xf numFmtId="49" fontId="0" fillId="17" borderId="19" xfId="0" applyNumberFormat="1" applyFill="1" applyBorder="1" applyAlignment="1">
      <alignment horizontal="center" vertical="center"/>
    </xf>
    <xf numFmtId="9" fontId="0" fillId="17" borderId="18" xfId="0" applyNumberFormat="1" applyFill="1" applyBorder="1" applyAlignment="1">
      <alignment horizontal="center" vertical="center"/>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1" fillId="2" borderId="1" xfId="0" applyFont="1" applyFill="1" applyBorder="1" applyAlignment="1">
      <alignment horizontal="center"/>
    </xf>
    <xf numFmtId="0" fontId="22" fillId="2" borderId="1"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1" fillId="2" borderId="11" xfId="0" applyFont="1" applyFill="1" applyBorder="1" applyAlignment="1">
      <alignment horizontal="center"/>
    </xf>
    <xf numFmtId="0" fontId="21" fillId="2" borderId="12" xfId="0" applyFont="1" applyFill="1" applyBorder="1" applyAlignment="1">
      <alignment horizontal="center"/>
    </xf>
    <xf numFmtId="0" fontId="21" fillId="2" borderId="16" xfId="0" applyFont="1" applyFill="1" applyBorder="1" applyAlignment="1">
      <alignment horizontal="center"/>
    </xf>
    <xf numFmtId="0" fontId="21" fillId="2" borderId="17" xfId="0" applyFont="1" applyFill="1" applyBorder="1" applyAlignment="1">
      <alignment horizontal="center"/>
    </xf>
    <xf numFmtId="0" fontId="21" fillId="2" borderId="13" xfId="0" applyFont="1" applyFill="1" applyBorder="1" applyAlignment="1">
      <alignment horizontal="center"/>
    </xf>
    <xf numFmtId="0" fontId="21" fillId="2" borderId="15" xfId="0" applyFont="1" applyFill="1" applyBorder="1" applyAlignment="1">
      <alignment horizontal="center"/>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9" fillId="18" borderId="18" xfId="0" applyFont="1" applyFill="1" applyBorder="1" applyAlignment="1">
      <alignment horizontal="center" vertical="center" wrapText="1"/>
    </xf>
    <xf numFmtId="0" fontId="29" fillId="18" borderId="24" xfId="0" applyFont="1" applyFill="1" applyBorder="1" applyAlignment="1">
      <alignment horizontal="center" vertical="center" wrapText="1"/>
    </xf>
    <xf numFmtId="0" fontId="29" fillId="18" borderId="19" xfId="0" applyFont="1" applyFill="1" applyBorder="1" applyAlignment="1">
      <alignment horizontal="center" vertical="center" wrapText="1"/>
    </xf>
    <xf numFmtId="0" fontId="29" fillId="18" borderId="25" xfId="0" applyFont="1" applyFill="1" applyBorder="1" applyAlignment="1">
      <alignment horizontal="center" vertical="center" wrapText="1"/>
    </xf>
    <xf numFmtId="0" fontId="29" fillId="18" borderId="1" xfId="0" applyFont="1" applyFill="1" applyBorder="1" applyAlignment="1">
      <alignment horizontal="left" vertical="center" wrapText="1"/>
    </xf>
    <xf numFmtId="0" fontId="29" fillId="18" borderId="18" xfId="0" applyFont="1" applyFill="1" applyBorder="1" applyAlignment="1">
      <alignment horizontal="center" vertical="center"/>
    </xf>
    <xf numFmtId="0" fontId="29" fillId="18" borderId="24" xfId="0" applyFont="1" applyFill="1" applyBorder="1" applyAlignment="1">
      <alignment horizontal="center" vertical="center"/>
    </xf>
    <xf numFmtId="0" fontId="29" fillId="18" borderId="25" xfId="0" applyFont="1"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18" xfId="0" applyFill="1" applyBorder="1" applyAlignment="1">
      <alignment horizontal="left" vertical="center" wrapText="1"/>
    </xf>
    <xf numFmtId="0" fontId="0" fillId="3" borderId="19" xfId="0" applyFill="1" applyBorder="1" applyAlignment="1">
      <alignment horizontal="left" vertical="center" wrapText="1"/>
    </xf>
    <xf numFmtId="0" fontId="25" fillId="0" borderId="1" xfId="1" applyFont="1" applyBorder="1" applyAlignment="1">
      <alignment horizontal="center" wrapText="1"/>
    </xf>
    <xf numFmtId="0" fontId="23" fillId="5" borderId="6" xfId="1" applyFont="1" applyFill="1" applyBorder="1" applyAlignment="1">
      <alignment horizontal="center" vertical="center"/>
    </xf>
    <xf numFmtId="0" fontId="23" fillId="5" borderId="7" xfId="1" applyFont="1" applyFill="1" applyBorder="1" applyAlignment="1">
      <alignment horizontal="center" vertical="center"/>
    </xf>
    <xf numFmtId="0" fontId="23" fillId="5" borderId="8" xfId="1" applyFont="1" applyFill="1" applyBorder="1" applyAlignment="1">
      <alignment horizontal="center" vertical="center"/>
    </xf>
    <xf numFmtId="0" fontId="23" fillId="5" borderId="1" xfId="1" applyFont="1" applyFill="1" applyBorder="1" applyAlignment="1">
      <alignment horizontal="center" vertical="center"/>
    </xf>
    <xf numFmtId="0" fontId="25" fillId="0" borderId="1" xfId="1" applyFont="1" applyBorder="1" applyAlignment="1">
      <alignment horizontal="center" vertical="center" wrapText="1"/>
    </xf>
    <xf numFmtId="0" fontId="23" fillId="5" borderId="2" xfId="1" applyFont="1" applyFill="1" applyBorder="1" applyAlignment="1">
      <alignment horizontal="center" vertical="center"/>
    </xf>
    <xf numFmtId="0" fontId="23" fillId="5" borderId="3" xfId="1" applyFont="1" applyFill="1" applyBorder="1" applyAlignment="1">
      <alignment horizontal="center" vertical="center"/>
    </xf>
    <xf numFmtId="0" fontId="23" fillId="5" borderId="4" xfId="1" applyFont="1" applyFill="1" applyBorder="1" applyAlignment="1">
      <alignment horizontal="center" vertical="center"/>
    </xf>
    <xf numFmtId="0" fontId="25" fillId="0" borderId="1" xfId="1" applyFont="1" applyBorder="1" applyAlignment="1">
      <alignment horizontal="center" vertical="center"/>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1" xfId="1" applyFont="1" applyFill="1" applyBorder="1" applyAlignment="1">
      <alignment horizontal="left" vertical="center"/>
    </xf>
    <xf numFmtId="0" fontId="0" fillId="0" borderId="0" xfId="0" applyFill="1"/>
    <xf numFmtId="0" fontId="2" fillId="0" borderId="1"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5" fillId="0" borderId="5"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0" fillId="0" borderId="0" xfId="0" applyFill="1" applyAlignment="1">
      <alignment horizontal="center"/>
    </xf>
    <xf numFmtId="0" fontId="0" fillId="0" borderId="18" xfId="0" applyFill="1" applyBorder="1" applyAlignment="1">
      <alignment horizontal="center" vertical="center" wrapText="1"/>
    </xf>
    <xf numFmtId="0" fontId="0" fillId="0" borderId="18" xfId="0" applyFill="1" applyBorder="1" applyAlignment="1">
      <alignment horizontal="center" vertical="center"/>
    </xf>
    <xf numFmtId="0" fontId="0" fillId="0" borderId="1" xfId="0" applyFill="1" applyBorder="1" applyAlignment="1">
      <alignment vertical="center" wrapText="1"/>
    </xf>
    <xf numFmtId="1" fontId="0" fillId="0" borderId="18" xfId="0" applyNumberFormat="1" applyFill="1" applyBorder="1" applyAlignment="1">
      <alignment horizontal="center" vertical="center" wrapText="1"/>
    </xf>
    <xf numFmtId="0" fontId="0" fillId="0" borderId="18" xfId="0" applyFill="1" applyBorder="1" applyAlignment="1">
      <alignment horizontal="left" vertical="center" wrapText="1"/>
    </xf>
    <xf numFmtId="0" fontId="42" fillId="0" borderId="18" xfId="0" applyFont="1" applyFill="1" applyBorder="1" applyAlignment="1">
      <alignment horizontal="left" vertical="center"/>
    </xf>
    <xf numFmtId="0" fontId="0" fillId="0" borderId="1" xfId="0" applyFill="1" applyBorder="1" applyAlignment="1">
      <alignment horizontal="center" vertical="center" wrapText="1"/>
    </xf>
    <xf numFmtId="0" fontId="0" fillId="0" borderId="1" xfId="0" applyFill="1" applyBorder="1"/>
    <xf numFmtId="9" fontId="0" fillId="0" borderId="1" xfId="10" applyFont="1" applyFill="1" applyBorder="1" applyAlignment="1">
      <alignment horizontal="center" vertical="center"/>
    </xf>
    <xf numFmtId="0" fontId="0" fillId="0" borderId="1" xfId="0" applyFill="1" applyBorder="1" applyAlignment="1">
      <alignment horizontal="left"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1" fontId="0" fillId="0" borderId="1" xfId="0" applyNumberFormat="1" applyFill="1" applyBorder="1" applyAlignment="1">
      <alignment horizontal="center" vertical="center"/>
    </xf>
    <xf numFmtId="3" fontId="0" fillId="0" borderId="18" xfId="0" applyNumberFormat="1" applyFill="1" applyBorder="1" applyAlignment="1">
      <alignment horizontal="right" vertical="center" wrapText="1"/>
    </xf>
    <xf numFmtId="0" fontId="0" fillId="0" borderId="18" xfId="0" applyFill="1" applyBorder="1" applyAlignment="1">
      <alignment horizontal="left" vertical="center" wrapText="1"/>
    </xf>
    <xf numFmtId="0" fontId="0" fillId="0" borderId="1" xfId="0" applyFill="1" applyBorder="1" applyAlignment="1">
      <alignment horizontal="left"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wrapText="1"/>
    </xf>
    <xf numFmtId="0" fontId="0" fillId="0" borderId="24" xfId="0" applyFill="1" applyBorder="1" applyAlignment="1">
      <alignment horizontal="center" vertical="center" wrapText="1"/>
    </xf>
    <xf numFmtId="0" fontId="0" fillId="0" borderId="24" xfId="0" applyFill="1" applyBorder="1" applyAlignment="1">
      <alignment horizontal="center" vertical="center"/>
    </xf>
    <xf numFmtId="0" fontId="0" fillId="0" borderId="18" xfId="0" applyFill="1" applyBorder="1" applyAlignment="1">
      <alignment vertical="center" wrapText="1"/>
    </xf>
    <xf numFmtId="1" fontId="0" fillId="0" borderId="24" xfId="0" applyNumberFormat="1" applyFill="1" applyBorder="1" applyAlignment="1">
      <alignment horizontal="center" vertical="center" wrapText="1"/>
    </xf>
    <xf numFmtId="0" fontId="42" fillId="0" borderId="18" xfId="0" applyFont="1" applyFill="1" applyBorder="1" applyAlignment="1">
      <alignment horizontal="left" vertical="center"/>
    </xf>
    <xf numFmtId="9" fontId="0" fillId="0" borderId="18" xfId="10" applyFont="1" applyFill="1" applyBorder="1" applyAlignment="1">
      <alignment horizontal="center" vertical="center"/>
    </xf>
    <xf numFmtId="3" fontId="0" fillId="0" borderId="24" xfId="0" applyNumberFormat="1" applyFill="1" applyBorder="1" applyAlignment="1">
      <alignment horizontal="right" vertical="center"/>
    </xf>
    <xf numFmtId="0" fontId="0" fillId="0" borderId="24" xfId="0" applyFill="1" applyBorder="1" applyAlignment="1">
      <alignment horizontal="left" vertical="center" wrapText="1"/>
    </xf>
    <xf numFmtId="0" fontId="0" fillId="0" borderId="19" xfId="0" applyFill="1" applyBorder="1" applyAlignment="1">
      <alignment horizontal="left" vertical="center" wrapText="1"/>
    </xf>
    <xf numFmtId="0" fontId="0" fillId="0" borderId="19" xfId="0" applyFill="1" applyBorder="1" applyAlignment="1">
      <alignment vertical="center" wrapText="1"/>
    </xf>
    <xf numFmtId="0" fontId="42" fillId="0" borderId="19" xfId="0" applyFont="1" applyFill="1" applyBorder="1" applyAlignment="1">
      <alignment horizontal="left" vertical="center"/>
    </xf>
    <xf numFmtId="0" fontId="0" fillId="0" borderId="19" xfId="0" applyFill="1" applyBorder="1" applyAlignment="1">
      <alignment horizontal="center" vertical="center" wrapText="1"/>
    </xf>
    <xf numFmtId="9" fontId="0" fillId="0" borderId="19" xfId="10" applyFont="1" applyFill="1" applyBorder="1" applyAlignment="1">
      <alignment horizontal="center" vertical="center"/>
    </xf>
    <xf numFmtId="0" fontId="0" fillId="0" borderId="19" xfId="0" applyFill="1" applyBorder="1" applyAlignment="1">
      <alignment horizontal="center" vertical="center"/>
    </xf>
    <xf numFmtId="166" fontId="0" fillId="0" borderId="1" xfId="9" applyFont="1" applyFill="1" applyBorder="1" applyAlignment="1">
      <alignment horizontal="center" vertical="center"/>
    </xf>
    <xf numFmtId="174" fontId="1" fillId="0" borderId="1" xfId="9" applyNumberFormat="1" applyFont="1" applyFill="1" applyBorder="1" applyAlignment="1">
      <alignment horizontal="center" vertical="center"/>
    </xf>
    <xf numFmtId="0" fontId="42" fillId="0" borderId="18" xfId="0" applyFont="1" applyFill="1" applyBorder="1" applyAlignment="1">
      <alignment horizontal="center" vertical="center" wrapText="1"/>
    </xf>
    <xf numFmtId="0" fontId="0" fillId="0" borderId="1" xfId="0" applyFill="1" applyBorder="1" applyAlignment="1">
      <alignment horizontal="center"/>
    </xf>
    <xf numFmtId="0" fontId="42" fillId="0" borderId="19" xfId="0" applyFont="1" applyFill="1" applyBorder="1" applyAlignment="1">
      <alignment horizontal="center" vertical="center" wrapText="1"/>
    </xf>
    <xf numFmtId="1" fontId="0" fillId="0" borderId="19" xfId="0" applyNumberFormat="1" applyFill="1" applyBorder="1" applyAlignment="1">
      <alignment horizontal="center" vertical="center" wrapText="1"/>
    </xf>
    <xf numFmtId="3" fontId="0" fillId="0" borderId="19" xfId="0" applyNumberFormat="1" applyFill="1" applyBorder="1" applyAlignment="1">
      <alignment horizontal="right" vertical="center"/>
    </xf>
    <xf numFmtId="0" fontId="0" fillId="0" borderId="1" xfId="0" applyFill="1" applyBorder="1" applyAlignment="1">
      <alignment horizontal="center" vertical="center" wrapText="1"/>
    </xf>
    <xf numFmtId="9" fontId="0" fillId="0" borderId="18" xfId="0" applyNumberFormat="1" applyFill="1" applyBorder="1" applyAlignment="1">
      <alignment horizontal="center" vertical="center" wrapText="1"/>
    </xf>
    <xf numFmtId="0" fontId="0" fillId="0" borderId="18" xfId="0" applyFill="1" applyBorder="1" applyAlignment="1">
      <alignment horizontal="right" vertical="center" wrapText="1"/>
    </xf>
    <xf numFmtId="174" fontId="1" fillId="0" borderId="18" xfId="9" applyNumberFormat="1" applyFont="1" applyFill="1" applyBorder="1" applyAlignment="1">
      <alignment horizontal="center" vertical="center"/>
    </xf>
    <xf numFmtId="166" fontId="0" fillId="0" borderId="18" xfId="9" applyFont="1" applyFill="1" applyBorder="1" applyAlignment="1">
      <alignment horizontal="center" vertical="center" wrapText="1"/>
    </xf>
    <xf numFmtId="9" fontId="0" fillId="0" borderId="18" xfId="10" applyFont="1" applyFill="1" applyBorder="1" applyAlignment="1">
      <alignment horizontal="center" vertical="center" wrapText="1"/>
    </xf>
    <xf numFmtId="0" fontId="0" fillId="0" borderId="24" xfId="0" applyFill="1" applyBorder="1" applyAlignment="1">
      <alignment vertical="center" wrapText="1"/>
    </xf>
    <xf numFmtId="0" fontId="0" fillId="0" borderId="24" xfId="0" applyFill="1" applyBorder="1" applyAlignment="1">
      <alignment horizontal="right" vertical="center" wrapText="1"/>
    </xf>
    <xf numFmtId="174" fontId="1" fillId="0" borderId="24" xfId="9" applyNumberFormat="1" applyFont="1" applyFill="1" applyBorder="1" applyAlignment="1">
      <alignment horizontal="center" vertical="center"/>
    </xf>
    <xf numFmtId="166" fontId="0" fillId="0" borderId="24" xfId="9" applyFont="1" applyFill="1" applyBorder="1" applyAlignment="1">
      <alignment horizontal="center" vertical="center" wrapText="1"/>
    </xf>
    <xf numFmtId="9" fontId="0" fillId="0" borderId="24" xfId="10" applyFont="1" applyFill="1" applyBorder="1" applyAlignment="1">
      <alignment horizontal="center" vertical="center" wrapText="1"/>
    </xf>
    <xf numFmtId="14" fontId="0" fillId="0" borderId="18" xfId="0" applyNumberFormat="1" applyFill="1" applyBorder="1" applyAlignment="1">
      <alignment horizontal="center" vertical="center"/>
    </xf>
    <xf numFmtId="1" fontId="0" fillId="0" borderId="18" xfId="0" applyNumberFormat="1" applyFill="1" applyBorder="1" applyAlignment="1">
      <alignment horizontal="center" vertical="center"/>
    </xf>
    <xf numFmtId="14" fontId="0" fillId="0" borderId="19" xfId="0" applyNumberFormat="1" applyFill="1" applyBorder="1" applyAlignment="1">
      <alignment horizontal="center" vertical="center"/>
    </xf>
    <xf numFmtId="1" fontId="0" fillId="0" borderId="19" xfId="0" applyNumberFormat="1" applyFill="1" applyBorder="1" applyAlignment="1">
      <alignment horizontal="center" vertical="center"/>
    </xf>
    <xf numFmtId="0" fontId="0" fillId="0" borderId="1" xfId="0" applyFill="1" applyBorder="1" applyAlignment="1">
      <alignment horizontal="left" vertical="top" wrapText="1"/>
    </xf>
    <xf numFmtId="0" fontId="0" fillId="0" borderId="19" xfId="0" applyFill="1" applyBorder="1" applyAlignment="1">
      <alignment horizontal="right" vertical="center" wrapText="1"/>
    </xf>
    <xf numFmtId="174" fontId="1" fillId="0" borderId="19" xfId="9" applyNumberFormat="1" applyFont="1" applyFill="1" applyBorder="1" applyAlignment="1">
      <alignment horizontal="center" vertical="center"/>
    </xf>
    <xf numFmtId="166" fontId="0" fillId="0" borderId="19" xfId="9" applyFont="1" applyFill="1" applyBorder="1" applyAlignment="1">
      <alignment horizontal="center" vertical="center" wrapText="1"/>
    </xf>
    <xf numFmtId="9" fontId="0" fillId="0" borderId="19" xfId="10" applyFont="1" applyFill="1" applyBorder="1" applyAlignment="1">
      <alignment horizontal="center" vertical="center" wrapText="1"/>
    </xf>
    <xf numFmtId="1" fontId="0" fillId="0" borderId="1" xfId="0" applyNumberFormat="1" applyFill="1" applyBorder="1" applyAlignment="1">
      <alignment horizontal="center" vertical="center" wrapText="1"/>
    </xf>
    <xf numFmtId="9" fontId="0" fillId="0" borderId="1" xfId="10" applyFont="1" applyFill="1" applyBorder="1" applyAlignment="1">
      <alignment horizontal="center" vertical="center" wrapText="1"/>
    </xf>
    <xf numFmtId="166" fontId="0" fillId="0" borderId="1" xfId="9" applyFont="1" applyFill="1" applyBorder="1" applyAlignment="1">
      <alignment vertical="center" wrapText="1"/>
    </xf>
    <xf numFmtId="166" fontId="0" fillId="0" borderId="1" xfId="9" applyFont="1" applyFill="1" applyBorder="1" applyAlignment="1">
      <alignment vertical="center"/>
    </xf>
    <xf numFmtId="0" fontId="0" fillId="0" borderId="1" xfId="0" applyFill="1" applyBorder="1" applyAlignment="1">
      <alignment wrapText="1"/>
    </xf>
    <xf numFmtId="0" fontId="0" fillId="0" borderId="1" xfId="0" applyFill="1" applyBorder="1" applyAlignment="1">
      <alignment vertical="center"/>
    </xf>
    <xf numFmtId="0" fontId="0" fillId="0" borderId="1" xfId="0" applyFill="1" applyBorder="1" applyAlignment="1">
      <alignment horizontal="right" vertical="center"/>
    </xf>
    <xf numFmtId="0" fontId="0" fillId="0" borderId="18" xfId="0" applyFill="1" applyBorder="1" applyAlignment="1">
      <alignment horizontal="right" vertical="center"/>
    </xf>
    <xf numFmtId="0" fontId="0" fillId="0" borderId="24" xfId="0" applyFill="1" applyBorder="1" applyAlignment="1">
      <alignment horizontal="right" vertical="center"/>
    </xf>
    <xf numFmtId="0" fontId="0" fillId="0" borderId="19" xfId="0" applyFill="1" applyBorder="1" applyAlignment="1">
      <alignment horizontal="right" vertical="center"/>
    </xf>
    <xf numFmtId="0" fontId="0" fillId="0" borderId="1" xfId="0" applyFill="1" applyBorder="1" applyAlignment="1">
      <alignment horizontal="center" vertical="top" wrapText="1"/>
    </xf>
    <xf numFmtId="0" fontId="0" fillId="0" borderId="0" xfId="0" applyFill="1" applyAlignment="1">
      <alignment horizontal="center" vertical="center"/>
    </xf>
    <xf numFmtId="14" fontId="0" fillId="0" borderId="1" xfId="0" applyNumberFormat="1" applyFill="1" applyBorder="1" applyAlignment="1">
      <alignment horizontal="center" vertical="center" wrapText="1"/>
    </xf>
    <xf numFmtId="0" fontId="31" fillId="0" borderId="1" xfId="11" applyFill="1" applyBorder="1" applyAlignment="1">
      <alignment vertical="center" wrapText="1"/>
    </xf>
    <xf numFmtId="49" fontId="0" fillId="0" borderId="1" xfId="0" applyNumberFormat="1" applyFill="1" applyBorder="1" applyAlignment="1">
      <alignment vertical="center" wrapText="1"/>
    </xf>
    <xf numFmtId="49" fontId="0" fillId="0" borderId="18" xfId="0" applyNumberFormat="1" applyFill="1" applyBorder="1" applyAlignment="1">
      <alignment horizontal="center" vertical="center" wrapText="1"/>
    </xf>
    <xf numFmtId="166" fontId="0" fillId="0" borderId="18" xfId="9" applyFont="1" applyFill="1" applyBorder="1" applyAlignment="1">
      <alignment horizontal="center" vertical="center"/>
    </xf>
    <xf numFmtId="49" fontId="0" fillId="0" borderId="24" xfId="0" applyNumberFormat="1" applyFill="1" applyBorder="1" applyAlignment="1">
      <alignment horizontal="center" vertical="center" wrapText="1"/>
    </xf>
    <xf numFmtId="9" fontId="0" fillId="0" borderId="24" xfId="10" applyFont="1" applyFill="1" applyBorder="1" applyAlignment="1">
      <alignment horizontal="center" vertical="center"/>
    </xf>
    <xf numFmtId="14" fontId="0" fillId="0" borderId="24" xfId="0" applyNumberFormat="1" applyFill="1" applyBorder="1" applyAlignment="1">
      <alignment horizontal="center" vertical="center"/>
    </xf>
    <xf numFmtId="2" fontId="0" fillId="0" borderId="24" xfId="0" applyNumberFormat="1" applyFill="1" applyBorder="1" applyAlignment="1">
      <alignment horizontal="center" vertical="center"/>
    </xf>
    <xf numFmtId="166" fontId="0" fillId="0" borderId="24" xfId="9" applyFont="1" applyFill="1" applyBorder="1" applyAlignment="1">
      <alignment horizontal="center" vertical="center"/>
    </xf>
    <xf numFmtId="49" fontId="0" fillId="0" borderId="19" xfId="0" applyNumberFormat="1" applyFill="1" applyBorder="1" applyAlignment="1">
      <alignment horizontal="center" vertical="center" wrapText="1"/>
    </xf>
    <xf numFmtId="2" fontId="0" fillId="0" borderId="19" xfId="0" applyNumberFormat="1" applyFill="1" applyBorder="1" applyAlignment="1">
      <alignment horizontal="center" vertical="center"/>
    </xf>
    <xf numFmtId="166" fontId="0" fillId="0" borderId="19" xfId="9" applyFont="1" applyFill="1" applyBorder="1" applyAlignment="1">
      <alignment horizontal="center" vertical="center"/>
    </xf>
    <xf numFmtId="49" fontId="0" fillId="0" borderId="18" xfId="0" applyNumberFormat="1" applyFill="1" applyBorder="1" applyAlignment="1">
      <alignment horizontal="left" vertical="center" wrapText="1"/>
    </xf>
    <xf numFmtId="17" fontId="0" fillId="0" borderId="18" xfId="0" applyNumberFormat="1" applyFill="1" applyBorder="1" applyAlignment="1">
      <alignment horizontal="center" vertical="center"/>
    </xf>
    <xf numFmtId="49" fontId="0" fillId="0" borderId="24" xfId="0" applyNumberFormat="1" applyFill="1" applyBorder="1" applyAlignment="1">
      <alignment horizontal="left" vertical="center" wrapText="1"/>
    </xf>
    <xf numFmtId="17" fontId="0" fillId="0" borderId="24" xfId="0" applyNumberFormat="1" applyFill="1" applyBorder="1" applyAlignment="1">
      <alignment horizontal="center" vertical="center"/>
    </xf>
    <xf numFmtId="49" fontId="0" fillId="0" borderId="19" xfId="0" applyNumberFormat="1" applyFill="1" applyBorder="1" applyAlignment="1">
      <alignment horizontal="left" vertical="center" wrapText="1"/>
    </xf>
    <xf numFmtId="17" fontId="0" fillId="0" borderId="19" xfId="0" applyNumberFormat="1" applyFill="1" applyBorder="1" applyAlignment="1">
      <alignment horizontal="center" vertical="center"/>
    </xf>
    <xf numFmtId="49" fontId="0" fillId="0" borderId="1" xfId="0" applyNumberFormat="1" applyFill="1" applyBorder="1" applyAlignment="1">
      <alignment horizontal="left" vertical="center" wrapText="1"/>
    </xf>
    <xf numFmtId="49" fontId="0" fillId="0" borderId="1" xfId="0" applyNumberFormat="1" applyFill="1" applyBorder="1" applyAlignment="1">
      <alignment horizontal="center" vertical="center" wrapText="1"/>
    </xf>
    <xf numFmtId="17" fontId="0" fillId="0" borderId="1" xfId="0" applyNumberFormat="1" applyFill="1" applyBorder="1" applyAlignment="1">
      <alignment horizontal="center" vertical="center"/>
    </xf>
    <xf numFmtId="49" fontId="0" fillId="0" borderId="1" xfId="0" applyNumberFormat="1" applyFill="1" applyBorder="1" applyAlignment="1">
      <alignment wrapText="1"/>
    </xf>
    <xf numFmtId="175" fontId="0" fillId="0" borderId="1" xfId="0" applyNumberFormat="1" applyFill="1" applyBorder="1" applyAlignment="1">
      <alignment vertical="center" wrapText="1"/>
    </xf>
    <xf numFmtId="9" fontId="0" fillId="0" borderId="1" xfId="0" applyNumberFormat="1" applyFill="1" applyBorder="1" applyAlignment="1">
      <alignment horizontal="center" vertical="center" wrapText="1"/>
    </xf>
    <xf numFmtId="172" fontId="0" fillId="0" borderId="1" xfId="0" applyNumberFormat="1" applyFill="1" applyBorder="1" applyAlignment="1">
      <alignment horizontal="center" vertical="center" wrapText="1"/>
    </xf>
    <xf numFmtId="174" fontId="0" fillId="0" borderId="18" xfId="9" applyNumberFormat="1" applyFont="1" applyFill="1" applyBorder="1" applyAlignment="1">
      <alignment horizontal="center" vertical="center" wrapText="1"/>
    </xf>
    <xf numFmtId="174" fontId="0" fillId="0" borderId="24" xfId="9" applyNumberFormat="1" applyFont="1" applyFill="1" applyBorder="1" applyAlignment="1">
      <alignment horizontal="center" vertical="center" wrapText="1"/>
    </xf>
    <xf numFmtId="174" fontId="0" fillId="0" borderId="19" xfId="9" applyNumberFormat="1" applyFont="1" applyFill="1" applyBorder="1" applyAlignment="1">
      <alignment horizontal="center" vertical="center" wrapText="1"/>
    </xf>
    <xf numFmtId="0" fontId="0" fillId="0" borderId="24" xfId="0" applyFill="1" applyBorder="1" applyAlignment="1">
      <alignment horizontal="center" vertical="center" wrapText="1"/>
    </xf>
    <xf numFmtId="1" fontId="0" fillId="0" borderId="1" xfId="0" applyNumberFormat="1" applyFill="1" applyBorder="1" applyAlignment="1">
      <alignment horizontal="center" vertical="center" wrapText="1"/>
    </xf>
    <xf numFmtId="0" fontId="0" fillId="0" borderId="18" xfId="0" applyFill="1" applyBorder="1" applyAlignment="1">
      <alignment vertical="center" wrapText="1"/>
    </xf>
    <xf numFmtId="0" fontId="0" fillId="0" borderId="18" xfId="0" applyFill="1" applyBorder="1" applyAlignment="1">
      <alignment horizontal="left" vertical="top" wrapText="1"/>
    </xf>
    <xf numFmtId="0" fontId="0" fillId="0" borderId="19" xfId="0" applyFill="1" applyBorder="1" applyAlignment="1">
      <alignment horizontal="left" vertical="top" wrapText="1"/>
    </xf>
    <xf numFmtId="0" fontId="0" fillId="0" borderId="18" xfId="0" applyFill="1" applyBorder="1" applyAlignment="1">
      <alignment horizontal="center" vertical="center" wrapText="1"/>
    </xf>
    <xf numFmtId="2" fontId="0" fillId="0" borderId="1" xfId="0" applyNumberFormat="1" applyFill="1" applyBorder="1" applyAlignment="1">
      <alignment horizontal="center" vertical="center" wrapText="1"/>
    </xf>
    <xf numFmtId="171" fontId="0" fillId="0" borderId="1" xfId="0" applyNumberFormat="1" applyFill="1" applyBorder="1" applyAlignment="1">
      <alignment vertical="center" wrapText="1"/>
    </xf>
    <xf numFmtId="9" fontId="0" fillId="0" borderId="18" xfId="0" applyNumberFormat="1" applyFill="1" applyBorder="1" applyAlignment="1">
      <alignment horizontal="center" vertical="center"/>
    </xf>
    <xf numFmtId="0" fontId="0" fillId="0" borderId="19" xfId="0" applyFill="1" applyBorder="1" applyAlignment="1">
      <alignment vertical="center" wrapText="1"/>
    </xf>
    <xf numFmtId="9" fontId="0" fillId="0" borderId="1" xfId="0" applyNumberFormat="1" applyFill="1" applyBorder="1" applyAlignment="1">
      <alignment vertical="center" wrapText="1"/>
    </xf>
    <xf numFmtId="0" fontId="27" fillId="0" borderId="1" xfId="0" applyFont="1" applyFill="1" applyBorder="1" applyAlignment="1">
      <alignment vertical="center" wrapText="1"/>
    </xf>
    <xf numFmtId="0" fontId="0" fillId="0" borderId="1" xfId="0" applyFill="1" applyBorder="1" applyAlignment="1">
      <alignment horizontal="right" vertical="center" wrapText="1"/>
    </xf>
    <xf numFmtId="3" fontId="0" fillId="0" borderId="1" xfId="0" applyNumberFormat="1" applyFill="1" applyBorder="1" applyAlignment="1">
      <alignment horizontal="right" vertical="center" wrapText="1"/>
    </xf>
    <xf numFmtId="0" fontId="0" fillId="0" borderId="1" xfId="0" applyFill="1" applyBorder="1" applyAlignment="1">
      <alignment horizontal="left" vertical="center" wrapText="1"/>
    </xf>
    <xf numFmtId="0" fontId="0" fillId="0" borderId="17" xfId="0" applyFill="1" applyBorder="1" applyAlignment="1">
      <alignment horizontal="center" vertical="center" wrapText="1"/>
    </xf>
    <xf numFmtId="0" fontId="0" fillId="0" borderId="2" xfId="0" applyFill="1" applyBorder="1" applyAlignment="1">
      <alignment horizontal="center" vertical="center" wrapText="1"/>
    </xf>
    <xf numFmtId="3" fontId="0" fillId="0" borderId="16" xfId="0" applyNumberFormat="1" applyFill="1" applyBorder="1" applyAlignment="1">
      <alignment horizontal="right" vertical="center" wrapText="1"/>
    </xf>
    <xf numFmtId="173" fontId="0" fillId="0" borderId="1" xfId="0" applyNumberFormat="1" applyFill="1" applyBorder="1" applyAlignment="1">
      <alignment horizontal="center" vertical="center" wrapText="1"/>
    </xf>
    <xf numFmtId="173" fontId="0" fillId="0" borderId="1" xfId="0" applyNumberFormat="1" applyFill="1" applyBorder="1" applyAlignment="1">
      <alignment vertical="center" wrapText="1"/>
    </xf>
    <xf numFmtId="0" fontId="37" fillId="0" borderId="1" xfId="0" applyFont="1" applyFill="1" applyBorder="1" applyAlignment="1">
      <alignment vertical="center" wrapText="1"/>
    </xf>
    <xf numFmtId="2" fontId="0" fillId="0" borderId="2" xfId="0" applyNumberFormat="1" applyFill="1" applyBorder="1" applyAlignment="1">
      <alignment horizontal="center" vertical="center" wrapText="1"/>
    </xf>
    <xf numFmtId="165" fontId="0" fillId="0" borderId="1" xfId="0" applyNumberFormat="1" applyFill="1" applyBorder="1" applyAlignment="1">
      <alignment horizontal="center" vertical="center"/>
    </xf>
    <xf numFmtId="3" fontId="0" fillId="0" borderId="19" xfId="0" applyNumberFormat="1" applyFill="1" applyBorder="1" applyAlignment="1">
      <alignment horizontal="center" vertical="center" wrapText="1"/>
    </xf>
    <xf numFmtId="0" fontId="37" fillId="0" borderId="1" xfId="0" applyFont="1" applyFill="1" applyBorder="1" applyAlignment="1">
      <alignment horizontal="center" vertical="center" wrapText="1"/>
    </xf>
    <xf numFmtId="166" fontId="0" fillId="0" borderId="18" xfId="9" applyFont="1" applyFill="1" applyBorder="1" applyAlignment="1">
      <alignment vertical="center" wrapText="1"/>
    </xf>
    <xf numFmtId="14" fontId="0" fillId="0" borderId="18" xfId="0" applyNumberFormat="1" applyFill="1" applyBorder="1" applyAlignment="1">
      <alignment horizontal="center" vertical="center" wrapText="1"/>
    </xf>
    <xf numFmtId="14" fontId="0" fillId="0" borderId="24" xfId="0" applyNumberFormat="1" applyFill="1" applyBorder="1" applyAlignment="1">
      <alignment horizontal="center" vertical="center" wrapText="1"/>
    </xf>
    <xf numFmtId="3" fontId="0" fillId="0" borderId="24" xfId="0" applyNumberFormat="1" applyFill="1" applyBorder="1" applyAlignment="1">
      <alignment horizontal="right" vertical="center" wrapText="1"/>
    </xf>
    <xf numFmtId="14" fontId="0" fillId="0" borderId="19" xfId="0" applyNumberFormat="1" applyFill="1" applyBorder="1" applyAlignment="1">
      <alignment horizontal="center" vertical="center" wrapText="1"/>
    </xf>
    <xf numFmtId="3" fontId="0" fillId="0" borderId="19" xfId="0" applyNumberFormat="1" applyFill="1" applyBorder="1" applyAlignment="1">
      <alignment horizontal="right" vertical="center" wrapText="1"/>
    </xf>
    <xf numFmtId="1" fontId="0" fillId="0" borderId="18" xfId="0" applyNumberFormat="1" applyFill="1" applyBorder="1" applyAlignment="1">
      <alignment horizontal="center" vertical="center" wrapText="1"/>
    </xf>
    <xf numFmtId="9" fontId="0" fillId="0" borderId="18" xfId="0" applyNumberFormat="1" applyFill="1" applyBorder="1" applyAlignment="1">
      <alignment vertical="center" wrapText="1"/>
    </xf>
    <xf numFmtId="0" fontId="0" fillId="0" borderId="1" xfId="0" applyFill="1" applyBorder="1" applyAlignment="1">
      <alignment vertical="top" wrapText="1"/>
    </xf>
    <xf numFmtId="0" fontId="0" fillId="0" borderId="1" xfId="0" applyFill="1" applyBorder="1" applyAlignment="1">
      <alignment horizontal="right" vertical="center" wrapText="1"/>
    </xf>
    <xf numFmtId="0" fontId="16" fillId="0" borderId="1" xfId="0" applyFont="1" applyFill="1" applyBorder="1" applyAlignment="1">
      <alignment vertical="center" wrapText="1"/>
    </xf>
    <xf numFmtId="168" fontId="30" fillId="0" borderId="1" xfId="0" applyNumberFormat="1" applyFont="1" applyFill="1" applyBorder="1" applyAlignment="1">
      <alignment vertical="center"/>
    </xf>
    <xf numFmtId="169" fontId="30" fillId="0" borderId="1" xfId="0" applyNumberFormat="1" applyFont="1" applyFill="1" applyBorder="1" applyAlignment="1">
      <alignment horizontal="center" vertical="center"/>
    </xf>
    <xf numFmtId="0" fontId="24" fillId="0" borderId="1" xfId="0" applyFont="1" applyFill="1" applyBorder="1" applyAlignment="1">
      <alignment vertical="center" wrapText="1"/>
    </xf>
    <xf numFmtId="0" fontId="32" fillId="0" borderId="1" xfId="0" applyFont="1" applyFill="1" applyBorder="1" applyAlignment="1">
      <alignment vertical="center" wrapText="1"/>
    </xf>
    <xf numFmtId="1" fontId="0" fillId="0" borderId="1" xfId="0" applyNumberFormat="1" applyFill="1" applyBorder="1" applyAlignment="1">
      <alignment horizontal="left" vertical="center" wrapText="1"/>
    </xf>
    <xf numFmtId="0" fontId="33" fillId="0" borderId="20" xfId="0" applyFont="1" applyFill="1" applyBorder="1" applyAlignment="1">
      <alignment horizontal="center" vertical="center" wrapText="1"/>
    </xf>
    <xf numFmtId="0" fontId="0" fillId="0" borderId="20" xfId="0" applyFill="1" applyBorder="1" applyAlignment="1">
      <alignment horizontal="center" vertical="center" wrapText="1"/>
    </xf>
    <xf numFmtId="14" fontId="0" fillId="0" borderId="1" xfId="0" applyNumberFormat="1" applyFill="1" applyBorder="1" applyAlignment="1">
      <alignment horizontal="center" wrapText="1"/>
    </xf>
    <xf numFmtId="0" fontId="0" fillId="0" borderId="1" xfId="0" applyFill="1" applyBorder="1" applyAlignment="1">
      <alignment horizontal="center" wrapText="1"/>
    </xf>
    <xf numFmtId="166" fontId="0" fillId="0" borderId="1" xfId="9" applyFont="1" applyFill="1" applyBorder="1" applyAlignment="1">
      <alignment wrapText="1"/>
    </xf>
    <xf numFmtId="0" fontId="33" fillId="0" borderId="23" xfId="0" applyFont="1" applyFill="1" applyBorder="1" applyAlignment="1">
      <alignment horizontal="center" vertical="center" wrapText="1"/>
    </xf>
    <xf numFmtId="0" fontId="0" fillId="0" borderId="23" xfId="0" applyFill="1" applyBorder="1" applyAlignment="1">
      <alignment horizontal="center" vertical="center" wrapText="1"/>
    </xf>
    <xf numFmtId="0" fontId="34" fillId="0" borderId="1" xfId="0" applyFont="1" applyFill="1" applyBorder="1" applyAlignment="1">
      <alignment horizontal="center" vertical="center" wrapText="1"/>
    </xf>
    <xf numFmtId="9" fontId="0" fillId="0" borderId="20" xfId="0" applyNumberFormat="1" applyFill="1" applyBorder="1" applyAlignment="1">
      <alignment horizontal="center" vertical="center" wrapText="1"/>
    </xf>
    <xf numFmtId="0" fontId="35" fillId="0" borderId="1" xfId="0" applyFont="1" applyFill="1" applyBorder="1" applyAlignment="1">
      <alignment horizontal="center" vertical="center" wrapText="1"/>
    </xf>
    <xf numFmtId="166" fontId="33" fillId="0" borderId="4" xfId="9" applyFont="1" applyFill="1" applyBorder="1" applyAlignment="1">
      <alignment horizontal="center" vertical="center" wrapText="1"/>
    </xf>
    <xf numFmtId="166" fontId="33" fillId="0" borderId="12" xfId="9" applyFont="1" applyFill="1" applyBorder="1" applyAlignment="1">
      <alignment horizontal="center" vertical="center" wrapText="1"/>
    </xf>
    <xf numFmtId="0" fontId="0" fillId="0" borderId="18" xfId="0" applyFill="1" applyBorder="1" applyAlignment="1">
      <alignment wrapText="1"/>
    </xf>
    <xf numFmtId="0" fontId="33" fillId="0" borderId="1" xfId="0" applyFont="1" applyFill="1" applyBorder="1" applyAlignment="1">
      <alignment horizontal="center" vertical="center" wrapText="1"/>
    </xf>
    <xf numFmtId="0" fontId="0" fillId="0" borderId="20" xfId="0" applyFill="1" applyBorder="1" applyAlignment="1">
      <alignment wrapText="1"/>
    </xf>
    <xf numFmtId="14" fontId="0" fillId="0" borderId="20" xfId="0" applyNumberFormat="1" applyFill="1" applyBorder="1" applyAlignment="1">
      <alignment horizontal="center" wrapText="1"/>
    </xf>
    <xf numFmtId="166" fontId="0" fillId="0" borderId="1" xfId="9" applyFont="1" applyFill="1" applyBorder="1" applyAlignment="1">
      <alignment horizontal="center" wrapText="1"/>
    </xf>
    <xf numFmtId="9" fontId="0" fillId="0" borderId="24" xfId="0" applyNumberFormat="1" applyFill="1" applyBorder="1" applyAlignment="1">
      <alignment horizontal="center" vertical="center" wrapText="1"/>
    </xf>
    <xf numFmtId="9" fontId="0" fillId="0" borderId="19" xfId="0" applyNumberFormat="1" applyFill="1" applyBorder="1" applyAlignment="1">
      <alignment horizontal="center" vertical="center" wrapText="1"/>
    </xf>
    <xf numFmtId="1" fontId="0" fillId="0" borderId="24" xfId="0" applyNumberFormat="1" applyFill="1" applyBorder="1" applyAlignment="1">
      <alignment horizontal="center" vertical="center"/>
    </xf>
    <xf numFmtId="170" fontId="0" fillId="0" borderId="1" xfId="10" applyNumberFormat="1" applyFont="1" applyFill="1" applyBorder="1" applyAlignment="1">
      <alignment horizontal="center" vertical="center" wrapText="1"/>
    </xf>
    <xf numFmtId="0" fontId="29" fillId="0" borderId="1" xfId="0" applyFont="1" applyFill="1" applyBorder="1" applyAlignment="1">
      <alignment wrapText="1"/>
    </xf>
    <xf numFmtId="0" fontId="29" fillId="0" borderId="1" xfId="0" applyFont="1" applyFill="1" applyBorder="1" applyAlignment="1">
      <alignment vertical="center" wrapText="1"/>
    </xf>
    <xf numFmtId="0" fontId="29" fillId="0" borderId="1" xfId="0" applyFont="1" applyFill="1" applyBorder="1" applyAlignment="1">
      <alignment horizontal="center" vertical="center" wrapText="1"/>
    </xf>
    <xf numFmtId="0" fontId="29" fillId="0" borderId="1" xfId="0" applyFont="1" applyFill="1" applyBorder="1"/>
    <xf numFmtId="9" fontId="29" fillId="0" borderId="1" xfId="10" applyFont="1" applyFill="1" applyBorder="1" applyAlignment="1">
      <alignment horizontal="center" vertical="center"/>
    </xf>
    <xf numFmtId="0" fontId="29" fillId="0" borderId="1" xfId="0" applyFont="1" applyFill="1" applyBorder="1" applyAlignment="1">
      <alignment horizontal="center" vertical="center"/>
    </xf>
    <xf numFmtId="14" fontId="29" fillId="0" borderId="1" xfId="0" applyNumberFormat="1" applyFont="1" applyFill="1" applyBorder="1" applyAlignment="1">
      <alignment horizontal="center" vertical="center"/>
    </xf>
    <xf numFmtId="0" fontId="29" fillId="0" borderId="1" xfId="0" applyFont="1" applyFill="1" applyBorder="1" applyAlignment="1">
      <alignment horizontal="center"/>
    </xf>
    <xf numFmtId="0" fontId="29" fillId="0" borderId="18" xfId="0" applyFont="1" applyFill="1" applyBorder="1" applyAlignment="1">
      <alignment horizontal="right" vertical="center" wrapText="1"/>
    </xf>
    <xf numFmtId="0" fontId="29" fillId="0" borderId="18" xfId="0" applyFont="1" applyFill="1" applyBorder="1" applyAlignment="1">
      <alignment horizontal="left" vertical="center" wrapText="1"/>
    </xf>
    <xf numFmtId="0" fontId="29" fillId="0" borderId="18" xfId="0" applyFont="1" applyFill="1" applyBorder="1" applyAlignment="1">
      <alignment horizontal="center" vertical="center" wrapText="1"/>
    </xf>
    <xf numFmtId="166" fontId="29" fillId="0" borderId="18" xfId="9" applyFont="1" applyFill="1" applyBorder="1" applyAlignment="1">
      <alignment horizontal="center" vertical="center"/>
    </xf>
    <xf numFmtId="0" fontId="29" fillId="0" borderId="18" xfId="0" applyFont="1" applyFill="1" applyBorder="1" applyAlignment="1">
      <alignment horizontal="center" vertical="center"/>
    </xf>
    <xf numFmtId="0" fontId="29" fillId="0" borderId="0" xfId="0" applyFont="1" applyFill="1"/>
    <xf numFmtId="0" fontId="29" fillId="0" borderId="18" xfId="0" applyFont="1" applyFill="1" applyBorder="1" applyAlignment="1">
      <alignment wrapText="1"/>
    </xf>
    <xf numFmtId="0" fontId="29" fillId="0" borderId="18" xfId="0" applyFont="1" applyFill="1" applyBorder="1" applyAlignment="1">
      <alignment vertical="center" wrapText="1"/>
    </xf>
    <xf numFmtId="0" fontId="29" fillId="0" borderId="18" xfId="0" applyFont="1" applyFill="1" applyBorder="1" applyAlignment="1">
      <alignment horizontal="center" vertical="center" wrapText="1"/>
    </xf>
    <xf numFmtId="0" fontId="29" fillId="0" borderId="18" xfId="0" applyFont="1" applyFill="1" applyBorder="1"/>
    <xf numFmtId="9" fontId="29" fillId="0" borderId="18" xfId="0" applyNumberFormat="1" applyFont="1" applyFill="1" applyBorder="1" applyAlignment="1">
      <alignment horizontal="center" vertical="center"/>
    </xf>
    <xf numFmtId="0" fontId="29" fillId="0" borderId="18" xfId="0" applyFont="1" applyFill="1" applyBorder="1" applyAlignment="1">
      <alignment horizontal="center" vertical="center"/>
    </xf>
    <xf numFmtId="0" fontId="29" fillId="0" borderId="18" xfId="0" applyFont="1" applyFill="1" applyBorder="1" applyAlignment="1">
      <alignment horizontal="center"/>
    </xf>
    <xf numFmtId="0" fontId="29" fillId="0" borderId="19" xfId="0" applyFont="1" applyFill="1" applyBorder="1" applyAlignment="1">
      <alignment horizontal="right" vertical="center"/>
    </xf>
    <xf numFmtId="0" fontId="29" fillId="0" borderId="19" xfId="0" applyFont="1" applyFill="1" applyBorder="1" applyAlignment="1">
      <alignment horizontal="left" vertical="center" wrapText="1"/>
    </xf>
    <xf numFmtId="0" fontId="29" fillId="0" borderId="19" xfId="0" applyFont="1" applyFill="1" applyBorder="1" applyAlignment="1">
      <alignment horizontal="center" vertical="center" wrapText="1"/>
    </xf>
    <xf numFmtId="166" fontId="29" fillId="0" borderId="25" xfId="9" applyFont="1" applyFill="1" applyBorder="1" applyAlignment="1">
      <alignment horizontal="center" vertical="center"/>
    </xf>
    <xf numFmtId="0" fontId="29" fillId="0" borderId="25" xfId="0" applyFont="1" applyFill="1" applyBorder="1" applyAlignment="1">
      <alignment horizontal="center" vertical="center" wrapText="1"/>
    </xf>
    <xf numFmtId="0" fontId="29" fillId="0" borderId="25" xfId="0" applyFont="1" applyFill="1" applyBorder="1" applyAlignment="1">
      <alignment horizontal="center" vertical="center"/>
    </xf>
    <xf numFmtId="0" fontId="0" fillId="0" borderId="23" xfId="0" applyFill="1" applyBorder="1" applyAlignment="1">
      <alignment horizontal="left" vertical="center" wrapText="1"/>
    </xf>
    <xf numFmtId="1" fontId="0" fillId="0" borderId="20" xfId="0" applyNumberFormat="1" applyFill="1" applyBorder="1" applyAlignment="1">
      <alignment horizontal="center" vertical="center"/>
    </xf>
    <xf numFmtId="0" fontId="0" fillId="0" borderId="21" xfId="0" applyFill="1" applyBorder="1" applyAlignment="1">
      <alignment horizontal="center" vertical="center" wrapText="1"/>
    </xf>
    <xf numFmtId="9" fontId="0" fillId="0" borderId="20" xfId="0" applyNumberFormat="1" applyFill="1" applyBorder="1" applyAlignment="1">
      <alignment horizontal="center" vertical="center"/>
    </xf>
    <xf numFmtId="0" fontId="0" fillId="0" borderId="21" xfId="0" applyFill="1" applyBorder="1" applyAlignment="1">
      <alignment horizontal="center" vertical="center"/>
    </xf>
    <xf numFmtId="0" fontId="0" fillId="0" borderId="20" xfId="0" applyFill="1" applyBorder="1" applyAlignment="1">
      <alignment horizontal="center" vertical="center"/>
    </xf>
    <xf numFmtId="172" fontId="0" fillId="0" borderId="20" xfId="0" applyNumberFormat="1" applyFill="1" applyBorder="1" applyAlignment="1">
      <alignment horizontal="center" vertical="center"/>
    </xf>
    <xf numFmtId="1" fontId="0" fillId="0" borderId="22" xfId="0" applyNumberFormat="1" applyFill="1" applyBorder="1" applyAlignment="1">
      <alignment horizontal="center" vertical="center"/>
    </xf>
    <xf numFmtId="0" fontId="0" fillId="0" borderId="28" xfId="0" applyFill="1" applyBorder="1" applyAlignment="1">
      <alignment horizontal="right" wrapText="1"/>
    </xf>
    <xf numFmtId="0" fontId="0" fillId="0" borderId="28" xfId="0" applyFill="1" applyBorder="1" applyAlignment="1">
      <alignment horizontal="left" wrapText="1"/>
    </xf>
    <xf numFmtId="0" fontId="0" fillId="0" borderId="28" xfId="0" applyFill="1" applyBorder="1" applyAlignment="1">
      <alignment horizontal="center" vertical="center"/>
    </xf>
    <xf numFmtId="166" fontId="0" fillId="0" borderId="21" xfId="9" applyFont="1" applyFill="1" applyBorder="1" applyAlignment="1">
      <alignment horizontal="center" vertical="center"/>
    </xf>
    <xf numFmtId="14" fontId="0" fillId="0" borderId="20" xfId="0" applyNumberFormat="1" applyFill="1" applyBorder="1" applyAlignment="1">
      <alignment horizontal="center" vertical="center"/>
    </xf>
    <xf numFmtId="166" fontId="0" fillId="0" borderId="20" xfId="0" applyNumberFormat="1" applyFill="1" applyBorder="1" applyAlignment="1">
      <alignment horizontal="center" vertical="center"/>
    </xf>
    <xf numFmtId="0" fontId="0" fillId="0" borderId="23" xfId="0" applyFill="1" applyBorder="1" applyAlignment="1">
      <alignment vertical="center" wrapText="1"/>
    </xf>
    <xf numFmtId="0" fontId="0" fillId="0" borderId="23" xfId="0" applyFill="1" applyBorder="1" applyAlignment="1">
      <alignment vertical="top" wrapText="1"/>
    </xf>
    <xf numFmtId="1" fontId="0" fillId="0" borderId="23" xfId="0" applyNumberFormat="1" applyFill="1" applyBorder="1" applyAlignment="1">
      <alignment horizontal="center" vertical="center"/>
    </xf>
    <xf numFmtId="0" fontId="0" fillId="0" borderId="29" xfId="0" applyFill="1" applyBorder="1" applyAlignment="1">
      <alignment horizontal="center" vertical="center" wrapText="1"/>
    </xf>
    <xf numFmtId="9" fontId="0" fillId="0" borderId="23" xfId="0" applyNumberFormat="1" applyFill="1" applyBorder="1" applyAlignment="1">
      <alignment horizontal="center" vertical="center"/>
    </xf>
    <xf numFmtId="0" fontId="0" fillId="0" borderId="29" xfId="0" applyFill="1" applyBorder="1" applyAlignment="1">
      <alignment horizontal="center" vertical="center"/>
    </xf>
    <xf numFmtId="0" fontId="0" fillId="0" borderId="23" xfId="0" applyFill="1" applyBorder="1" applyAlignment="1">
      <alignment horizontal="center" vertical="center"/>
    </xf>
    <xf numFmtId="172" fontId="0" fillId="0" borderId="23" xfId="0" applyNumberFormat="1" applyFill="1" applyBorder="1" applyAlignment="1">
      <alignment horizontal="center" vertical="center"/>
    </xf>
    <xf numFmtId="1" fontId="0" fillId="0" borderId="30" xfId="0" applyNumberFormat="1" applyFill="1" applyBorder="1" applyAlignment="1">
      <alignment horizontal="center" vertical="center"/>
    </xf>
    <xf numFmtId="0" fontId="0" fillId="0" borderId="31" xfId="0" applyFill="1" applyBorder="1" applyAlignment="1">
      <alignment horizontal="right" wrapText="1"/>
    </xf>
    <xf numFmtId="0" fontId="0" fillId="0" borderId="31" xfId="0" applyFill="1" applyBorder="1" applyAlignment="1">
      <alignment horizontal="left" wrapText="1"/>
    </xf>
    <xf numFmtId="0" fontId="0" fillId="0" borderId="31" xfId="0" applyFill="1" applyBorder="1" applyAlignment="1">
      <alignment horizontal="center" vertical="center"/>
    </xf>
    <xf numFmtId="166" fontId="0" fillId="0" borderId="29" xfId="0" applyNumberFormat="1" applyFill="1" applyBorder="1" applyAlignment="1">
      <alignment horizontal="center" vertical="center"/>
    </xf>
    <xf numFmtId="14" fontId="0" fillId="0" borderId="23" xfId="0" applyNumberFormat="1" applyFill="1" applyBorder="1" applyAlignment="1">
      <alignment horizontal="center" vertical="center"/>
    </xf>
    <xf numFmtId="164" fontId="0" fillId="0" borderId="29" xfId="9" applyNumberFormat="1" applyFont="1" applyFill="1" applyBorder="1" applyAlignment="1">
      <alignment horizontal="center" vertical="center"/>
    </xf>
    <xf numFmtId="166" fontId="0" fillId="0" borderId="23" xfId="0" applyNumberFormat="1" applyFill="1" applyBorder="1" applyAlignment="1">
      <alignment horizontal="center" vertical="center"/>
    </xf>
    <xf numFmtId="0" fontId="0" fillId="0" borderId="0" xfId="0" applyFill="1" applyAlignment="1">
      <alignment horizontal="center" vertical="center" wrapText="1"/>
    </xf>
    <xf numFmtId="178" fontId="0" fillId="0" borderId="1" xfId="12" applyNumberFormat="1" applyFont="1" applyFill="1" applyBorder="1" applyAlignment="1">
      <alignment horizontal="center" vertical="center" wrapText="1"/>
    </xf>
    <xf numFmtId="179" fontId="0" fillId="0" borderId="1" xfId="12" applyNumberFormat="1" applyFont="1" applyFill="1" applyBorder="1" applyAlignment="1">
      <alignment horizontal="center" vertical="center"/>
    </xf>
    <xf numFmtId="179" fontId="0" fillId="0" borderId="18" xfId="12" applyNumberFormat="1" applyFont="1" applyFill="1" applyBorder="1" applyAlignment="1">
      <alignment horizontal="right" vertical="center" wrapText="1"/>
    </xf>
    <xf numFmtId="179" fontId="0" fillId="0" borderId="18" xfId="12" applyNumberFormat="1" applyFont="1" applyFill="1" applyBorder="1" applyAlignment="1">
      <alignment horizontal="left" vertical="center" wrapText="1"/>
    </xf>
    <xf numFmtId="180" fontId="0" fillId="0" borderId="1" xfId="9" applyNumberFormat="1" applyFont="1" applyFill="1" applyBorder="1" applyAlignment="1">
      <alignment horizontal="center" vertical="center"/>
    </xf>
    <xf numFmtId="180" fontId="0" fillId="0" borderId="1" xfId="0" applyNumberFormat="1" applyFill="1" applyBorder="1" applyAlignment="1">
      <alignment horizontal="center"/>
    </xf>
    <xf numFmtId="179" fontId="0" fillId="0" borderId="24" xfId="12" applyNumberFormat="1" applyFont="1" applyFill="1" applyBorder="1" applyAlignment="1">
      <alignment horizontal="right" vertical="center" wrapText="1"/>
    </xf>
    <xf numFmtId="179" fontId="0" fillId="0" borderId="24" xfId="12" applyNumberFormat="1" applyFont="1" applyFill="1" applyBorder="1" applyAlignment="1">
      <alignment horizontal="left" vertical="center"/>
    </xf>
    <xf numFmtId="179" fontId="0" fillId="0" borderId="19" xfId="12" applyNumberFormat="1" applyFont="1" applyFill="1" applyBorder="1" applyAlignment="1">
      <alignment horizontal="right" vertical="center" wrapText="1"/>
    </xf>
    <xf numFmtId="179" fontId="0" fillId="0" borderId="19" xfId="12" applyNumberFormat="1" applyFont="1" applyFill="1" applyBorder="1" applyAlignment="1">
      <alignment horizontal="left" vertical="center"/>
    </xf>
    <xf numFmtId="0" fontId="0" fillId="0" borderId="0" xfId="0" applyFill="1" applyAlignment="1">
      <alignment horizontal="left"/>
    </xf>
    <xf numFmtId="0" fontId="0" fillId="0" borderId="0" xfId="0" applyFill="1" applyAlignment="1">
      <alignment wrapText="1"/>
    </xf>
    <xf numFmtId="0" fontId="0" fillId="0" borderId="0" xfId="0" applyFill="1" applyAlignment="1">
      <alignment vertical="center" wrapText="1"/>
    </xf>
  </cellXfs>
  <cellStyles count="14">
    <cellStyle name="BodyStyle" xfId="5" xr:uid="{00000000-0005-0000-0000-000000000000}"/>
    <cellStyle name="Estilo 1" xfId="7" xr:uid="{00000000-0005-0000-0000-000001000000}"/>
    <cellStyle name="Estilo 2" xfId="8" xr:uid="{00000000-0005-0000-0000-000002000000}"/>
    <cellStyle name="HeaderStyle" xfId="4" xr:uid="{00000000-0005-0000-0000-000003000000}"/>
    <cellStyle name="Hipervínculo" xfId="11" builtinId="8"/>
    <cellStyle name="Millares" xfId="12" builtinId="3"/>
    <cellStyle name="Millares 10" xfId="13" xr:uid="{D449DE9F-598C-4EBB-96DA-E59F48917D78}"/>
    <cellStyle name="Millares 2" xfId="3" xr:uid="{00000000-0005-0000-0000-000005000000}"/>
    <cellStyle name="Moneda" xfId="9" builtinId="4"/>
    <cellStyle name="Moneda 2" xfId="2" xr:uid="{00000000-0005-0000-0000-000007000000}"/>
    <cellStyle name="Normal" xfId="0" builtinId="0"/>
    <cellStyle name="Normal 2" xfId="1" xr:uid="{00000000-0005-0000-0000-000009000000}"/>
    <cellStyle name="Numeric" xfId="6" xr:uid="{00000000-0005-0000-0000-00000A000000}"/>
    <cellStyle name="Porcentaje" xfId="10" builtinId="5"/>
  </cellStyles>
  <dxfs count="0"/>
  <tableStyles count="0" defaultTableStyle="TableStyleMedium2" defaultPivotStyle="PivotStyleLight16"/>
  <colors>
    <mruColors>
      <color rgb="FFE49EDD"/>
      <color rgb="FFDAF2D0"/>
      <color rgb="FF94DCF8"/>
      <color rgb="FF83E28E"/>
      <color rgb="FFF1A983"/>
      <color rgb="FFB5E6A2"/>
      <color rgb="FFFBE2D5"/>
      <color rgb="FFBE5014"/>
      <color rgb="FFD0D0D0"/>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0</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0"/>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lcart-my.sharepoint.com/personal/calidad_cartagena_gov_co/Documents/35.%20Proyectos%20de%20Inversi&#243;n%20Secretar&#237;a%20General/Proyectos%20SecGeneral%202024.xlsx" TargetMode="External"/><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deavilac\Documents\Belsira\SECRETARIA%20GENERAL%202024%20-%20CALIDAD\PLAN%20DE%20ACCION%20AGO%202024\Escuela%20taller\PTDGI01-F001%20PLAN%20DE%20ACCIO&#769;N%20INSTITUCIONAL_ESCUELA%20TALLER_DEFINITIV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bdeavilac\Documents\Belsira\SECRETARIA%20GENERAL%202024%20-%20CALIDAD\PLAN%20DE%20ACCION%20AGO%202024\Atencion%20al%20ciudadano\PTDGI01-F001%20PLAN%20DE%20ACCI&#211;N%20INSTITUCIONAL%20-%20Atenci&#243;n%20al%20Ciudadan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bdeavilac\Documents\Belsira\SECRETARIA%20GENERAL%202024%20-%20CALIDAD\PLAN%20DE%20ACCION%20AGO%202024\Transparencia\PTDGI01-F001%20PLAN%20DE%20ACCIO&#769;N%20INSTITUCIONAL%20Transparencia%20DILIGENCIAD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bdeavilac\Documents\Belsira\SECRETARIA%20GENERAL%202024%20-%20CALIDAD\PLAN%20DE%20ACCION%20AGO%202024\Talento%20Humano\PTDGI01-F001%20PLAN%20DE%20ACCI&#211;N%20INSTITUCIONAL%20talento%20human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bdeavilac\Documents\Belsira\SECRETARIA%20GENERAL%202024%20-%20CALIDAD\PLAN%20DE%20ACCION%20AGO%202024\Informatica\PTDGI01-F001%20PLAN%20DE%20ACCI&#211;N%20INSTITUCIONAL%20informatica.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Users\pbarraza\Downloads\PTDGI01-F001%20PLAN%20DE%20ACCI&#211;N%20INSTITUCIONAL%20Mercados%20(3).xlsx" TargetMode="External"/><Relationship Id="rId1" Type="http://schemas.openxmlformats.org/officeDocument/2006/relationships/externalLinkPath" Target="file:///C:\Users\pbarraza\Downloads\PTDGI01-F001%20PLAN%20DE%20ACCI&#211;N%20INSTITUCIONAL%20Mercados%20(3).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C:\Users\pbarraza\Downloads\PTDGI01-F001%20PLAN%20DE%20ACCI&#211;N%20INSTITUCIONAL%20SECGENERAL%20Escuela%20taller.xlsx" TargetMode="External"/><Relationship Id="rId1" Type="http://schemas.openxmlformats.org/officeDocument/2006/relationships/externalLinkPath" Target="file:///C:\Users\pbarraza\Downloads\PTDGI01-F001%20PLAN%20DE%20ACCI&#211;N%20INSTITUCIONAL%20SECGENERAL%20Escuela%20tall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1. ESTRATÉGICO"/>
      <sheetName val="2. GESTIÓN-MIPG"/>
      <sheetName val="3. INVERSIÓN"/>
      <sheetName val="CONTROL DE CAMBIOS "/>
      <sheetName val="ANEXO1"/>
    </sheetNames>
    <sheetDataSet>
      <sheetData sheetId="0" refreshError="1"/>
      <sheetData sheetId="1">
        <row r="55">
          <cell r="Q55">
            <v>40</v>
          </cell>
        </row>
        <row r="57">
          <cell r="E57" t="str">
            <v>Incrementar la participación de los egresados de las Instituciones Educativas Oficiales en la tasa de absorción de educación superior del Distrito a 30%</v>
          </cell>
        </row>
        <row r="58">
          <cell r="E58" t="str">
            <v>Desarrollar dieciséis (16) actividades para la apropiación colectiva del patrimonio y la gobernanza territorial</v>
          </cell>
        </row>
        <row r="59">
          <cell r="E59" t="str">
            <v>Incrementar en un 25% el porcentaje población migrante, colombianos retornados y de acogida atendidos en el Centro Integrate</v>
          </cell>
        </row>
        <row r="60">
          <cell r="E60" t="str">
            <v>Alcanzar un puntaje de 8 en el Índice de Desarrollo Económico Empresarial</v>
          </cell>
        </row>
        <row r="61">
          <cell r="E61" t="str">
            <v>Alcanzar un puntaje de 8 en el Índice de Desarrollo Económico Empresarial</v>
          </cell>
        </row>
        <row r="62">
          <cell r="E62" t="str">
            <v xml:space="preserve">Incrementar en un 40% el porcentaje de negocios verdes asesorados y consolidados </v>
          </cell>
        </row>
      </sheetData>
      <sheetData sheetId="2" refreshError="1"/>
      <sheetData sheetId="3" refreshError="1"/>
      <sheetData sheetId="4" refreshError="1"/>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1. ESTRATÉGICO"/>
      <sheetName val="2. GESTIÓN-MIPG"/>
      <sheetName val="3. INVERSIÓN"/>
      <sheetName val="CONTROL DE CAMBIOS "/>
      <sheetName val="ANEXO1"/>
    </sheetNames>
    <sheetDataSet>
      <sheetData sheetId="0"/>
      <sheetData sheetId="1">
        <row r="71">
          <cell r="F71" t="str">
            <v>Cartagena digital, inclusiva y conectada</v>
          </cell>
        </row>
      </sheetData>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1"/>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1"/>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1"/>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sheetName val="1. ESTRATÉGICO"/>
      <sheetName val="2. GESTIÓN-MIPG"/>
      <sheetName val="3. INVERSIÓN"/>
      <sheetName val="CONTROL DE CAMBIOS "/>
      <sheetName val="ANEXO1"/>
    </sheetNames>
    <sheetDataSet>
      <sheetData sheetId="0" refreshError="1"/>
      <sheetData sheetId="1">
        <row r="41">
          <cell r="E41" t="str">
            <v>implementar el 100% del proceso del traslado del mercado de Bazurto</v>
          </cell>
          <cell r="F41" t="str">
            <v>Desarrollo del nuevo sistema de mercados del distrito</v>
          </cell>
          <cell r="G41" t="str">
            <v>03-07-01</v>
          </cell>
          <cell r="K41" t="str">
            <v xml:space="preserve">Implementar tres (3) fases del proceso de traslado del Mercado de Bazurto  
1. Levantamiento, recopilación y revisión de información.
2. Estudio de preinversion para el desarrollo de la estructuración técnica, social, ambiental, predial, financiera, jurídica y operativa del nuevo sistema de abastecimiento.               
3. Ejecucion  </v>
          </cell>
        </row>
        <row r="42">
          <cell r="E42" t="str">
            <v>Actualizar al 100% el marco jurico de gobernanzadel Sistema del Mercado del Distrito.</v>
          </cell>
          <cell r="F42" t="str">
            <v>Gestión integral del sistema de mercados</v>
          </cell>
          <cell r="G42" t="str">
            <v>03-07-02</v>
          </cell>
          <cell r="K42" t="str">
            <v>Actualizar dos (2) documentos normativos que rigen la operación de la plaza de mercados</v>
          </cell>
        </row>
        <row r="43">
          <cell r="E43" t="str">
            <v>Actualizar al 100% el marco jurico de gobernanzadel Sistema del Mercado del Distrito.</v>
          </cell>
          <cell r="F43" t="str">
            <v>Gestión integral del sistema de mercados</v>
          </cell>
          <cell r="G43" t="str">
            <v>03-07-02</v>
          </cell>
          <cell r="K43" t="str">
            <v>Implementar dos (2) Planes de Gestión (1. Ambiental y 2. Administrativa, Operativa y Juridica) del Sistema de Mercados</v>
          </cell>
        </row>
        <row r="44">
          <cell r="E44" t="str">
            <v>Actualizar al 100% el marco jurico de gobernanzadel Sistema del Mercado del Distrito.</v>
          </cell>
          <cell r="F44" t="str">
            <v>Gestión integral del sistema de mercados</v>
          </cell>
          <cell r="G44" t="str">
            <v>03-07-02</v>
          </cell>
          <cell r="K44" t="str">
            <v>Intervenir o mantener quinientos (500) metros cuadrados de infraestructura de las plazas de mercado que conforman el Sistema Integral de Abastecimiento del Distrito</v>
          </cell>
        </row>
      </sheetData>
      <sheetData sheetId="2" refreshError="1"/>
      <sheetData sheetId="3" refreshError="1"/>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sheetName val="1. ESTRATÉGICO"/>
      <sheetName val="2. GESTIÓN-MIPG"/>
      <sheetName val="3. INVERSIÓN"/>
      <sheetName val="CONTROL DE CAMBIOS "/>
      <sheetName val="ANEXO1"/>
    </sheetNames>
    <sheetDataSet>
      <sheetData sheetId="0"/>
      <sheetData sheetId="1">
        <row r="69">
          <cell r="E69" t="str">
            <v>Incrementar a 99 puntos el Indice de Transparencia y Anticorrupción -ITA</v>
          </cell>
          <cell r="F69" t="str">
            <v>Procesos administrativos óptimos y transparentes</v>
          </cell>
          <cell r="G69" t="str">
            <v>05-06-02</v>
          </cell>
          <cell r="K69" t="str">
            <v>Optimizar tres (3) ventanillas de atención al ciudadano en su funcionamiento</v>
          </cell>
        </row>
        <row r="70">
          <cell r="E70" t="str">
            <v>Incrementar en 10% el porcentaje de inversión en proyectos de emprendimientos</v>
          </cell>
          <cell r="F70" t="str">
            <v>Avanzamos con capacidades emprendedoras</v>
          </cell>
          <cell r="G70" t="str">
            <v>03-04-01</v>
          </cell>
          <cell r="K70" t="str">
            <v>Crear dos (2) microcentros de inteligencia artificial</v>
          </cell>
        </row>
        <row r="71">
          <cell r="E71" t="str">
            <v>Incrementar a 80,7 puntos el Índice de Desempeño Gobierno Digital</v>
          </cell>
          <cell r="F71" t="str">
            <v>Cartagena digital, inclusiva y conectada</v>
          </cell>
          <cell r="G71" t="str">
            <v>05-06-03</v>
          </cell>
          <cell r="K71" t="str">
            <v>Formar a tres mil (3.000) personas en el uso de Tecnologías de Información y</v>
          </cell>
        </row>
        <row r="72">
          <cell r="E72" t="str">
            <v>Incrementar a 80,7 puntos el Índice de Desempeño Gobierno Digital</v>
          </cell>
          <cell r="F72" t="str">
            <v>Cartagena digital, inclusiva y conectada</v>
          </cell>
          <cell r="G72" t="str">
            <v>05-06-03</v>
          </cell>
          <cell r="K72" t="str">
            <v>Actualizar seis (6) sistemas de información de la entidad</v>
          </cell>
        </row>
        <row r="73">
          <cell r="E73" t="str">
            <v>Incrementar a 80,7 puntos el Índice de Desempeño Gobierno Digital</v>
          </cell>
          <cell r="F73" t="str">
            <v>Cartagena digital, inclusiva y conectada</v>
          </cell>
          <cell r="G73" t="str">
            <v>05-06-03</v>
          </cell>
          <cell r="K73" t="str">
            <v>Implementar seis (6) nuevos sistemas de información institucionales</v>
          </cell>
        </row>
        <row r="74">
          <cell r="E74" t="str">
            <v>Incrementar a 80,7 puntos el Índice de Desempeño Gobierno Digital</v>
          </cell>
          <cell r="F74" t="str">
            <v>Cartagena digital, inclusiva y conectada</v>
          </cell>
          <cell r="G74" t="str">
            <v>05-06-03</v>
          </cell>
          <cell r="K74" t="str">
            <v>Instalar treinta y dos (32) nuevas zonas Wi-Fi y mantener las 18 actuales</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s://community.secop.gov.co/Public/Tendering/OpportunityDetail/Index?noticeUID=CO1.NTC.3684365&amp;isFromPublicArea=True&amp;isModal=False" TargetMode="External"/><Relationship Id="rId7" Type="http://schemas.openxmlformats.org/officeDocument/2006/relationships/drawing" Target="../drawings/drawing3.xml"/><Relationship Id="rId2" Type="http://schemas.openxmlformats.org/officeDocument/2006/relationships/hyperlink" Target="https://community.secop.gov.co/Public/Tendering/OpportunityDetail/Index?noticeUID=CO1.NTC.4290671&amp;isFromPublicArea=True&amp;isModal=False" TargetMode="External"/><Relationship Id="rId1" Type="http://schemas.openxmlformats.org/officeDocument/2006/relationships/hyperlink" Target="https://community.secop.gov.co/Public/Tendering/ContractNoticeManagement/Index?currentLanguage=es-CO&amp;Page=login&amp;Country=CO&amp;SkinName=CCE" TargetMode="External"/><Relationship Id="rId6" Type="http://schemas.openxmlformats.org/officeDocument/2006/relationships/hyperlink" Target="https://community.secop.gov.co/Public/Tendering/OpportunityDetail/Index?noticeUID=CO1.NTC.4290671&amp;isFromPublicArea=True&amp;isModal=False" TargetMode="External"/><Relationship Id="rId5" Type="http://schemas.openxmlformats.org/officeDocument/2006/relationships/hyperlink" Target="https://community.secop.gov.co/Public/Tendering/OpportunityDetail/Index?noticeUID=CO1.NTC.3600368&amp;isFromPublicArea=True&amp;isModal=False" TargetMode="External"/><Relationship Id="rId4" Type="http://schemas.openxmlformats.org/officeDocument/2006/relationships/hyperlink" Target="https://community.secop.gov.co/Public/Tendering/OpportunityDetail/Index?noticeUID=CO1.NTC.3684365&amp;isFromPublicArea=True&amp;isModal=False" TargetMode="External"/><Relationship Id="rId9"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zoomScale="80" zoomScaleNormal="80" workbookViewId="0">
      <selection activeCell="L12" sqref="L12"/>
    </sheetView>
  </sheetViews>
  <sheetFormatPr baseColWidth="10" defaultColWidth="10.85546875" defaultRowHeight="15" x14ac:dyDescent="0.2"/>
  <cols>
    <col min="1" max="1" width="34.140625" style="19" customWidth="1"/>
    <col min="2" max="2" width="10.85546875" style="11"/>
    <col min="3" max="3" width="28.42578125" style="11" customWidth="1"/>
    <col min="4" max="4" width="21.42578125" style="11" customWidth="1"/>
    <col min="5" max="5" width="19.42578125" style="11" customWidth="1"/>
    <col min="6" max="6" width="27.42578125" style="11" customWidth="1"/>
    <col min="7" max="7" width="17.28515625" style="11" customWidth="1"/>
    <col min="8" max="8" width="27.42578125" style="11" customWidth="1"/>
    <col min="9" max="9" width="15.42578125" style="11" customWidth="1"/>
    <col min="10" max="10" width="17.85546875" style="11" customWidth="1"/>
    <col min="11" max="11" width="19.42578125" style="11" customWidth="1"/>
    <col min="12" max="12" width="25.42578125" style="11" customWidth="1"/>
    <col min="13" max="13" width="20.7109375" style="11" customWidth="1"/>
    <col min="14" max="15" width="10.85546875" style="11"/>
    <col min="16" max="16" width="16.7109375" style="11" customWidth="1"/>
    <col min="17" max="17" width="20.42578125" style="11" customWidth="1"/>
    <col min="18" max="18" width="18.7109375" style="11" customWidth="1"/>
    <col min="19" max="19" width="22.85546875" style="11" customWidth="1"/>
    <col min="20" max="20" width="22.140625" style="11" customWidth="1"/>
    <col min="21" max="21" width="25.42578125" style="11" customWidth="1"/>
    <col min="22" max="22" width="21.140625" style="11" customWidth="1"/>
    <col min="23" max="23" width="19.140625" style="11" customWidth="1"/>
    <col min="24" max="24" width="17.42578125" style="11" customWidth="1"/>
    <col min="25" max="25" width="16.42578125" style="11" customWidth="1"/>
    <col min="26" max="26" width="16.28515625" style="11" customWidth="1"/>
    <col min="27" max="27" width="28.7109375" style="11" customWidth="1"/>
    <col min="28" max="28" width="19.42578125" style="11" customWidth="1"/>
    <col min="29" max="29" width="21.140625" style="11" customWidth="1"/>
    <col min="30" max="30" width="21.85546875" style="11" customWidth="1"/>
    <col min="31" max="31" width="25.42578125" style="11" customWidth="1"/>
    <col min="32" max="32" width="22.28515625" style="11" customWidth="1"/>
    <col min="33" max="33" width="29.7109375" style="11" customWidth="1"/>
    <col min="34" max="34" width="18.7109375" style="11" customWidth="1"/>
    <col min="35" max="35" width="18.28515625" style="11" customWidth="1"/>
    <col min="36" max="36" width="22.28515625" style="11" customWidth="1"/>
    <col min="37" max="16384" width="10.85546875" style="11"/>
  </cols>
  <sheetData>
    <row r="1" spans="1:50" ht="54.75" customHeight="1" x14ac:dyDescent="0.2">
      <c r="A1" s="237" t="s">
        <v>0</v>
      </c>
      <c r="B1" s="237"/>
      <c r="C1" s="237"/>
      <c r="D1" s="237"/>
      <c r="E1" s="237"/>
      <c r="F1" s="237"/>
      <c r="G1" s="237"/>
      <c r="H1" s="237"/>
    </row>
    <row r="2" spans="1:50" ht="33" customHeight="1" x14ac:dyDescent="0.2">
      <c r="A2" s="241" t="s">
        <v>1</v>
      </c>
      <c r="B2" s="241"/>
      <c r="C2" s="241"/>
      <c r="D2" s="241"/>
      <c r="E2" s="241"/>
      <c r="F2" s="241"/>
      <c r="G2" s="241"/>
      <c r="H2" s="241"/>
      <c r="I2" s="12"/>
      <c r="J2" s="12"/>
      <c r="K2" s="12"/>
      <c r="L2" s="12"/>
      <c r="M2" s="12"/>
      <c r="N2" s="12"/>
      <c r="O2" s="12"/>
      <c r="P2" s="12"/>
      <c r="Q2" s="12"/>
      <c r="R2" s="12"/>
      <c r="S2" s="12"/>
      <c r="T2" s="12"/>
      <c r="U2" s="12"/>
      <c r="V2" s="12"/>
      <c r="W2" s="12"/>
      <c r="X2" s="12"/>
      <c r="Y2" s="12"/>
      <c r="Z2" s="12"/>
      <c r="AA2" s="13"/>
      <c r="AB2" s="13"/>
      <c r="AC2" s="13"/>
      <c r="AD2" s="13"/>
      <c r="AE2" s="13"/>
      <c r="AF2" s="13"/>
      <c r="AG2" s="14"/>
      <c r="AH2" s="14"/>
      <c r="AI2" s="14"/>
      <c r="AJ2" s="14"/>
      <c r="AK2" s="14"/>
      <c r="AL2" s="14"/>
      <c r="AM2" s="14"/>
      <c r="AN2" s="14"/>
      <c r="AO2" s="14"/>
      <c r="AP2" s="14"/>
      <c r="AQ2" s="12"/>
      <c r="AR2" s="12"/>
      <c r="AS2" s="12"/>
      <c r="AT2" s="12"/>
      <c r="AU2" s="12"/>
      <c r="AV2" s="12"/>
      <c r="AW2" s="12"/>
      <c r="AX2" s="12"/>
    </row>
    <row r="3" spans="1:50" ht="48" customHeight="1" x14ac:dyDescent="0.2">
      <c r="A3" s="15" t="s">
        <v>2</v>
      </c>
      <c r="B3" s="236" t="s">
        <v>3</v>
      </c>
      <c r="C3" s="236"/>
      <c r="D3" s="236"/>
      <c r="E3" s="236"/>
      <c r="F3" s="236"/>
      <c r="G3" s="236"/>
      <c r="H3" s="236"/>
    </row>
    <row r="4" spans="1:50" ht="48" customHeight="1" x14ac:dyDescent="0.2">
      <c r="A4" s="15" t="s">
        <v>4</v>
      </c>
      <c r="B4" s="238" t="s">
        <v>5</v>
      </c>
      <c r="C4" s="239"/>
      <c r="D4" s="239"/>
      <c r="E4" s="239"/>
      <c r="F4" s="239"/>
      <c r="G4" s="239"/>
      <c r="H4" s="240"/>
    </row>
    <row r="5" spans="1:50" ht="31.5" customHeight="1" x14ac:dyDescent="0.2">
      <c r="A5" s="15" t="s">
        <v>6</v>
      </c>
      <c r="B5" s="236" t="s">
        <v>7</v>
      </c>
      <c r="C5" s="236"/>
      <c r="D5" s="236"/>
      <c r="E5" s="236"/>
      <c r="F5" s="236"/>
      <c r="G5" s="236"/>
      <c r="H5" s="236"/>
    </row>
    <row r="6" spans="1:50" ht="40.5" customHeight="1" x14ac:dyDescent="0.2">
      <c r="A6" s="15" t="s">
        <v>8</v>
      </c>
      <c r="B6" s="238" t="s">
        <v>9</v>
      </c>
      <c r="C6" s="239"/>
      <c r="D6" s="239"/>
      <c r="E6" s="239"/>
      <c r="F6" s="239"/>
      <c r="G6" s="239"/>
      <c r="H6" s="240"/>
    </row>
    <row r="7" spans="1:50" ht="41.1" customHeight="1" x14ac:dyDescent="0.2">
      <c r="A7" s="15" t="s">
        <v>10</v>
      </c>
      <c r="B7" s="236" t="s">
        <v>11</v>
      </c>
      <c r="C7" s="236"/>
      <c r="D7" s="236"/>
      <c r="E7" s="236"/>
      <c r="F7" s="236"/>
      <c r="G7" s="236"/>
      <c r="H7" s="236"/>
    </row>
    <row r="8" spans="1:50" ht="48.95" customHeight="1" x14ac:dyDescent="0.2">
      <c r="A8" s="15" t="s">
        <v>12</v>
      </c>
      <c r="B8" s="236" t="s">
        <v>13</v>
      </c>
      <c r="C8" s="236"/>
      <c r="D8" s="236"/>
      <c r="E8" s="236"/>
      <c r="F8" s="236"/>
      <c r="G8" s="236"/>
      <c r="H8" s="236"/>
    </row>
    <row r="9" spans="1:50" ht="48.95" customHeight="1" x14ac:dyDescent="0.2">
      <c r="A9" s="15" t="s">
        <v>14</v>
      </c>
      <c r="B9" s="238" t="s">
        <v>15</v>
      </c>
      <c r="C9" s="239"/>
      <c r="D9" s="239"/>
      <c r="E9" s="239"/>
      <c r="F9" s="239"/>
      <c r="G9" s="239"/>
      <c r="H9" s="240"/>
    </row>
    <row r="10" spans="1:50" ht="30" x14ac:dyDescent="0.2">
      <c r="A10" s="15" t="s">
        <v>16</v>
      </c>
      <c r="B10" s="236" t="s">
        <v>17</v>
      </c>
      <c r="C10" s="236"/>
      <c r="D10" s="236"/>
      <c r="E10" s="236"/>
      <c r="F10" s="236"/>
      <c r="G10" s="236"/>
      <c r="H10" s="236"/>
    </row>
    <row r="11" spans="1:50" ht="30" x14ac:dyDescent="0.2">
      <c r="A11" s="15" t="s">
        <v>18</v>
      </c>
      <c r="B11" s="236" t="s">
        <v>19</v>
      </c>
      <c r="C11" s="236"/>
      <c r="D11" s="236"/>
      <c r="E11" s="236"/>
      <c r="F11" s="236"/>
      <c r="G11" s="236"/>
      <c r="H11" s="236"/>
    </row>
    <row r="12" spans="1:50" ht="33.950000000000003" customHeight="1" x14ac:dyDescent="0.2">
      <c r="A12" s="15" t="s">
        <v>20</v>
      </c>
      <c r="B12" s="236" t="s">
        <v>21</v>
      </c>
      <c r="C12" s="236"/>
      <c r="D12" s="236"/>
      <c r="E12" s="236"/>
      <c r="F12" s="236"/>
      <c r="G12" s="236"/>
      <c r="H12" s="236"/>
    </row>
    <row r="13" spans="1:50" ht="30" x14ac:dyDescent="0.2">
      <c r="A13" s="15" t="s">
        <v>22</v>
      </c>
      <c r="B13" s="236" t="s">
        <v>23</v>
      </c>
      <c r="C13" s="236"/>
      <c r="D13" s="236"/>
      <c r="E13" s="236"/>
      <c r="F13" s="236"/>
      <c r="G13" s="236"/>
      <c r="H13" s="236"/>
    </row>
    <row r="14" spans="1:50" ht="30" x14ac:dyDescent="0.2">
      <c r="A14" s="15" t="s">
        <v>24</v>
      </c>
      <c r="B14" s="236" t="s">
        <v>25</v>
      </c>
      <c r="C14" s="236"/>
      <c r="D14" s="236"/>
      <c r="E14" s="236"/>
      <c r="F14" s="236"/>
      <c r="G14" s="236"/>
      <c r="H14" s="236"/>
    </row>
    <row r="15" spans="1:50" ht="44.1" customHeight="1" x14ac:dyDescent="0.2">
      <c r="A15" s="15" t="s">
        <v>26</v>
      </c>
      <c r="B15" s="236" t="s">
        <v>27</v>
      </c>
      <c r="C15" s="236"/>
      <c r="D15" s="236"/>
      <c r="E15" s="236"/>
      <c r="F15" s="236"/>
      <c r="G15" s="236"/>
      <c r="H15" s="236"/>
    </row>
    <row r="16" spans="1:50" ht="60" x14ac:dyDescent="0.2">
      <c r="A16" s="15" t="s">
        <v>28</v>
      </c>
      <c r="B16" s="236" t="s">
        <v>29</v>
      </c>
      <c r="C16" s="236"/>
      <c r="D16" s="236"/>
      <c r="E16" s="236"/>
      <c r="F16" s="236"/>
      <c r="G16" s="236"/>
      <c r="H16" s="236"/>
    </row>
    <row r="17" spans="1:8" ht="58.5" customHeight="1" x14ac:dyDescent="0.2">
      <c r="A17" s="15" t="s">
        <v>30</v>
      </c>
      <c r="B17" s="236" t="s">
        <v>31</v>
      </c>
      <c r="C17" s="236"/>
      <c r="D17" s="236"/>
      <c r="E17" s="236"/>
      <c r="F17" s="236"/>
      <c r="G17" s="236"/>
      <c r="H17" s="236"/>
    </row>
    <row r="18" spans="1:8" ht="30" x14ac:dyDescent="0.2">
      <c r="A18" s="15" t="s">
        <v>32</v>
      </c>
      <c r="B18" s="236" t="s">
        <v>33</v>
      </c>
      <c r="C18" s="236"/>
      <c r="D18" s="236"/>
      <c r="E18" s="236"/>
      <c r="F18" s="236"/>
      <c r="G18" s="236"/>
      <c r="H18" s="236"/>
    </row>
    <row r="19" spans="1:8" ht="30" customHeight="1" x14ac:dyDescent="0.2">
      <c r="A19" s="243"/>
      <c r="B19" s="244"/>
      <c r="C19" s="244"/>
      <c r="D19" s="244"/>
      <c r="E19" s="244"/>
      <c r="F19" s="244"/>
      <c r="G19" s="244"/>
      <c r="H19" s="245"/>
    </row>
    <row r="20" spans="1:8" ht="37.5" customHeight="1" x14ac:dyDescent="0.2">
      <c r="A20" s="241" t="s">
        <v>34</v>
      </c>
      <c r="B20" s="241"/>
      <c r="C20" s="241"/>
      <c r="D20" s="241"/>
      <c r="E20" s="241"/>
      <c r="F20" s="241"/>
      <c r="G20" s="241"/>
      <c r="H20" s="241"/>
    </row>
    <row r="21" spans="1:8" ht="117" customHeight="1" x14ac:dyDescent="0.2">
      <c r="A21" s="246" t="s">
        <v>35</v>
      </c>
      <c r="B21" s="246"/>
      <c r="C21" s="246"/>
      <c r="D21" s="246"/>
      <c r="E21" s="246"/>
      <c r="F21" s="246"/>
      <c r="G21" s="246"/>
      <c r="H21" s="246"/>
    </row>
    <row r="22" spans="1:8" ht="117" customHeight="1" x14ac:dyDescent="0.2">
      <c r="A22" s="15" t="s">
        <v>10</v>
      </c>
      <c r="B22" s="236" t="s">
        <v>11</v>
      </c>
      <c r="C22" s="236"/>
      <c r="D22" s="236"/>
      <c r="E22" s="236"/>
      <c r="F22" s="236"/>
      <c r="G22" s="236"/>
      <c r="H22" s="236"/>
    </row>
    <row r="23" spans="1:8" ht="167.1" customHeight="1" x14ac:dyDescent="0.2">
      <c r="A23" s="15" t="s">
        <v>36</v>
      </c>
      <c r="B23" s="246" t="s">
        <v>37</v>
      </c>
      <c r="C23" s="246"/>
      <c r="D23" s="246"/>
      <c r="E23" s="246"/>
      <c r="F23" s="246"/>
      <c r="G23" s="246"/>
      <c r="H23" s="246"/>
    </row>
    <row r="24" spans="1:8" ht="69.75" customHeight="1" x14ac:dyDescent="0.2">
      <c r="A24" s="15" t="s">
        <v>38</v>
      </c>
      <c r="B24" s="246" t="s">
        <v>39</v>
      </c>
      <c r="C24" s="246"/>
      <c r="D24" s="246"/>
      <c r="E24" s="246"/>
      <c r="F24" s="246"/>
      <c r="G24" s="246"/>
      <c r="H24" s="246"/>
    </row>
    <row r="25" spans="1:8" ht="60" customHeight="1" x14ac:dyDescent="0.2">
      <c r="A25" s="15" t="s">
        <v>40</v>
      </c>
      <c r="B25" s="246" t="s">
        <v>41</v>
      </c>
      <c r="C25" s="246"/>
      <c r="D25" s="246"/>
      <c r="E25" s="246"/>
      <c r="F25" s="246"/>
      <c r="G25" s="246"/>
      <c r="H25" s="246"/>
    </row>
    <row r="26" spans="1:8" ht="24.75" customHeight="1" x14ac:dyDescent="0.2">
      <c r="A26" s="16" t="s">
        <v>42</v>
      </c>
      <c r="B26" s="242" t="s">
        <v>43</v>
      </c>
      <c r="C26" s="242"/>
      <c r="D26" s="242"/>
      <c r="E26" s="242"/>
      <c r="F26" s="242"/>
      <c r="G26" s="242"/>
      <c r="H26" s="242"/>
    </row>
    <row r="27" spans="1:8" ht="26.25" customHeight="1" x14ac:dyDescent="0.2">
      <c r="A27" s="16" t="s">
        <v>44</v>
      </c>
      <c r="B27" s="242" t="s">
        <v>45</v>
      </c>
      <c r="C27" s="242"/>
      <c r="D27" s="242"/>
      <c r="E27" s="242"/>
      <c r="F27" s="242"/>
      <c r="G27" s="242"/>
      <c r="H27" s="242"/>
    </row>
    <row r="28" spans="1:8" ht="53.25" customHeight="1" x14ac:dyDescent="0.2">
      <c r="A28" s="15" t="s">
        <v>46</v>
      </c>
      <c r="B28" s="246" t="s">
        <v>47</v>
      </c>
      <c r="C28" s="246"/>
      <c r="D28" s="246"/>
      <c r="E28" s="246"/>
      <c r="F28" s="246"/>
      <c r="G28" s="246"/>
      <c r="H28" s="246"/>
    </row>
    <row r="29" spans="1:8" ht="45" customHeight="1" x14ac:dyDescent="0.2">
      <c r="A29" s="15" t="s">
        <v>48</v>
      </c>
      <c r="B29" s="262" t="s">
        <v>49</v>
      </c>
      <c r="C29" s="263"/>
      <c r="D29" s="263"/>
      <c r="E29" s="263"/>
      <c r="F29" s="263"/>
      <c r="G29" s="263"/>
      <c r="H29" s="264"/>
    </row>
    <row r="30" spans="1:8" ht="45" customHeight="1" x14ac:dyDescent="0.2">
      <c r="A30" s="15" t="s">
        <v>50</v>
      </c>
      <c r="B30" s="262" t="s">
        <v>51</v>
      </c>
      <c r="C30" s="263"/>
      <c r="D30" s="263"/>
      <c r="E30" s="263"/>
      <c r="F30" s="263"/>
      <c r="G30" s="263"/>
      <c r="H30" s="264"/>
    </row>
    <row r="31" spans="1:8" ht="45" customHeight="1" x14ac:dyDescent="0.2">
      <c r="A31" s="15" t="s">
        <v>52</v>
      </c>
      <c r="B31" s="262" t="s">
        <v>53</v>
      </c>
      <c r="C31" s="263"/>
      <c r="D31" s="263"/>
      <c r="E31" s="263"/>
      <c r="F31" s="263"/>
      <c r="G31" s="263"/>
      <c r="H31" s="264"/>
    </row>
    <row r="32" spans="1:8" ht="33" customHeight="1" x14ac:dyDescent="0.2">
      <c r="A32" s="16" t="s">
        <v>54</v>
      </c>
      <c r="B32" s="246" t="s">
        <v>55</v>
      </c>
      <c r="C32" s="246"/>
      <c r="D32" s="246"/>
      <c r="E32" s="246"/>
      <c r="F32" s="246"/>
      <c r="G32" s="246"/>
      <c r="H32" s="246"/>
    </row>
    <row r="33" spans="1:8" ht="39" customHeight="1" x14ac:dyDescent="0.2">
      <c r="A33" s="15" t="s">
        <v>56</v>
      </c>
      <c r="B33" s="242" t="s">
        <v>57</v>
      </c>
      <c r="C33" s="242"/>
      <c r="D33" s="242"/>
      <c r="E33" s="242"/>
      <c r="F33" s="242"/>
      <c r="G33" s="242"/>
      <c r="H33" s="242"/>
    </row>
    <row r="34" spans="1:8" ht="39" customHeight="1" x14ac:dyDescent="0.2">
      <c r="A34" s="241" t="s">
        <v>58</v>
      </c>
      <c r="B34" s="241"/>
      <c r="C34" s="241"/>
      <c r="D34" s="241"/>
      <c r="E34" s="241"/>
      <c r="F34" s="241"/>
      <c r="G34" s="241"/>
      <c r="H34" s="241"/>
    </row>
    <row r="35" spans="1:8" ht="79.5" customHeight="1" x14ac:dyDescent="0.2">
      <c r="A35" s="238" t="s">
        <v>59</v>
      </c>
      <c r="B35" s="239"/>
      <c r="C35" s="239"/>
      <c r="D35" s="239"/>
      <c r="E35" s="239"/>
      <c r="F35" s="239"/>
      <c r="G35" s="239"/>
      <c r="H35" s="240"/>
    </row>
    <row r="36" spans="1:8" ht="33" customHeight="1" x14ac:dyDescent="0.2">
      <c r="A36" s="15" t="s">
        <v>60</v>
      </c>
      <c r="B36" s="246" t="s">
        <v>61</v>
      </c>
      <c r="C36" s="246"/>
      <c r="D36" s="246"/>
      <c r="E36" s="246"/>
      <c r="F36" s="246"/>
      <c r="G36" s="246"/>
      <c r="H36" s="246"/>
    </row>
    <row r="37" spans="1:8" ht="33" customHeight="1" x14ac:dyDescent="0.2">
      <c r="A37" s="15" t="s">
        <v>62</v>
      </c>
      <c r="B37" s="246" t="s">
        <v>63</v>
      </c>
      <c r="C37" s="246"/>
      <c r="D37" s="246"/>
      <c r="E37" s="246"/>
      <c r="F37" s="246"/>
      <c r="G37" s="246"/>
      <c r="H37" s="246"/>
    </row>
    <row r="38" spans="1:8" ht="33" customHeight="1" x14ac:dyDescent="0.2">
      <c r="A38" s="24"/>
      <c r="B38" s="25"/>
      <c r="C38" s="25"/>
      <c r="D38" s="25"/>
      <c r="E38" s="25"/>
      <c r="F38" s="25"/>
      <c r="G38" s="25"/>
      <c r="H38" s="26"/>
    </row>
    <row r="39" spans="1:8" ht="34.5" customHeight="1" x14ac:dyDescent="0.2">
      <c r="A39" s="241" t="s">
        <v>64</v>
      </c>
      <c r="B39" s="241"/>
      <c r="C39" s="241"/>
      <c r="D39" s="241"/>
      <c r="E39" s="241"/>
      <c r="F39" s="241"/>
      <c r="G39" s="241"/>
      <c r="H39" s="241"/>
    </row>
    <row r="40" spans="1:8" ht="34.5" customHeight="1" x14ac:dyDescent="0.2">
      <c r="A40" s="15" t="s">
        <v>65</v>
      </c>
      <c r="B40" s="246" t="s">
        <v>66</v>
      </c>
      <c r="C40" s="246"/>
      <c r="D40" s="246"/>
      <c r="E40" s="246"/>
      <c r="F40" s="246"/>
      <c r="G40" s="246"/>
      <c r="H40" s="246"/>
    </row>
    <row r="41" spans="1:8" ht="29.25" customHeight="1" x14ac:dyDescent="0.2">
      <c r="A41" s="15" t="s">
        <v>67</v>
      </c>
      <c r="B41" s="246" t="s">
        <v>68</v>
      </c>
      <c r="C41" s="246"/>
      <c r="D41" s="246"/>
      <c r="E41" s="246"/>
      <c r="F41" s="246"/>
      <c r="G41" s="246"/>
      <c r="H41" s="246"/>
    </row>
    <row r="42" spans="1:8" ht="42" customHeight="1" x14ac:dyDescent="0.2">
      <c r="A42" s="15" t="s">
        <v>69</v>
      </c>
      <c r="B42" s="246" t="s">
        <v>70</v>
      </c>
      <c r="C42" s="246"/>
      <c r="D42" s="246"/>
      <c r="E42" s="246"/>
      <c r="F42" s="246"/>
      <c r="G42" s="246"/>
      <c r="H42" s="246"/>
    </row>
    <row r="43" spans="1:8" ht="42" customHeight="1" x14ac:dyDescent="0.2">
      <c r="A43" s="15" t="s">
        <v>71</v>
      </c>
      <c r="B43" s="262" t="s">
        <v>72</v>
      </c>
      <c r="C43" s="263"/>
      <c r="D43" s="263"/>
      <c r="E43" s="263"/>
      <c r="F43" s="263"/>
      <c r="G43" s="263"/>
      <c r="H43" s="264"/>
    </row>
    <row r="44" spans="1:8" ht="42" customHeight="1" x14ac:dyDescent="0.2">
      <c r="A44" s="15" t="s">
        <v>73</v>
      </c>
      <c r="B44" s="262" t="s">
        <v>74</v>
      </c>
      <c r="C44" s="263"/>
      <c r="D44" s="263"/>
      <c r="E44" s="263"/>
      <c r="F44" s="263"/>
      <c r="G44" s="263"/>
      <c r="H44" s="264"/>
    </row>
    <row r="45" spans="1:8" ht="42" customHeight="1" x14ac:dyDescent="0.2">
      <c r="A45" s="15" t="s">
        <v>75</v>
      </c>
      <c r="B45" s="262" t="s">
        <v>76</v>
      </c>
      <c r="C45" s="263"/>
      <c r="D45" s="263"/>
      <c r="E45" s="263"/>
      <c r="F45" s="263"/>
      <c r="G45" s="263"/>
      <c r="H45" s="264"/>
    </row>
    <row r="46" spans="1:8" ht="86.1" customHeight="1" x14ac:dyDescent="0.2">
      <c r="A46" s="17" t="s">
        <v>77</v>
      </c>
      <c r="B46" s="247" t="s">
        <v>78</v>
      </c>
      <c r="C46" s="247"/>
      <c r="D46" s="247"/>
      <c r="E46" s="247"/>
      <c r="F46" s="247"/>
      <c r="G46" s="247"/>
      <c r="H46" s="247"/>
    </row>
    <row r="47" spans="1:8" ht="39.75" customHeight="1" x14ac:dyDescent="0.2">
      <c r="A47" s="17" t="s">
        <v>79</v>
      </c>
      <c r="B47" s="249" t="s">
        <v>80</v>
      </c>
      <c r="C47" s="250"/>
      <c r="D47" s="250"/>
      <c r="E47" s="250"/>
      <c r="F47" s="250"/>
      <c r="G47" s="250"/>
      <c r="H47" s="251"/>
    </row>
    <row r="48" spans="1:8" ht="31.5" customHeight="1" x14ac:dyDescent="0.2">
      <c r="A48" s="17" t="s">
        <v>81</v>
      </c>
      <c r="B48" s="247" t="s">
        <v>82</v>
      </c>
      <c r="C48" s="247"/>
      <c r="D48" s="247"/>
      <c r="E48" s="247"/>
      <c r="F48" s="247"/>
      <c r="G48" s="247"/>
      <c r="H48" s="247"/>
    </row>
    <row r="49" spans="1:8" ht="45" x14ac:dyDescent="0.2">
      <c r="A49" s="17" t="s">
        <v>83</v>
      </c>
      <c r="B49" s="247" t="s">
        <v>84</v>
      </c>
      <c r="C49" s="247"/>
      <c r="D49" s="247"/>
      <c r="E49" s="247"/>
      <c r="F49" s="247"/>
      <c r="G49" s="247"/>
      <c r="H49" s="247"/>
    </row>
    <row r="50" spans="1:8" ht="43.5" customHeight="1" x14ac:dyDescent="0.2">
      <c r="A50" s="17" t="s">
        <v>85</v>
      </c>
      <c r="B50" s="247" t="s">
        <v>86</v>
      </c>
      <c r="C50" s="247"/>
      <c r="D50" s="247"/>
      <c r="E50" s="247"/>
      <c r="F50" s="247"/>
      <c r="G50" s="247"/>
      <c r="H50" s="247"/>
    </row>
    <row r="51" spans="1:8" ht="40.5" customHeight="1" x14ac:dyDescent="0.2">
      <c r="A51" s="17" t="s">
        <v>87</v>
      </c>
      <c r="B51" s="247" t="s">
        <v>88</v>
      </c>
      <c r="C51" s="247"/>
      <c r="D51" s="247"/>
      <c r="E51" s="247"/>
      <c r="F51" s="247"/>
      <c r="G51" s="247"/>
      <c r="H51" s="247"/>
    </row>
    <row r="52" spans="1:8" ht="75.75" customHeight="1" x14ac:dyDescent="0.2">
      <c r="A52" s="18" t="s">
        <v>89</v>
      </c>
      <c r="B52" s="248" t="s">
        <v>90</v>
      </c>
      <c r="C52" s="248"/>
      <c r="D52" s="248"/>
      <c r="E52" s="248"/>
      <c r="F52" s="248"/>
      <c r="G52" s="248"/>
      <c r="H52" s="248"/>
    </row>
    <row r="53" spans="1:8" ht="41.25" customHeight="1" x14ac:dyDescent="0.2">
      <c r="A53" s="18" t="s">
        <v>91</v>
      </c>
      <c r="B53" s="248" t="s">
        <v>92</v>
      </c>
      <c r="C53" s="248"/>
      <c r="D53" s="248"/>
      <c r="E53" s="248"/>
      <c r="F53" s="248"/>
      <c r="G53" s="248"/>
      <c r="H53" s="248"/>
    </row>
    <row r="54" spans="1:8" ht="47.45" customHeight="1" x14ac:dyDescent="0.2">
      <c r="A54" s="18" t="s">
        <v>93</v>
      </c>
      <c r="B54" s="248" t="s">
        <v>94</v>
      </c>
      <c r="C54" s="248"/>
      <c r="D54" s="248"/>
      <c r="E54" s="248"/>
      <c r="F54" s="248"/>
      <c r="G54" s="248"/>
      <c r="H54" s="248"/>
    </row>
    <row r="55" spans="1:8" ht="57.6" customHeight="1" x14ac:dyDescent="0.2">
      <c r="A55" s="18" t="s">
        <v>95</v>
      </c>
      <c r="B55" s="248" t="s">
        <v>96</v>
      </c>
      <c r="C55" s="248"/>
      <c r="D55" s="248"/>
      <c r="E55" s="248"/>
      <c r="F55" s="248"/>
      <c r="G55" s="248"/>
      <c r="H55" s="248"/>
    </row>
    <row r="56" spans="1:8" ht="31.5" customHeight="1" x14ac:dyDescent="0.2">
      <c r="A56" s="18" t="s">
        <v>97</v>
      </c>
      <c r="B56" s="248" t="s">
        <v>98</v>
      </c>
      <c r="C56" s="248"/>
      <c r="D56" s="248"/>
      <c r="E56" s="248"/>
      <c r="F56" s="248"/>
      <c r="G56" s="248"/>
      <c r="H56" s="248"/>
    </row>
    <row r="57" spans="1:8" ht="70.5" customHeight="1" x14ac:dyDescent="0.2">
      <c r="A57" s="18" t="s">
        <v>99</v>
      </c>
      <c r="B57" s="248" t="s">
        <v>100</v>
      </c>
      <c r="C57" s="248"/>
      <c r="D57" s="248"/>
      <c r="E57" s="248"/>
      <c r="F57" s="248"/>
      <c r="G57" s="248"/>
      <c r="H57" s="248"/>
    </row>
    <row r="58" spans="1:8" ht="33.75" customHeight="1" x14ac:dyDescent="0.2">
      <c r="A58" s="254"/>
      <c r="B58" s="254"/>
      <c r="C58" s="254"/>
      <c r="D58" s="254"/>
      <c r="E58" s="254"/>
      <c r="F58" s="254"/>
      <c r="G58" s="254"/>
      <c r="H58" s="255"/>
    </row>
    <row r="59" spans="1:8" ht="32.25" customHeight="1" x14ac:dyDescent="0.2">
      <c r="A59" s="257" t="s">
        <v>101</v>
      </c>
      <c r="B59" s="257"/>
      <c r="C59" s="257"/>
      <c r="D59" s="257"/>
      <c r="E59" s="257"/>
      <c r="F59" s="257"/>
      <c r="G59" s="257"/>
      <c r="H59" s="257"/>
    </row>
    <row r="60" spans="1:8" ht="34.5" customHeight="1" x14ac:dyDescent="0.2">
      <c r="A60" s="15" t="s">
        <v>102</v>
      </c>
      <c r="B60" s="252" t="s">
        <v>103</v>
      </c>
      <c r="C60" s="252"/>
      <c r="D60" s="252"/>
      <c r="E60" s="252"/>
      <c r="F60" s="252"/>
      <c r="G60" s="252"/>
      <c r="H60" s="252"/>
    </row>
    <row r="61" spans="1:8" ht="60" customHeight="1" x14ac:dyDescent="0.2">
      <c r="A61" s="15" t="s">
        <v>104</v>
      </c>
      <c r="B61" s="261" t="s">
        <v>105</v>
      </c>
      <c r="C61" s="261"/>
      <c r="D61" s="261"/>
      <c r="E61" s="261"/>
      <c r="F61" s="261"/>
      <c r="G61" s="261"/>
      <c r="H61" s="261"/>
    </row>
    <row r="62" spans="1:8" ht="41.25" customHeight="1" x14ac:dyDescent="0.2">
      <c r="A62" s="15" t="s">
        <v>106</v>
      </c>
      <c r="B62" s="258" t="s">
        <v>107</v>
      </c>
      <c r="C62" s="259"/>
      <c r="D62" s="259"/>
      <c r="E62" s="259"/>
      <c r="F62" s="259"/>
      <c r="G62" s="259"/>
      <c r="H62" s="260"/>
    </row>
    <row r="63" spans="1:8" ht="42" customHeight="1" x14ac:dyDescent="0.2">
      <c r="A63" s="15" t="s">
        <v>108</v>
      </c>
      <c r="B63" s="246" t="s">
        <v>109</v>
      </c>
      <c r="C63" s="246"/>
      <c r="D63" s="246"/>
      <c r="E63" s="246"/>
      <c r="F63" s="246"/>
      <c r="G63" s="246"/>
      <c r="H63" s="246"/>
    </row>
    <row r="64" spans="1:8" ht="31.5" customHeight="1" x14ac:dyDescent="0.2">
      <c r="A64" s="15" t="s">
        <v>110</v>
      </c>
      <c r="B64" s="252" t="s">
        <v>111</v>
      </c>
      <c r="C64" s="252"/>
      <c r="D64" s="252"/>
      <c r="E64" s="252"/>
      <c r="F64" s="252"/>
      <c r="G64" s="252"/>
      <c r="H64" s="252"/>
    </row>
    <row r="65" spans="1:8" ht="45.75" customHeight="1" x14ac:dyDescent="0.2">
      <c r="A65" s="15" t="s">
        <v>112</v>
      </c>
      <c r="B65" s="252" t="s">
        <v>113</v>
      </c>
      <c r="C65" s="252"/>
      <c r="D65" s="252"/>
      <c r="E65" s="252"/>
      <c r="F65" s="252"/>
      <c r="G65" s="252"/>
      <c r="H65" s="252"/>
    </row>
    <row r="66" spans="1:8" ht="30.75" customHeight="1" x14ac:dyDescent="0.2">
      <c r="A66" s="256"/>
      <c r="B66" s="256"/>
      <c r="C66" s="256"/>
      <c r="D66" s="256"/>
      <c r="E66" s="256"/>
      <c r="F66" s="256"/>
      <c r="G66" s="256"/>
      <c r="H66" s="256"/>
    </row>
    <row r="67" spans="1:8" ht="34.5" customHeight="1" x14ac:dyDescent="0.2">
      <c r="A67" s="257" t="s">
        <v>114</v>
      </c>
      <c r="B67" s="257"/>
      <c r="C67" s="257"/>
      <c r="D67" s="257"/>
      <c r="E67" s="257"/>
      <c r="F67" s="257"/>
      <c r="G67" s="257"/>
      <c r="H67" s="257"/>
    </row>
    <row r="68" spans="1:8" ht="39.75" customHeight="1" x14ac:dyDescent="0.2">
      <c r="A68" s="18" t="s">
        <v>115</v>
      </c>
      <c r="B68" s="252" t="s">
        <v>116</v>
      </c>
      <c r="C68" s="252"/>
      <c r="D68" s="252"/>
      <c r="E68" s="252"/>
      <c r="F68" s="252"/>
      <c r="G68" s="252"/>
      <c r="H68" s="252"/>
    </row>
    <row r="69" spans="1:8" ht="39.75" customHeight="1" x14ac:dyDescent="0.2">
      <c r="A69" s="18" t="s">
        <v>117</v>
      </c>
      <c r="B69" s="252" t="s">
        <v>118</v>
      </c>
      <c r="C69" s="252"/>
      <c r="D69" s="252"/>
      <c r="E69" s="252"/>
      <c r="F69" s="252"/>
      <c r="G69" s="252"/>
      <c r="H69" s="252"/>
    </row>
    <row r="70" spans="1:8" ht="42" customHeight="1" x14ac:dyDescent="0.2">
      <c r="A70" s="18" t="s">
        <v>119</v>
      </c>
      <c r="B70" s="248" t="s">
        <v>120</v>
      </c>
      <c r="C70" s="248"/>
      <c r="D70" s="248"/>
      <c r="E70" s="248"/>
      <c r="F70" s="248"/>
      <c r="G70" s="248"/>
      <c r="H70" s="248"/>
    </row>
    <row r="71" spans="1:8" ht="33.75" customHeight="1" x14ac:dyDescent="0.2">
      <c r="A71" s="18" t="s">
        <v>121</v>
      </c>
      <c r="B71" s="252" t="s">
        <v>122</v>
      </c>
      <c r="C71" s="252"/>
      <c r="D71" s="252"/>
      <c r="E71" s="252"/>
      <c r="F71" s="252"/>
      <c r="G71" s="252"/>
      <c r="H71" s="252"/>
    </row>
    <row r="72" spans="1:8" ht="33" customHeight="1" x14ac:dyDescent="0.2">
      <c r="A72" s="18" t="s">
        <v>123</v>
      </c>
      <c r="B72" s="252" t="s">
        <v>124</v>
      </c>
      <c r="C72" s="252"/>
      <c r="D72" s="252"/>
      <c r="E72" s="252"/>
      <c r="F72" s="252"/>
      <c r="G72" s="252"/>
      <c r="H72" s="252"/>
    </row>
    <row r="73" spans="1:8" ht="33.75" customHeight="1" x14ac:dyDescent="0.2">
      <c r="A73" s="253"/>
      <c r="B73" s="253"/>
      <c r="C73" s="253"/>
      <c r="D73" s="253"/>
      <c r="E73" s="253"/>
      <c r="F73" s="253"/>
      <c r="G73" s="253"/>
      <c r="H73" s="253"/>
    </row>
    <row r="74" spans="1:8" ht="54.75" customHeight="1" x14ac:dyDescent="0.2"/>
    <row r="76" spans="1:8" ht="134.44999999999999" customHeight="1" x14ac:dyDescent="0.2"/>
    <row r="77" spans="1:8" ht="64.5" customHeight="1" x14ac:dyDescent="0.2"/>
    <row r="78" spans="1:8" ht="49.5" customHeight="1" x14ac:dyDescent="0.2"/>
    <row r="87" ht="40.5" customHeight="1" x14ac:dyDescent="0.2"/>
  </sheetData>
  <mergeCells count="72">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 ref="B28:H28"/>
    <mergeCell ref="B32:H32"/>
    <mergeCell ref="A39:H39"/>
    <mergeCell ref="B40:H40"/>
    <mergeCell ref="B41:H41"/>
    <mergeCell ref="B29:H29"/>
    <mergeCell ref="B30:H30"/>
    <mergeCell ref="B31:H31"/>
    <mergeCell ref="B33:H33"/>
    <mergeCell ref="A34:H34"/>
    <mergeCell ref="B36:H36"/>
    <mergeCell ref="B37:H37"/>
    <mergeCell ref="A35:H35"/>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69:H69"/>
    <mergeCell ref="B68:H68"/>
    <mergeCell ref="B52:H52"/>
    <mergeCell ref="B53:H53"/>
    <mergeCell ref="B54:H54"/>
    <mergeCell ref="B42:H42"/>
    <mergeCell ref="B46:H46"/>
    <mergeCell ref="B50:H50"/>
    <mergeCell ref="B51:H51"/>
    <mergeCell ref="B55:H55"/>
    <mergeCell ref="B47:H47"/>
    <mergeCell ref="B27:H27"/>
    <mergeCell ref="A19:H19"/>
    <mergeCell ref="B16:H16"/>
    <mergeCell ref="B17:H17"/>
    <mergeCell ref="A20:H20"/>
    <mergeCell ref="B23:H23"/>
    <mergeCell ref="B24:H24"/>
    <mergeCell ref="B22:H22"/>
    <mergeCell ref="B8:H8"/>
    <mergeCell ref="A1:H1"/>
    <mergeCell ref="B5:H5"/>
    <mergeCell ref="B6:H6"/>
    <mergeCell ref="B7:H7"/>
    <mergeCell ref="A2:H2"/>
    <mergeCell ref="B3:H3"/>
    <mergeCell ref="B4:H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91"/>
  <sheetViews>
    <sheetView topLeftCell="H1" zoomScale="70" zoomScaleNormal="70" workbookViewId="0">
      <pane ySplit="7" topLeftCell="A8" activePane="bottomLeft" state="frozen"/>
      <selection pane="bottomLeft" activeCell="S9" sqref="S9"/>
    </sheetView>
  </sheetViews>
  <sheetFormatPr baseColWidth="10" defaultColWidth="11.42578125" defaultRowHeight="18.75" x14ac:dyDescent="0.25"/>
  <cols>
    <col min="1" max="1" width="26.42578125" style="1" customWidth="1"/>
    <col min="2" max="2" width="53" style="1" customWidth="1"/>
    <col min="3" max="3" width="22.42578125" style="1" customWidth="1"/>
    <col min="4" max="4" width="30.28515625" style="1" customWidth="1"/>
    <col min="5" max="5" width="35.42578125" style="39" customWidth="1"/>
    <col min="6" max="6" width="23.7109375" style="39" customWidth="1"/>
    <col min="7" max="7" width="23.7109375" style="86" customWidth="1"/>
    <col min="8" max="8" width="27.140625" style="1" customWidth="1"/>
    <col min="9" max="9" width="27.7109375" style="1" customWidth="1"/>
    <col min="10" max="10" width="31.140625" style="1" customWidth="1"/>
    <col min="11" max="12" width="35.140625" style="4" customWidth="1"/>
    <col min="13" max="13" width="26.85546875" style="4" customWidth="1"/>
    <col min="14" max="14" width="60" style="4" bestFit="1" customWidth="1"/>
    <col min="15" max="15" width="27.42578125" style="5" customWidth="1"/>
    <col min="16" max="16" width="28.140625" style="6" customWidth="1"/>
    <col min="17" max="18" width="30.28515625" style="1" customWidth="1"/>
    <col min="19" max="19" width="32.28515625" style="1" customWidth="1"/>
    <col min="20" max="20" width="27.42578125" style="1" customWidth="1"/>
    <col min="21" max="21" width="11.42578125" style="1" customWidth="1"/>
    <col min="22" max="16384" width="11.42578125" style="1"/>
  </cols>
  <sheetData>
    <row r="1" spans="1:20" ht="21" customHeight="1" x14ac:dyDescent="0.25">
      <c r="A1" s="284"/>
      <c r="B1" s="284"/>
      <c r="C1" s="285" t="s">
        <v>125</v>
      </c>
      <c r="D1" s="285"/>
      <c r="E1" s="285"/>
      <c r="F1" s="285"/>
      <c r="G1" s="285"/>
      <c r="H1" s="285"/>
      <c r="I1" s="285"/>
      <c r="J1" s="285"/>
      <c r="K1" s="285"/>
      <c r="L1" s="285"/>
      <c r="M1" s="285"/>
      <c r="N1" s="285"/>
      <c r="O1" s="285"/>
      <c r="P1" s="285"/>
      <c r="Q1" s="285"/>
      <c r="R1" s="285"/>
      <c r="S1" s="29" t="s">
        <v>126</v>
      </c>
    </row>
    <row r="2" spans="1:20" ht="21" customHeight="1" x14ac:dyDescent="0.25">
      <c r="A2" s="284"/>
      <c r="B2" s="284"/>
      <c r="C2" s="285" t="s">
        <v>127</v>
      </c>
      <c r="D2" s="285"/>
      <c r="E2" s="285"/>
      <c r="F2" s="285"/>
      <c r="G2" s="285"/>
      <c r="H2" s="285"/>
      <c r="I2" s="285"/>
      <c r="J2" s="285"/>
      <c r="K2" s="285"/>
      <c r="L2" s="285"/>
      <c r="M2" s="285"/>
      <c r="N2" s="285"/>
      <c r="O2" s="285"/>
      <c r="P2" s="285"/>
      <c r="Q2" s="285"/>
      <c r="R2" s="285"/>
      <c r="S2" s="29" t="s">
        <v>128</v>
      </c>
    </row>
    <row r="3" spans="1:20" ht="21" customHeight="1" x14ac:dyDescent="0.25">
      <c r="A3" s="284"/>
      <c r="B3" s="284"/>
      <c r="C3" s="285" t="s">
        <v>129</v>
      </c>
      <c r="D3" s="285"/>
      <c r="E3" s="285"/>
      <c r="F3" s="285"/>
      <c r="G3" s="285"/>
      <c r="H3" s="285"/>
      <c r="I3" s="285"/>
      <c r="J3" s="285"/>
      <c r="K3" s="285"/>
      <c r="L3" s="285"/>
      <c r="M3" s="285"/>
      <c r="N3" s="285"/>
      <c r="O3" s="285"/>
      <c r="P3" s="285"/>
      <c r="Q3" s="285"/>
      <c r="R3" s="285"/>
      <c r="S3" s="29" t="s">
        <v>130</v>
      </c>
    </row>
    <row r="4" spans="1:20" ht="21" customHeight="1" x14ac:dyDescent="0.25">
      <c r="A4" s="284"/>
      <c r="B4" s="284"/>
      <c r="C4" s="285" t="s">
        <v>131</v>
      </c>
      <c r="D4" s="285"/>
      <c r="E4" s="285"/>
      <c r="F4" s="285"/>
      <c r="G4" s="285"/>
      <c r="H4" s="285"/>
      <c r="I4" s="285"/>
      <c r="J4" s="285"/>
      <c r="K4" s="285"/>
      <c r="L4" s="285"/>
      <c r="M4" s="285"/>
      <c r="N4" s="285"/>
      <c r="O4" s="285"/>
      <c r="P4" s="285"/>
      <c r="Q4" s="285"/>
      <c r="R4" s="285"/>
      <c r="S4" s="29" t="s">
        <v>132</v>
      </c>
    </row>
    <row r="5" spans="1:20" ht="26.25" customHeight="1" x14ac:dyDescent="0.25">
      <c r="A5" s="283" t="s">
        <v>133</v>
      </c>
      <c r="B5" s="283"/>
      <c r="C5" s="286" t="s">
        <v>134</v>
      </c>
      <c r="D5" s="287"/>
      <c r="E5" s="287"/>
      <c r="F5" s="287"/>
      <c r="G5" s="287"/>
      <c r="H5" s="287"/>
      <c r="I5" s="287"/>
      <c r="J5" s="287"/>
      <c r="K5" s="287"/>
      <c r="L5" s="287"/>
      <c r="M5" s="287"/>
      <c r="N5" s="287"/>
      <c r="O5" s="20"/>
      <c r="P5" s="20"/>
      <c r="Q5" s="20"/>
      <c r="R5" s="20"/>
      <c r="S5" s="23"/>
    </row>
    <row r="6" spans="1:20" ht="39" customHeight="1" x14ac:dyDescent="0.25">
      <c r="A6" s="280" t="s">
        <v>135</v>
      </c>
      <c r="B6" s="281"/>
      <c r="C6" s="281"/>
      <c r="D6" s="281"/>
      <c r="E6" s="281"/>
      <c r="F6" s="281"/>
      <c r="G6" s="281"/>
      <c r="H6" s="281"/>
      <c r="I6" s="281"/>
      <c r="J6" s="281"/>
      <c r="K6" s="281"/>
      <c r="L6" s="281"/>
      <c r="M6" s="281"/>
      <c r="N6" s="281"/>
      <c r="O6" s="281"/>
      <c r="P6" s="281"/>
      <c r="Q6" s="281"/>
      <c r="R6" s="281"/>
      <c r="S6" s="282"/>
    </row>
    <row r="7" spans="1:20" s="3" customFormat="1" ht="72" customHeight="1" x14ac:dyDescent="0.2">
      <c r="A7" s="2" t="s">
        <v>2</v>
      </c>
      <c r="B7" s="2" t="s">
        <v>4</v>
      </c>
      <c r="C7" s="2" t="s">
        <v>136</v>
      </c>
      <c r="D7" s="2" t="s">
        <v>137</v>
      </c>
      <c r="E7" s="2" t="s">
        <v>138</v>
      </c>
      <c r="F7" s="2" t="s">
        <v>139</v>
      </c>
      <c r="G7" s="84" t="s">
        <v>14</v>
      </c>
      <c r="H7" s="2" t="s">
        <v>16</v>
      </c>
      <c r="I7" s="2" t="s">
        <v>18</v>
      </c>
      <c r="J7" s="22" t="s">
        <v>140</v>
      </c>
      <c r="K7" s="2" t="s">
        <v>141</v>
      </c>
      <c r="L7" s="2" t="s">
        <v>142</v>
      </c>
      <c r="M7" s="2" t="s">
        <v>143</v>
      </c>
      <c r="N7" s="2" t="s">
        <v>28</v>
      </c>
      <c r="O7" s="2" t="s">
        <v>30</v>
      </c>
      <c r="P7" s="2" t="s">
        <v>144</v>
      </c>
      <c r="Q7" s="2" t="s">
        <v>145</v>
      </c>
      <c r="R7" s="2" t="s">
        <v>146</v>
      </c>
      <c r="S7" s="2" t="s">
        <v>147</v>
      </c>
      <c r="T7" s="21"/>
    </row>
    <row r="8" spans="1:20" ht="76.5" customHeight="1" x14ac:dyDescent="0.25">
      <c r="A8" s="154" t="s">
        <v>148</v>
      </c>
      <c r="B8" s="160" t="s">
        <v>1834</v>
      </c>
      <c r="C8" s="162" t="s">
        <v>149</v>
      </c>
      <c r="D8" s="162" t="s">
        <v>150</v>
      </c>
      <c r="E8" s="153" t="s">
        <v>151</v>
      </c>
      <c r="F8" s="153" t="s">
        <v>152</v>
      </c>
      <c r="G8" s="163" t="s">
        <v>153</v>
      </c>
      <c r="H8" s="164" t="s">
        <v>154</v>
      </c>
      <c r="I8" s="153" t="s">
        <v>155</v>
      </c>
      <c r="J8" s="153" t="s">
        <v>156</v>
      </c>
      <c r="K8" s="153" t="s">
        <v>157</v>
      </c>
      <c r="L8" s="165">
        <v>0.1</v>
      </c>
      <c r="M8" s="151" t="s">
        <v>158</v>
      </c>
      <c r="N8" s="153" t="s">
        <v>159</v>
      </c>
      <c r="O8" s="153">
        <v>1</v>
      </c>
      <c r="P8" s="153" t="s">
        <v>1880</v>
      </c>
      <c r="Q8" s="153">
        <v>0</v>
      </c>
      <c r="R8" s="153">
        <v>0</v>
      </c>
      <c r="S8" s="153">
        <v>1</v>
      </c>
    </row>
    <row r="9" spans="1:20" ht="95.25" customHeight="1" x14ac:dyDescent="0.25">
      <c r="A9" s="154" t="s">
        <v>148</v>
      </c>
      <c r="B9" s="160" t="s">
        <v>1834</v>
      </c>
      <c r="C9" s="162" t="s">
        <v>149</v>
      </c>
      <c r="D9" s="162" t="s">
        <v>150</v>
      </c>
      <c r="E9" s="153" t="s">
        <v>151</v>
      </c>
      <c r="F9" s="153" t="s">
        <v>152</v>
      </c>
      <c r="G9" s="163" t="s">
        <v>153</v>
      </c>
      <c r="H9" s="164" t="s">
        <v>160</v>
      </c>
      <c r="I9" s="153" t="s">
        <v>155</v>
      </c>
      <c r="J9" s="153" t="s">
        <v>161</v>
      </c>
      <c r="K9" s="153" t="s">
        <v>162</v>
      </c>
      <c r="L9" s="165">
        <v>0.6</v>
      </c>
      <c r="M9" s="151" t="s">
        <v>163</v>
      </c>
      <c r="N9" s="153" t="s">
        <v>164</v>
      </c>
      <c r="O9" s="153">
        <v>4</v>
      </c>
      <c r="P9" s="153">
        <v>1</v>
      </c>
      <c r="Q9" s="153">
        <v>1</v>
      </c>
      <c r="R9" s="153">
        <v>1</v>
      </c>
      <c r="S9" s="153">
        <v>1</v>
      </c>
    </row>
    <row r="10" spans="1:20" ht="66" customHeight="1" x14ac:dyDescent="0.25">
      <c r="A10" s="154" t="s">
        <v>148</v>
      </c>
      <c r="B10" s="160" t="s">
        <v>1834</v>
      </c>
      <c r="C10" s="154" t="s">
        <v>149</v>
      </c>
      <c r="D10" s="162" t="s">
        <v>150</v>
      </c>
      <c r="E10" s="153" t="s">
        <v>151</v>
      </c>
      <c r="F10" s="153" t="s">
        <v>152</v>
      </c>
      <c r="G10" s="163" t="s">
        <v>153</v>
      </c>
      <c r="H10" s="164" t="s">
        <v>165</v>
      </c>
      <c r="I10" s="153" t="s">
        <v>155</v>
      </c>
      <c r="J10" s="153" t="s">
        <v>156</v>
      </c>
      <c r="K10" s="153" t="s">
        <v>166</v>
      </c>
      <c r="L10" s="165">
        <v>0.2</v>
      </c>
      <c r="M10" s="151" t="s">
        <v>158</v>
      </c>
      <c r="N10" s="153" t="s">
        <v>167</v>
      </c>
      <c r="O10" s="153">
        <v>1</v>
      </c>
      <c r="P10" s="153" t="s">
        <v>1880</v>
      </c>
      <c r="Q10" s="153">
        <v>0</v>
      </c>
      <c r="R10" s="153">
        <v>0</v>
      </c>
      <c r="S10" s="153">
        <v>1</v>
      </c>
    </row>
    <row r="11" spans="1:20" ht="72" customHeight="1" x14ac:dyDescent="0.25">
      <c r="A11" s="154" t="s">
        <v>148</v>
      </c>
      <c r="B11" s="160" t="s">
        <v>1834</v>
      </c>
      <c r="C11" s="154" t="s">
        <v>149</v>
      </c>
      <c r="D11" s="162" t="s">
        <v>150</v>
      </c>
      <c r="E11" s="153" t="s">
        <v>151</v>
      </c>
      <c r="F11" s="153" t="s">
        <v>152</v>
      </c>
      <c r="G11" s="163" t="s">
        <v>153</v>
      </c>
      <c r="H11" s="164" t="s">
        <v>168</v>
      </c>
      <c r="I11" s="153" t="s">
        <v>155</v>
      </c>
      <c r="J11" s="153" t="s">
        <v>156</v>
      </c>
      <c r="K11" s="153" t="s">
        <v>169</v>
      </c>
      <c r="L11" s="165">
        <v>0.1</v>
      </c>
      <c r="M11" s="151" t="s">
        <v>163</v>
      </c>
      <c r="N11" s="153" t="s">
        <v>164</v>
      </c>
      <c r="O11" s="166">
        <v>1</v>
      </c>
      <c r="P11" s="153" t="s">
        <v>1880</v>
      </c>
      <c r="Q11" s="153">
        <v>0</v>
      </c>
      <c r="R11" s="153">
        <v>0</v>
      </c>
      <c r="S11" s="153">
        <v>1</v>
      </c>
    </row>
    <row r="12" spans="1:20" ht="60" x14ac:dyDescent="0.25">
      <c r="A12" s="154" t="s">
        <v>170</v>
      </c>
      <c r="B12" s="167" t="s">
        <v>171</v>
      </c>
      <c r="C12" s="154" t="s">
        <v>172</v>
      </c>
      <c r="D12" s="154" t="s">
        <v>173</v>
      </c>
      <c r="E12" s="153" t="s">
        <v>174</v>
      </c>
      <c r="F12" s="154" t="s">
        <v>175</v>
      </c>
      <c r="G12" s="163" t="s">
        <v>176</v>
      </c>
      <c r="H12" s="164" t="s">
        <v>177</v>
      </c>
      <c r="I12" s="153" t="s">
        <v>155</v>
      </c>
      <c r="J12" s="151" t="s">
        <v>178</v>
      </c>
      <c r="K12" s="153" t="s">
        <v>179</v>
      </c>
      <c r="L12" s="152">
        <v>0.5</v>
      </c>
      <c r="M12" s="151" t="s">
        <v>158</v>
      </c>
      <c r="N12" s="151" t="s">
        <v>180</v>
      </c>
      <c r="O12" s="166">
        <v>0</v>
      </c>
      <c r="P12" s="153" t="s">
        <v>1880</v>
      </c>
      <c r="Q12" s="151">
        <v>1</v>
      </c>
      <c r="R12" s="151">
        <v>1</v>
      </c>
      <c r="S12" s="151">
        <v>0</v>
      </c>
    </row>
    <row r="13" spans="1:20" ht="68.25" customHeight="1" x14ac:dyDescent="0.25">
      <c r="A13" s="154" t="s">
        <v>170</v>
      </c>
      <c r="B13" s="167" t="s">
        <v>171</v>
      </c>
      <c r="C13" s="154" t="s">
        <v>172</v>
      </c>
      <c r="D13" s="154" t="s">
        <v>173</v>
      </c>
      <c r="E13" s="153" t="s">
        <v>181</v>
      </c>
      <c r="F13" s="154" t="s">
        <v>175</v>
      </c>
      <c r="G13" s="163" t="s">
        <v>176</v>
      </c>
      <c r="H13" s="164" t="s">
        <v>182</v>
      </c>
      <c r="I13" s="153" t="s">
        <v>155</v>
      </c>
      <c r="J13" s="153" t="s">
        <v>183</v>
      </c>
      <c r="K13" s="153" t="s">
        <v>184</v>
      </c>
      <c r="L13" s="152">
        <v>0.5</v>
      </c>
      <c r="M13" s="151" t="s">
        <v>163</v>
      </c>
      <c r="N13" s="166" t="s">
        <v>185</v>
      </c>
      <c r="O13" s="166">
        <v>10635</v>
      </c>
      <c r="P13" s="155">
        <v>1635</v>
      </c>
      <c r="Q13" s="155">
        <v>3000</v>
      </c>
      <c r="R13" s="155">
        <v>3000</v>
      </c>
      <c r="S13" s="155">
        <v>3000</v>
      </c>
    </row>
    <row r="14" spans="1:20" ht="60" x14ac:dyDescent="0.25">
      <c r="A14" s="154" t="s">
        <v>170</v>
      </c>
      <c r="B14" s="167" t="s">
        <v>171</v>
      </c>
      <c r="C14" s="154" t="s">
        <v>172</v>
      </c>
      <c r="D14" s="154" t="s">
        <v>173</v>
      </c>
      <c r="E14" s="153" t="s">
        <v>181</v>
      </c>
      <c r="F14" s="154" t="s">
        <v>175</v>
      </c>
      <c r="G14" s="163" t="s">
        <v>176</v>
      </c>
      <c r="H14" s="164" t="s">
        <v>186</v>
      </c>
      <c r="I14" s="153" t="s">
        <v>155</v>
      </c>
      <c r="J14" s="153" t="s">
        <v>187</v>
      </c>
      <c r="K14" s="153" t="s">
        <v>188</v>
      </c>
      <c r="L14" s="152">
        <v>0.5</v>
      </c>
      <c r="M14" s="151" t="s">
        <v>158</v>
      </c>
      <c r="N14" s="166" t="s">
        <v>185</v>
      </c>
      <c r="O14" s="166">
        <v>600</v>
      </c>
      <c r="P14" s="155">
        <v>150</v>
      </c>
      <c r="Q14" s="155">
        <v>150</v>
      </c>
      <c r="R14" s="155">
        <v>150</v>
      </c>
      <c r="S14" s="155">
        <v>150</v>
      </c>
    </row>
    <row r="15" spans="1:20" ht="105" x14ac:dyDescent="0.25">
      <c r="A15" s="154" t="s">
        <v>170</v>
      </c>
      <c r="B15" s="168" t="s">
        <v>189</v>
      </c>
      <c r="C15" s="154" t="s">
        <v>190</v>
      </c>
      <c r="D15" s="154" t="s">
        <v>191</v>
      </c>
      <c r="E15" s="153" t="s">
        <v>181</v>
      </c>
      <c r="F15" s="154" t="s">
        <v>192</v>
      </c>
      <c r="G15" s="163" t="s">
        <v>193</v>
      </c>
      <c r="H15" s="153" t="s">
        <v>194</v>
      </c>
      <c r="I15" s="153" t="s">
        <v>155</v>
      </c>
      <c r="J15" s="153" t="s">
        <v>195</v>
      </c>
      <c r="K15" s="153" t="s">
        <v>196</v>
      </c>
      <c r="L15" s="152">
        <v>1</v>
      </c>
      <c r="M15" s="151" t="s">
        <v>158</v>
      </c>
      <c r="N15" s="151" t="s">
        <v>197</v>
      </c>
      <c r="O15" s="166">
        <v>1</v>
      </c>
      <c r="P15" s="153" t="s">
        <v>1880</v>
      </c>
      <c r="Q15" s="151">
        <v>0</v>
      </c>
      <c r="R15" s="151">
        <v>1</v>
      </c>
      <c r="S15" s="151">
        <v>0</v>
      </c>
    </row>
    <row r="16" spans="1:20" ht="150" x14ac:dyDescent="0.25">
      <c r="A16" s="41" t="s">
        <v>198</v>
      </c>
      <c r="B16" s="41" t="s">
        <v>1835</v>
      </c>
      <c r="C16" s="42" t="s">
        <v>199</v>
      </c>
      <c r="D16" s="42" t="s">
        <v>200</v>
      </c>
      <c r="E16" s="40" t="s">
        <v>201</v>
      </c>
      <c r="F16" s="40" t="s">
        <v>202</v>
      </c>
      <c r="G16" s="169" t="s">
        <v>203</v>
      </c>
      <c r="H16" s="40" t="s">
        <v>204</v>
      </c>
      <c r="I16" s="43" t="s">
        <v>205</v>
      </c>
      <c r="J16" s="40" t="s">
        <v>206</v>
      </c>
      <c r="K16" s="40" t="s">
        <v>207</v>
      </c>
      <c r="L16" s="149">
        <v>0.15</v>
      </c>
      <c r="M16" s="43" t="s">
        <v>158</v>
      </c>
      <c r="N16" s="170" t="s">
        <v>208</v>
      </c>
      <c r="O16" s="171">
        <f>317483-310293</f>
        <v>7190</v>
      </c>
      <c r="P16" s="171">
        <f>4000+640</f>
        <v>4640</v>
      </c>
      <c r="Q16" s="171">
        <v>850</v>
      </c>
      <c r="R16" s="171">
        <v>850</v>
      </c>
      <c r="S16" s="171">
        <v>850</v>
      </c>
    </row>
    <row r="17" spans="1:19" ht="150" x14ac:dyDescent="0.25">
      <c r="A17" s="41" t="s">
        <v>198</v>
      </c>
      <c r="B17" s="41" t="s">
        <v>1835</v>
      </c>
      <c r="C17" s="42" t="s">
        <v>199</v>
      </c>
      <c r="D17" s="42" t="s">
        <v>200</v>
      </c>
      <c r="E17" s="40" t="s">
        <v>209</v>
      </c>
      <c r="F17" s="40" t="s">
        <v>202</v>
      </c>
      <c r="G17" s="169" t="s">
        <v>203</v>
      </c>
      <c r="H17" s="40" t="s">
        <v>210</v>
      </c>
      <c r="I17" s="43" t="s">
        <v>211</v>
      </c>
      <c r="J17" s="40" t="s">
        <v>212</v>
      </c>
      <c r="K17" s="40" t="s">
        <v>213</v>
      </c>
      <c r="L17" s="149">
        <v>0.1</v>
      </c>
      <c r="M17" s="43" t="s">
        <v>158</v>
      </c>
      <c r="N17" s="170" t="s">
        <v>214</v>
      </c>
      <c r="O17" s="171">
        <v>9</v>
      </c>
      <c r="P17" s="171" t="s">
        <v>1880</v>
      </c>
      <c r="Q17" s="171">
        <v>2.9</v>
      </c>
      <c r="R17" s="171">
        <v>3</v>
      </c>
      <c r="S17" s="171">
        <v>3</v>
      </c>
    </row>
    <row r="18" spans="1:19" ht="150" x14ac:dyDescent="0.25">
      <c r="A18" s="41" t="s">
        <v>198</v>
      </c>
      <c r="B18" s="41" t="s">
        <v>1835</v>
      </c>
      <c r="C18" s="42" t="s">
        <v>199</v>
      </c>
      <c r="D18" s="42" t="s">
        <v>200</v>
      </c>
      <c r="E18" s="40" t="s">
        <v>201</v>
      </c>
      <c r="F18" s="40" t="s">
        <v>202</v>
      </c>
      <c r="G18" s="169" t="s">
        <v>203</v>
      </c>
      <c r="H18" s="40" t="s">
        <v>215</v>
      </c>
      <c r="I18" s="43" t="s">
        <v>205</v>
      </c>
      <c r="J18" s="40">
        <v>0</v>
      </c>
      <c r="K18" s="40" t="s">
        <v>216</v>
      </c>
      <c r="L18" s="149">
        <v>0.15</v>
      </c>
      <c r="M18" s="43" t="s">
        <v>158</v>
      </c>
      <c r="N18" s="170" t="s">
        <v>217</v>
      </c>
      <c r="O18" s="171">
        <v>6</v>
      </c>
      <c r="P18" s="171">
        <v>4</v>
      </c>
      <c r="Q18" s="171">
        <v>0</v>
      </c>
      <c r="R18" s="171">
        <v>1</v>
      </c>
      <c r="S18" s="171">
        <v>1</v>
      </c>
    </row>
    <row r="19" spans="1:19" ht="150" x14ac:dyDescent="0.25">
      <c r="A19" s="41" t="s">
        <v>198</v>
      </c>
      <c r="B19" s="41" t="s">
        <v>1835</v>
      </c>
      <c r="C19" s="42" t="s">
        <v>199</v>
      </c>
      <c r="D19" s="42" t="s">
        <v>200</v>
      </c>
      <c r="E19" s="40" t="s">
        <v>218</v>
      </c>
      <c r="F19" s="40" t="s">
        <v>202</v>
      </c>
      <c r="G19" s="169" t="s">
        <v>203</v>
      </c>
      <c r="H19" s="40" t="s">
        <v>219</v>
      </c>
      <c r="I19" s="43" t="s">
        <v>220</v>
      </c>
      <c r="J19" s="40" t="s">
        <v>221</v>
      </c>
      <c r="K19" s="40" t="s">
        <v>222</v>
      </c>
      <c r="L19" s="149">
        <v>0.15</v>
      </c>
      <c r="M19" s="43" t="s">
        <v>158</v>
      </c>
      <c r="N19" s="170" t="s">
        <v>223</v>
      </c>
      <c r="O19" s="171">
        <v>448000</v>
      </c>
      <c r="P19" s="171">
        <v>65000</v>
      </c>
      <c r="Q19" s="171">
        <v>120000</v>
      </c>
      <c r="R19" s="171">
        <v>125000</v>
      </c>
      <c r="S19" s="171">
        <v>148000</v>
      </c>
    </row>
    <row r="20" spans="1:19" ht="150" x14ac:dyDescent="0.25">
      <c r="A20" s="41" t="s">
        <v>198</v>
      </c>
      <c r="B20" s="41" t="s">
        <v>1835</v>
      </c>
      <c r="C20" s="42" t="s">
        <v>199</v>
      </c>
      <c r="D20" s="42" t="s">
        <v>200</v>
      </c>
      <c r="E20" s="40" t="s">
        <v>224</v>
      </c>
      <c r="F20" s="40" t="s">
        <v>202</v>
      </c>
      <c r="G20" s="169" t="s">
        <v>203</v>
      </c>
      <c r="H20" s="40" t="s">
        <v>225</v>
      </c>
      <c r="I20" s="43" t="s">
        <v>205</v>
      </c>
      <c r="J20" s="40" t="s">
        <v>226</v>
      </c>
      <c r="K20" s="40" t="s">
        <v>227</v>
      </c>
      <c r="L20" s="149">
        <v>0.1</v>
      </c>
      <c r="M20" s="43" t="s">
        <v>158</v>
      </c>
      <c r="N20" s="170" t="s">
        <v>228</v>
      </c>
      <c r="O20" s="171">
        <f>295529-283233</f>
        <v>12296</v>
      </c>
      <c r="P20" s="171">
        <v>4000</v>
      </c>
      <c r="Q20" s="171">
        <v>4000</v>
      </c>
      <c r="R20" s="171">
        <v>2296</v>
      </c>
      <c r="S20" s="171">
        <v>2000</v>
      </c>
    </row>
    <row r="21" spans="1:19" ht="150" x14ac:dyDescent="0.25">
      <c r="A21" s="41" t="s">
        <v>198</v>
      </c>
      <c r="B21" s="41" t="s">
        <v>1835</v>
      </c>
      <c r="C21" s="42" t="s">
        <v>199</v>
      </c>
      <c r="D21" s="42" t="s">
        <v>200</v>
      </c>
      <c r="E21" s="40" t="s">
        <v>229</v>
      </c>
      <c r="F21" s="40" t="s">
        <v>202</v>
      </c>
      <c r="G21" s="169" t="s">
        <v>203</v>
      </c>
      <c r="H21" s="40" t="s">
        <v>230</v>
      </c>
      <c r="I21" s="43" t="s">
        <v>231</v>
      </c>
      <c r="J21" s="40" t="s">
        <v>232</v>
      </c>
      <c r="K21" s="40" t="s">
        <v>233</v>
      </c>
      <c r="L21" s="149">
        <v>0.1</v>
      </c>
      <c r="M21" s="43" t="s">
        <v>158</v>
      </c>
      <c r="N21" s="170" t="s">
        <v>234</v>
      </c>
      <c r="O21" s="171">
        <v>592</v>
      </c>
      <c r="P21" s="171">
        <v>210</v>
      </c>
      <c r="Q21" s="171">
        <f>82+33</f>
        <v>115</v>
      </c>
      <c r="R21" s="171">
        <v>133</v>
      </c>
      <c r="S21" s="171">
        <v>134</v>
      </c>
    </row>
    <row r="22" spans="1:19" ht="150" x14ac:dyDescent="0.25">
      <c r="A22" s="41" t="s">
        <v>198</v>
      </c>
      <c r="B22" s="41" t="s">
        <v>1835</v>
      </c>
      <c r="C22" s="42" t="s">
        <v>199</v>
      </c>
      <c r="D22" s="42" t="s">
        <v>200</v>
      </c>
      <c r="E22" s="40" t="s">
        <v>235</v>
      </c>
      <c r="F22" s="40" t="s">
        <v>202</v>
      </c>
      <c r="G22" s="169" t="s">
        <v>203</v>
      </c>
      <c r="H22" s="40" t="s">
        <v>236</v>
      </c>
      <c r="I22" s="43" t="s">
        <v>205</v>
      </c>
      <c r="J22" s="40" t="s">
        <v>237</v>
      </c>
      <c r="K22" s="40" t="s">
        <v>238</v>
      </c>
      <c r="L22" s="149">
        <v>0.15</v>
      </c>
      <c r="M22" s="43" t="s">
        <v>158</v>
      </c>
      <c r="N22" s="170" t="s">
        <v>239</v>
      </c>
      <c r="O22" s="171">
        <v>45</v>
      </c>
      <c r="P22" s="171" t="s">
        <v>1880</v>
      </c>
      <c r="Q22" s="171">
        <v>15</v>
      </c>
      <c r="R22" s="171">
        <v>15</v>
      </c>
      <c r="S22" s="171">
        <v>15</v>
      </c>
    </row>
    <row r="23" spans="1:19" ht="165" customHeight="1" x14ac:dyDescent="0.25">
      <c r="A23" s="41" t="s">
        <v>198</v>
      </c>
      <c r="B23" s="41" t="s">
        <v>1835</v>
      </c>
      <c r="C23" s="42" t="s">
        <v>199</v>
      </c>
      <c r="D23" s="42" t="s">
        <v>200</v>
      </c>
      <c r="E23" s="40" t="s">
        <v>201</v>
      </c>
      <c r="F23" s="40" t="s">
        <v>202</v>
      </c>
      <c r="G23" s="169" t="s">
        <v>203</v>
      </c>
      <c r="H23" s="40" t="s">
        <v>240</v>
      </c>
      <c r="I23" s="43" t="s">
        <v>205</v>
      </c>
      <c r="J23" s="40" t="s">
        <v>241</v>
      </c>
      <c r="K23" s="40" t="s">
        <v>242</v>
      </c>
      <c r="L23" s="149">
        <v>0.1</v>
      </c>
      <c r="M23" s="43" t="s">
        <v>158</v>
      </c>
      <c r="N23" s="170" t="s">
        <v>243</v>
      </c>
      <c r="O23" s="171">
        <f>246152+171307+281823</f>
        <v>699282</v>
      </c>
      <c r="P23" s="171">
        <f>246152+171307+281823</f>
        <v>699282</v>
      </c>
      <c r="Q23" s="171">
        <f t="shared" ref="Q23:S23" si="0">246152+171307+281823</f>
        <v>699282</v>
      </c>
      <c r="R23" s="171">
        <f t="shared" si="0"/>
        <v>699282</v>
      </c>
      <c r="S23" s="171">
        <f t="shared" si="0"/>
        <v>699282</v>
      </c>
    </row>
    <row r="24" spans="1:19" ht="150" x14ac:dyDescent="0.25">
      <c r="A24" s="41" t="s">
        <v>244</v>
      </c>
      <c r="B24" s="41" t="s">
        <v>1835</v>
      </c>
      <c r="C24" s="42" t="s">
        <v>199</v>
      </c>
      <c r="D24" s="42" t="s">
        <v>200</v>
      </c>
      <c r="E24" s="40" t="s">
        <v>245</v>
      </c>
      <c r="F24" s="40" t="s">
        <v>246</v>
      </c>
      <c r="G24" s="169" t="s">
        <v>247</v>
      </c>
      <c r="H24" s="40" t="s">
        <v>248</v>
      </c>
      <c r="I24" s="43" t="s">
        <v>205</v>
      </c>
      <c r="J24" s="40" t="s">
        <v>249</v>
      </c>
      <c r="K24" s="40" t="s">
        <v>250</v>
      </c>
      <c r="L24" s="149">
        <v>0.25</v>
      </c>
      <c r="M24" s="43" t="s">
        <v>158</v>
      </c>
      <c r="N24" s="170" t="s">
        <v>251</v>
      </c>
      <c r="O24" s="171">
        <v>7000</v>
      </c>
      <c r="P24" s="171">
        <v>400</v>
      </c>
      <c r="Q24" s="171">
        <v>2200</v>
      </c>
      <c r="R24" s="171">
        <v>2200</v>
      </c>
      <c r="S24" s="171">
        <v>2200</v>
      </c>
    </row>
    <row r="25" spans="1:19" ht="150" x14ac:dyDescent="0.25">
      <c r="A25" s="41" t="s">
        <v>244</v>
      </c>
      <c r="B25" s="41" t="s">
        <v>1835</v>
      </c>
      <c r="C25" s="42" t="s">
        <v>199</v>
      </c>
      <c r="D25" s="42" t="s">
        <v>200</v>
      </c>
      <c r="E25" s="40" t="s">
        <v>245</v>
      </c>
      <c r="F25" s="40" t="s">
        <v>246</v>
      </c>
      <c r="G25" s="169" t="s">
        <v>247</v>
      </c>
      <c r="H25" s="40" t="s">
        <v>252</v>
      </c>
      <c r="I25" s="43" t="s">
        <v>205</v>
      </c>
      <c r="J25" s="40" t="s">
        <v>253</v>
      </c>
      <c r="K25" s="40" t="s">
        <v>254</v>
      </c>
      <c r="L25" s="149">
        <v>0.25</v>
      </c>
      <c r="M25" s="43" t="s">
        <v>163</v>
      </c>
      <c r="N25" s="170" t="s">
        <v>251</v>
      </c>
      <c r="O25" s="171">
        <v>800</v>
      </c>
      <c r="P25" s="171">
        <v>70</v>
      </c>
      <c r="Q25" s="171">
        <v>240</v>
      </c>
      <c r="R25" s="171">
        <v>245</v>
      </c>
      <c r="S25" s="171">
        <v>245</v>
      </c>
    </row>
    <row r="26" spans="1:19" ht="150" x14ac:dyDescent="0.25">
      <c r="A26" s="41" t="s">
        <v>244</v>
      </c>
      <c r="B26" s="41" t="s">
        <v>1835</v>
      </c>
      <c r="C26" s="42" t="s">
        <v>199</v>
      </c>
      <c r="D26" s="42" t="s">
        <v>200</v>
      </c>
      <c r="E26" s="40" t="s">
        <v>245</v>
      </c>
      <c r="F26" s="40" t="s">
        <v>246</v>
      </c>
      <c r="G26" s="169" t="s">
        <v>247</v>
      </c>
      <c r="H26" s="40" t="s">
        <v>255</v>
      </c>
      <c r="I26" s="43" t="s">
        <v>205</v>
      </c>
      <c r="J26" s="40" t="s">
        <v>256</v>
      </c>
      <c r="K26" s="40" t="s">
        <v>257</v>
      </c>
      <c r="L26" s="149">
        <v>0.25</v>
      </c>
      <c r="M26" s="43" t="s">
        <v>158</v>
      </c>
      <c r="N26" s="170" t="s">
        <v>258</v>
      </c>
      <c r="O26" s="171">
        <v>5</v>
      </c>
      <c r="P26" s="171">
        <v>1</v>
      </c>
      <c r="Q26" s="171">
        <v>1</v>
      </c>
      <c r="R26" s="171">
        <v>2</v>
      </c>
      <c r="S26" s="171">
        <v>1</v>
      </c>
    </row>
    <row r="27" spans="1:19" ht="150" x14ac:dyDescent="0.25">
      <c r="A27" s="41" t="s">
        <v>244</v>
      </c>
      <c r="B27" s="41" t="s">
        <v>1835</v>
      </c>
      <c r="C27" s="42" t="s">
        <v>199</v>
      </c>
      <c r="D27" s="42" t="s">
        <v>200</v>
      </c>
      <c r="E27" s="40" t="s">
        <v>245</v>
      </c>
      <c r="F27" s="40" t="s">
        <v>246</v>
      </c>
      <c r="G27" s="169" t="s">
        <v>247</v>
      </c>
      <c r="H27" s="40" t="s">
        <v>259</v>
      </c>
      <c r="I27" s="43" t="s">
        <v>205</v>
      </c>
      <c r="J27" s="40">
        <v>0</v>
      </c>
      <c r="K27" s="40" t="s">
        <v>260</v>
      </c>
      <c r="L27" s="149">
        <v>0.25</v>
      </c>
      <c r="M27" s="43" t="s">
        <v>158</v>
      </c>
      <c r="N27" s="170" t="s">
        <v>261</v>
      </c>
      <c r="O27" s="171">
        <v>6</v>
      </c>
      <c r="P27" s="171" t="s">
        <v>1880</v>
      </c>
      <c r="Q27" s="171">
        <v>0</v>
      </c>
      <c r="R27" s="171">
        <v>3</v>
      </c>
      <c r="S27" s="171">
        <v>3</v>
      </c>
    </row>
    <row r="28" spans="1:19" ht="150" x14ac:dyDescent="0.25">
      <c r="A28" s="41" t="s">
        <v>262</v>
      </c>
      <c r="B28" s="41" t="s">
        <v>1835</v>
      </c>
      <c r="C28" s="42" t="s">
        <v>199</v>
      </c>
      <c r="D28" s="42" t="s">
        <v>200</v>
      </c>
      <c r="E28" s="41" t="s">
        <v>263</v>
      </c>
      <c r="F28" s="40" t="s">
        <v>264</v>
      </c>
      <c r="G28" s="169" t="s">
        <v>265</v>
      </c>
      <c r="H28" s="40" t="s">
        <v>266</v>
      </c>
      <c r="I28" s="43" t="s">
        <v>267</v>
      </c>
      <c r="J28" s="40" t="s">
        <v>268</v>
      </c>
      <c r="K28" s="40" t="s">
        <v>269</v>
      </c>
      <c r="L28" s="149">
        <v>0.1</v>
      </c>
      <c r="M28" s="43" t="s">
        <v>158</v>
      </c>
      <c r="N28" s="170" t="s">
        <v>270</v>
      </c>
      <c r="O28" s="171">
        <v>1</v>
      </c>
      <c r="P28" s="171">
        <v>1</v>
      </c>
      <c r="Q28" s="171">
        <v>0</v>
      </c>
      <c r="R28" s="171">
        <v>0</v>
      </c>
      <c r="S28" s="171">
        <v>0</v>
      </c>
    </row>
    <row r="29" spans="1:19" ht="150" x14ac:dyDescent="0.25">
      <c r="A29" s="41" t="s">
        <v>262</v>
      </c>
      <c r="B29" s="41" t="s">
        <v>1835</v>
      </c>
      <c r="C29" s="42" t="s">
        <v>199</v>
      </c>
      <c r="D29" s="42" t="s">
        <v>200</v>
      </c>
      <c r="E29" s="41" t="s">
        <v>263</v>
      </c>
      <c r="F29" s="40" t="s">
        <v>264</v>
      </c>
      <c r="G29" s="169" t="s">
        <v>265</v>
      </c>
      <c r="H29" s="40" t="s">
        <v>271</v>
      </c>
      <c r="I29" s="43" t="s">
        <v>205</v>
      </c>
      <c r="J29" s="40" t="s">
        <v>272</v>
      </c>
      <c r="K29" s="40" t="s">
        <v>273</v>
      </c>
      <c r="L29" s="149">
        <v>0.1</v>
      </c>
      <c r="M29" s="43" t="s">
        <v>163</v>
      </c>
      <c r="N29" s="170" t="s">
        <v>270</v>
      </c>
      <c r="O29" s="171">
        <v>4</v>
      </c>
      <c r="P29" s="171">
        <v>1</v>
      </c>
      <c r="Q29" s="171">
        <v>1</v>
      </c>
      <c r="R29" s="171">
        <v>1</v>
      </c>
      <c r="S29" s="171">
        <v>1</v>
      </c>
    </row>
    <row r="30" spans="1:19" ht="150" x14ac:dyDescent="0.25">
      <c r="A30" s="41" t="s">
        <v>262</v>
      </c>
      <c r="B30" s="41" t="s">
        <v>1835</v>
      </c>
      <c r="C30" s="42" t="s">
        <v>199</v>
      </c>
      <c r="D30" s="42" t="s">
        <v>200</v>
      </c>
      <c r="E30" s="41" t="s">
        <v>263</v>
      </c>
      <c r="F30" s="40" t="s">
        <v>264</v>
      </c>
      <c r="G30" s="169" t="s">
        <v>265</v>
      </c>
      <c r="H30" s="40" t="s">
        <v>274</v>
      </c>
      <c r="I30" s="43" t="s">
        <v>205</v>
      </c>
      <c r="J30" s="40" t="s">
        <v>275</v>
      </c>
      <c r="K30" s="40" t="s">
        <v>276</v>
      </c>
      <c r="L30" s="149">
        <v>0.1</v>
      </c>
      <c r="M30" s="43" t="s">
        <v>158</v>
      </c>
      <c r="N30" s="170" t="s">
        <v>270</v>
      </c>
      <c r="O30" s="171">
        <v>1</v>
      </c>
      <c r="P30" s="171" t="s">
        <v>1880</v>
      </c>
      <c r="Q30" s="171">
        <v>0</v>
      </c>
      <c r="R30" s="171">
        <v>1</v>
      </c>
      <c r="S30" s="171">
        <v>0</v>
      </c>
    </row>
    <row r="31" spans="1:19" ht="150" x14ac:dyDescent="0.25">
      <c r="A31" s="41" t="s">
        <v>262</v>
      </c>
      <c r="B31" s="41" t="s">
        <v>1835</v>
      </c>
      <c r="C31" s="42" t="s">
        <v>199</v>
      </c>
      <c r="D31" s="42" t="s">
        <v>200</v>
      </c>
      <c r="E31" s="41" t="s">
        <v>263</v>
      </c>
      <c r="F31" s="40" t="s">
        <v>264</v>
      </c>
      <c r="G31" s="169" t="s">
        <v>265</v>
      </c>
      <c r="H31" s="40" t="s">
        <v>277</v>
      </c>
      <c r="I31" s="43" t="s">
        <v>205</v>
      </c>
      <c r="J31" s="40">
        <v>0</v>
      </c>
      <c r="K31" s="40" t="s">
        <v>278</v>
      </c>
      <c r="L31" s="149">
        <v>0.1</v>
      </c>
      <c r="M31" s="43" t="s">
        <v>158</v>
      </c>
      <c r="N31" s="170" t="s">
        <v>270</v>
      </c>
      <c r="O31" s="171">
        <v>1</v>
      </c>
      <c r="P31" s="171" t="s">
        <v>1880</v>
      </c>
      <c r="Q31" s="171">
        <v>0</v>
      </c>
      <c r="R31" s="171">
        <v>0</v>
      </c>
      <c r="S31" s="171">
        <v>1</v>
      </c>
    </row>
    <row r="32" spans="1:19" ht="150" x14ac:dyDescent="0.25">
      <c r="A32" s="41" t="s">
        <v>262</v>
      </c>
      <c r="B32" s="41" t="s">
        <v>1835</v>
      </c>
      <c r="C32" s="42" t="s">
        <v>199</v>
      </c>
      <c r="D32" s="42" t="s">
        <v>200</v>
      </c>
      <c r="E32" s="41" t="s">
        <v>263</v>
      </c>
      <c r="F32" s="40" t="s">
        <v>264</v>
      </c>
      <c r="G32" s="169" t="s">
        <v>265</v>
      </c>
      <c r="H32" s="40" t="s">
        <v>279</v>
      </c>
      <c r="I32" s="43" t="s">
        <v>205</v>
      </c>
      <c r="J32" s="40">
        <v>0</v>
      </c>
      <c r="K32" s="40" t="s">
        <v>280</v>
      </c>
      <c r="L32" s="149">
        <v>0.1</v>
      </c>
      <c r="M32" s="43" t="s">
        <v>158</v>
      </c>
      <c r="N32" s="170" t="s">
        <v>270</v>
      </c>
      <c r="O32" s="171">
        <v>1</v>
      </c>
      <c r="P32" s="171" t="s">
        <v>1880</v>
      </c>
      <c r="Q32" s="171">
        <v>0</v>
      </c>
      <c r="R32" s="171">
        <v>1</v>
      </c>
      <c r="S32" s="171">
        <v>0</v>
      </c>
    </row>
    <row r="33" spans="1:19" ht="150" x14ac:dyDescent="0.25">
      <c r="A33" s="41" t="s">
        <v>262</v>
      </c>
      <c r="B33" s="41" t="s">
        <v>1835</v>
      </c>
      <c r="C33" s="42" t="s">
        <v>199</v>
      </c>
      <c r="D33" s="42" t="s">
        <v>200</v>
      </c>
      <c r="E33" s="41" t="s">
        <v>263</v>
      </c>
      <c r="F33" s="40" t="s">
        <v>264</v>
      </c>
      <c r="G33" s="169" t="s">
        <v>265</v>
      </c>
      <c r="H33" s="40" t="s">
        <v>281</v>
      </c>
      <c r="I33" s="43" t="s">
        <v>205</v>
      </c>
      <c r="J33" s="40" t="s">
        <v>282</v>
      </c>
      <c r="K33" s="40" t="s">
        <v>283</v>
      </c>
      <c r="L33" s="149">
        <v>0.1</v>
      </c>
      <c r="M33" s="43" t="s">
        <v>158</v>
      </c>
      <c r="N33" s="170" t="s">
        <v>270</v>
      </c>
      <c r="O33" s="171">
        <v>4</v>
      </c>
      <c r="P33" s="171" t="s">
        <v>1880</v>
      </c>
      <c r="Q33" s="171">
        <v>0</v>
      </c>
      <c r="R33" s="171">
        <v>2</v>
      </c>
      <c r="S33" s="171">
        <v>2</v>
      </c>
    </row>
    <row r="34" spans="1:19" ht="150" x14ac:dyDescent="0.25">
      <c r="A34" s="41" t="s">
        <v>262</v>
      </c>
      <c r="B34" s="41" t="s">
        <v>1835</v>
      </c>
      <c r="C34" s="42" t="s">
        <v>199</v>
      </c>
      <c r="D34" s="42" t="s">
        <v>200</v>
      </c>
      <c r="E34" s="41" t="s">
        <v>263</v>
      </c>
      <c r="F34" s="40" t="s">
        <v>264</v>
      </c>
      <c r="G34" s="169" t="s">
        <v>265</v>
      </c>
      <c r="H34" s="40" t="s">
        <v>284</v>
      </c>
      <c r="I34" s="43" t="s">
        <v>205</v>
      </c>
      <c r="J34" s="40">
        <v>0</v>
      </c>
      <c r="K34" s="40" t="s">
        <v>285</v>
      </c>
      <c r="L34" s="149">
        <v>0.05</v>
      </c>
      <c r="M34" s="43" t="s">
        <v>158</v>
      </c>
      <c r="N34" s="170" t="s">
        <v>270</v>
      </c>
      <c r="O34" s="171">
        <v>1</v>
      </c>
      <c r="P34" s="171" t="s">
        <v>1880</v>
      </c>
      <c r="Q34" s="171">
        <v>0</v>
      </c>
      <c r="R34" s="171">
        <v>1</v>
      </c>
      <c r="S34" s="171">
        <v>0</v>
      </c>
    </row>
    <row r="35" spans="1:19" ht="150" x14ac:dyDescent="0.25">
      <c r="A35" s="41" t="s">
        <v>262</v>
      </c>
      <c r="B35" s="41" t="s">
        <v>1835</v>
      </c>
      <c r="C35" s="42" t="s">
        <v>199</v>
      </c>
      <c r="D35" s="42" t="s">
        <v>200</v>
      </c>
      <c r="E35" s="41" t="s">
        <v>263</v>
      </c>
      <c r="F35" s="40" t="s">
        <v>264</v>
      </c>
      <c r="G35" s="169" t="s">
        <v>265</v>
      </c>
      <c r="H35" s="40" t="s">
        <v>286</v>
      </c>
      <c r="I35" s="43" t="s">
        <v>205</v>
      </c>
      <c r="J35" s="40" t="s">
        <v>287</v>
      </c>
      <c r="K35" s="40" t="s">
        <v>288</v>
      </c>
      <c r="L35" s="149">
        <v>0.1</v>
      </c>
      <c r="M35" s="43" t="s">
        <v>158</v>
      </c>
      <c r="N35" s="170" t="s">
        <v>270</v>
      </c>
      <c r="O35" s="171">
        <v>24</v>
      </c>
      <c r="P35" s="171" t="s">
        <v>1880</v>
      </c>
      <c r="Q35" s="171">
        <v>8</v>
      </c>
      <c r="R35" s="171">
        <v>8</v>
      </c>
      <c r="S35" s="171">
        <v>8</v>
      </c>
    </row>
    <row r="36" spans="1:19" ht="150" x14ac:dyDescent="0.25">
      <c r="A36" s="41" t="s">
        <v>262</v>
      </c>
      <c r="B36" s="41" t="s">
        <v>1835</v>
      </c>
      <c r="C36" s="42" t="s">
        <v>199</v>
      </c>
      <c r="D36" s="42" t="s">
        <v>200</v>
      </c>
      <c r="E36" s="41" t="s">
        <v>263</v>
      </c>
      <c r="F36" s="40" t="s">
        <v>264</v>
      </c>
      <c r="G36" s="169" t="s">
        <v>265</v>
      </c>
      <c r="H36" s="40" t="s">
        <v>289</v>
      </c>
      <c r="I36" s="43" t="s">
        <v>205</v>
      </c>
      <c r="J36" s="40" t="s">
        <v>290</v>
      </c>
      <c r="K36" s="40" t="s">
        <v>291</v>
      </c>
      <c r="L36" s="149">
        <v>0.1</v>
      </c>
      <c r="M36" s="43" t="s">
        <v>158</v>
      </c>
      <c r="N36" s="170" t="s">
        <v>292</v>
      </c>
      <c r="O36" s="171">
        <v>100000</v>
      </c>
      <c r="P36" s="171" t="s">
        <v>1880</v>
      </c>
      <c r="Q36" s="171">
        <v>33000</v>
      </c>
      <c r="R36" s="171">
        <v>33000</v>
      </c>
      <c r="S36" s="171">
        <v>34000</v>
      </c>
    </row>
    <row r="37" spans="1:19" ht="150" x14ac:dyDescent="0.25">
      <c r="A37" s="41" t="s">
        <v>262</v>
      </c>
      <c r="B37" s="41" t="s">
        <v>1835</v>
      </c>
      <c r="C37" s="42" t="s">
        <v>199</v>
      </c>
      <c r="D37" s="42" t="s">
        <v>200</v>
      </c>
      <c r="E37" s="41" t="s">
        <v>263</v>
      </c>
      <c r="F37" s="40" t="s">
        <v>264</v>
      </c>
      <c r="G37" s="169" t="s">
        <v>265</v>
      </c>
      <c r="H37" s="40" t="s">
        <v>293</v>
      </c>
      <c r="I37" s="43" t="s">
        <v>205</v>
      </c>
      <c r="J37" s="40" t="s">
        <v>294</v>
      </c>
      <c r="K37" s="40" t="s">
        <v>295</v>
      </c>
      <c r="L37" s="149">
        <v>0.05</v>
      </c>
      <c r="M37" s="43" t="s">
        <v>158</v>
      </c>
      <c r="N37" s="170" t="s">
        <v>296</v>
      </c>
      <c r="O37" s="171">
        <v>1</v>
      </c>
      <c r="P37" s="171" t="s">
        <v>1880</v>
      </c>
      <c r="Q37" s="171">
        <v>1</v>
      </c>
      <c r="R37" s="171">
        <v>0</v>
      </c>
      <c r="S37" s="171">
        <v>0</v>
      </c>
    </row>
    <row r="38" spans="1:19" ht="150" x14ac:dyDescent="0.25">
      <c r="A38" s="41" t="s">
        <v>262</v>
      </c>
      <c r="B38" s="41" t="s">
        <v>1835</v>
      </c>
      <c r="C38" s="42" t="s">
        <v>199</v>
      </c>
      <c r="D38" s="42" t="s">
        <v>200</v>
      </c>
      <c r="E38" s="41" t="s">
        <v>263</v>
      </c>
      <c r="F38" s="40" t="s">
        <v>264</v>
      </c>
      <c r="G38" s="169" t="s">
        <v>265</v>
      </c>
      <c r="H38" s="40" t="s">
        <v>297</v>
      </c>
      <c r="I38" s="43" t="s">
        <v>205</v>
      </c>
      <c r="J38" s="40" t="s">
        <v>294</v>
      </c>
      <c r="K38" s="40" t="s">
        <v>298</v>
      </c>
      <c r="L38" s="149">
        <v>0.05</v>
      </c>
      <c r="M38" s="43" t="s">
        <v>158</v>
      </c>
      <c r="N38" s="170" t="s">
        <v>296</v>
      </c>
      <c r="O38" s="171">
        <v>2</v>
      </c>
      <c r="P38" s="171" t="s">
        <v>1880</v>
      </c>
      <c r="Q38" s="171">
        <v>1</v>
      </c>
      <c r="R38" s="171">
        <v>1</v>
      </c>
      <c r="S38" s="171">
        <v>0</v>
      </c>
    </row>
    <row r="39" spans="1:19" ht="150" x14ac:dyDescent="0.25">
      <c r="A39" s="41" t="s">
        <v>262</v>
      </c>
      <c r="B39" s="41" t="s">
        <v>1835</v>
      </c>
      <c r="C39" s="42" t="s">
        <v>199</v>
      </c>
      <c r="D39" s="42" t="s">
        <v>200</v>
      </c>
      <c r="E39" s="41" t="s">
        <v>263</v>
      </c>
      <c r="F39" s="40" t="s">
        <v>264</v>
      </c>
      <c r="G39" s="169" t="s">
        <v>265</v>
      </c>
      <c r="H39" s="40" t="s">
        <v>299</v>
      </c>
      <c r="I39" s="43" t="s">
        <v>205</v>
      </c>
      <c r="J39" s="40" t="s">
        <v>294</v>
      </c>
      <c r="K39" s="40" t="s">
        <v>300</v>
      </c>
      <c r="L39" s="149">
        <v>0.05</v>
      </c>
      <c r="M39" s="43" t="s">
        <v>158</v>
      </c>
      <c r="N39" s="170" t="s">
        <v>270</v>
      </c>
      <c r="O39" s="171">
        <v>1</v>
      </c>
      <c r="P39" s="171" t="s">
        <v>1880</v>
      </c>
      <c r="Q39" s="171">
        <v>1</v>
      </c>
      <c r="R39" s="171">
        <v>0</v>
      </c>
      <c r="S39" s="171">
        <v>0</v>
      </c>
    </row>
    <row r="40" spans="1:19" ht="165" x14ac:dyDescent="0.25">
      <c r="A40" s="41" t="s">
        <v>148</v>
      </c>
      <c r="B40" s="41" t="s">
        <v>1836</v>
      </c>
      <c r="C40" s="41" t="s">
        <v>301</v>
      </c>
      <c r="D40" s="42" t="s">
        <v>302</v>
      </c>
      <c r="E40" s="40" t="s">
        <v>303</v>
      </c>
      <c r="F40" s="40" t="s">
        <v>304</v>
      </c>
      <c r="G40" s="169" t="s">
        <v>305</v>
      </c>
      <c r="H40" s="40" t="s">
        <v>306</v>
      </c>
      <c r="I40" s="43" t="s">
        <v>307</v>
      </c>
      <c r="J40" s="40">
        <v>0</v>
      </c>
      <c r="K40" s="40" t="s">
        <v>308</v>
      </c>
      <c r="L40" s="149">
        <v>1</v>
      </c>
      <c r="M40" s="43" t="s">
        <v>163</v>
      </c>
      <c r="N40" s="43" t="s">
        <v>309</v>
      </c>
      <c r="O40" s="43">
        <v>2</v>
      </c>
      <c r="P40" s="171" t="s">
        <v>1880</v>
      </c>
      <c r="Q40" s="43">
        <v>1</v>
      </c>
      <c r="R40" s="43">
        <v>0</v>
      </c>
      <c r="S40" s="43">
        <v>1</v>
      </c>
    </row>
    <row r="41" spans="1:19" s="39" customFormat="1" ht="165" customHeight="1" x14ac:dyDescent="0.25">
      <c r="A41" s="48" t="s">
        <v>310</v>
      </c>
      <c r="B41" s="48" t="s">
        <v>1836</v>
      </c>
      <c r="C41" s="48" t="s">
        <v>301</v>
      </c>
      <c r="D41" s="48" t="s">
        <v>311</v>
      </c>
      <c r="E41" s="47" t="s">
        <v>312</v>
      </c>
      <c r="F41" s="48" t="s">
        <v>313</v>
      </c>
      <c r="G41" s="172" t="s">
        <v>314</v>
      </c>
      <c r="H41" s="48" t="s">
        <v>315</v>
      </c>
      <c r="I41" s="49" t="s">
        <v>316</v>
      </c>
      <c r="J41" s="47" t="s">
        <v>290</v>
      </c>
      <c r="K41" s="48" t="s">
        <v>317</v>
      </c>
      <c r="L41" s="173">
        <v>1</v>
      </c>
      <c r="M41" s="49" t="s">
        <v>158</v>
      </c>
      <c r="N41" s="49" t="s">
        <v>318</v>
      </c>
      <c r="O41" s="49">
        <v>3</v>
      </c>
      <c r="P41" s="51">
        <v>1</v>
      </c>
      <c r="Q41" s="49">
        <v>1</v>
      </c>
      <c r="R41" s="49">
        <v>1</v>
      </c>
      <c r="S41" s="49">
        <v>0</v>
      </c>
    </row>
    <row r="42" spans="1:19" s="39" customFormat="1" ht="105" customHeight="1" x14ac:dyDescent="0.25">
      <c r="A42" s="48" t="s">
        <v>310</v>
      </c>
      <c r="B42" s="48" t="s">
        <v>1836</v>
      </c>
      <c r="C42" s="48" t="s">
        <v>301</v>
      </c>
      <c r="D42" s="48" t="s">
        <v>311</v>
      </c>
      <c r="E42" s="47" t="s">
        <v>319</v>
      </c>
      <c r="F42" s="48" t="s">
        <v>320</v>
      </c>
      <c r="G42" s="172" t="s">
        <v>321</v>
      </c>
      <c r="H42" s="47" t="s">
        <v>322</v>
      </c>
      <c r="I42" s="50" t="s">
        <v>323</v>
      </c>
      <c r="J42" s="47" t="s">
        <v>324</v>
      </c>
      <c r="K42" s="47" t="s">
        <v>325</v>
      </c>
      <c r="L42" s="173">
        <v>0.4</v>
      </c>
      <c r="M42" s="49" t="s">
        <v>158</v>
      </c>
      <c r="N42" s="49" t="s">
        <v>318</v>
      </c>
      <c r="O42" s="49">
        <v>2</v>
      </c>
      <c r="P42" s="51">
        <v>1</v>
      </c>
      <c r="Q42" s="49">
        <v>0</v>
      </c>
      <c r="R42" s="49">
        <v>1</v>
      </c>
      <c r="S42" s="49">
        <v>0</v>
      </c>
    </row>
    <row r="43" spans="1:19" s="39" customFormat="1" ht="105" customHeight="1" x14ac:dyDescent="0.25">
      <c r="A43" s="48" t="s">
        <v>310</v>
      </c>
      <c r="B43" s="48" t="s">
        <v>1836</v>
      </c>
      <c r="C43" s="48" t="s">
        <v>301</v>
      </c>
      <c r="D43" s="48" t="s">
        <v>311</v>
      </c>
      <c r="E43" s="47" t="s">
        <v>326</v>
      </c>
      <c r="F43" s="48" t="s">
        <v>320</v>
      </c>
      <c r="G43" s="172" t="s">
        <v>321</v>
      </c>
      <c r="H43" s="47" t="s">
        <v>327</v>
      </c>
      <c r="I43" s="50" t="s">
        <v>328</v>
      </c>
      <c r="J43" s="47" t="s">
        <v>329</v>
      </c>
      <c r="K43" s="47" t="s">
        <v>330</v>
      </c>
      <c r="L43" s="173">
        <v>0.3</v>
      </c>
      <c r="M43" s="49" t="s">
        <v>158</v>
      </c>
      <c r="N43" s="49" t="s">
        <v>318</v>
      </c>
      <c r="O43" s="49">
        <v>2</v>
      </c>
      <c r="P43" s="51">
        <v>1</v>
      </c>
      <c r="Q43" s="49">
        <v>0</v>
      </c>
      <c r="R43" s="49">
        <v>1</v>
      </c>
      <c r="S43" s="49">
        <v>0</v>
      </c>
    </row>
    <row r="44" spans="1:19" s="39" customFormat="1" ht="105" customHeight="1" x14ac:dyDescent="0.25">
      <c r="A44" s="48" t="s">
        <v>310</v>
      </c>
      <c r="B44" s="48" t="s">
        <v>1836</v>
      </c>
      <c r="C44" s="48" t="s">
        <v>301</v>
      </c>
      <c r="D44" s="48" t="s">
        <v>311</v>
      </c>
      <c r="E44" s="47" t="s">
        <v>326</v>
      </c>
      <c r="F44" s="48" t="s">
        <v>320</v>
      </c>
      <c r="G44" s="172" t="s">
        <v>321</v>
      </c>
      <c r="H44" s="47" t="s">
        <v>331</v>
      </c>
      <c r="I44" s="50" t="s">
        <v>332</v>
      </c>
      <c r="J44" s="47" t="s">
        <v>290</v>
      </c>
      <c r="K44" s="47" t="s">
        <v>333</v>
      </c>
      <c r="L44" s="173">
        <v>0.3</v>
      </c>
      <c r="M44" s="49" t="s">
        <v>158</v>
      </c>
      <c r="N44" s="49" t="s">
        <v>334</v>
      </c>
      <c r="O44" s="49">
        <v>500</v>
      </c>
      <c r="P44" s="51">
        <v>150</v>
      </c>
      <c r="Q44" s="49">
        <v>150</v>
      </c>
      <c r="R44" s="49">
        <v>150</v>
      </c>
      <c r="S44" s="49">
        <v>50</v>
      </c>
    </row>
    <row r="45" spans="1:19" ht="135" x14ac:dyDescent="0.25">
      <c r="A45" s="174" t="s">
        <v>335</v>
      </c>
      <c r="B45" s="175" t="s">
        <v>1837</v>
      </c>
      <c r="C45" s="79" t="s">
        <v>336</v>
      </c>
      <c r="D45" s="59" t="s">
        <v>337</v>
      </c>
      <c r="E45" s="197" t="s">
        <v>338</v>
      </c>
      <c r="F45" s="79" t="s">
        <v>339</v>
      </c>
      <c r="G45" s="176" t="s">
        <v>340</v>
      </c>
      <c r="H45" s="79" t="s">
        <v>341</v>
      </c>
      <c r="I45" s="103" t="s">
        <v>267</v>
      </c>
      <c r="J45" s="59" t="s">
        <v>342</v>
      </c>
      <c r="K45" s="59" t="s">
        <v>343</v>
      </c>
      <c r="L45" s="102">
        <v>0.5</v>
      </c>
      <c r="M45" s="103" t="s">
        <v>158</v>
      </c>
      <c r="N45" s="103" t="s">
        <v>344</v>
      </c>
      <c r="O45" s="103">
        <v>1</v>
      </c>
      <c r="P45" s="177">
        <v>0.25</v>
      </c>
      <c r="Q45" s="103" t="s">
        <v>345</v>
      </c>
      <c r="R45" s="103" t="s">
        <v>345</v>
      </c>
      <c r="S45" s="103" t="s">
        <v>345</v>
      </c>
    </row>
    <row r="46" spans="1:19" ht="135" x14ac:dyDescent="0.25">
      <c r="A46" s="174" t="s">
        <v>335</v>
      </c>
      <c r="B46" s="175" t="s">
        <v>1837</v>
      </c>
      <c r="C46" s="79" t="s">
        <v>336</v>
      </c>
      <c r="D46" s="59" t="s">
        <v>337</v>
      </c>
      <c r="E46" s="197" t="s">
        <v>338</v>
      </c>
      <c r="F46" s="79" t="s">
        <v>339</v>
      </c>
      <c r="G46" s="176" t="s">
        <v>340</v>
      </c>
      <c r="H46" s="79" t="s">
        <v>346</v>
      </c>
      <c r="I46" s="103" t="s">
        <v>267</v>
      </c>
      <c r="J46" s="59" t="s">
        <v>347</v>
      </c>
      <c r="K46" s="59" t="s">
        <v>348</v>
      </c>
      <c r="L46" s="102">
        <v>0.5</v>
      </c>
      <c r="M46" s="103" t="s">
        <v>158</v>
      </c>
      <c r="N46" s="103" t="s">
        <v>349</v>
      </c>
      <c r="O46" s="103">
        <v>8</v>
      </c>
      <c r="P46" s="103">
        <v>2</v>
      </c>
      <c r="Q46" s="103">
        <v>2</v>
      </c>
      <c r="R46" s="103">
        <v>2</v>
      </c>
      <c r="S46" s="103">
        <v>2</v>
      </c>
    </row>
    <row r="47" spans="1:19" s="39" customFormat="1" ht="60" customHeight="1" x14ac:dyDescent="0.25">
      <c r="A47" s="268" t="s">
        <v>350</v>
      </c>
      <c r="B47" s="268" t="s">
        <v>1837</v>
      </c>
      <c r="C47" s="268" t="s">
        <v>336</v>
      </c>
      <c r="D47" s="265" t="s">
        <v>173</v>
      </c>
      <c r="E47" s="265" t="s">
        <v>351</v>
      </c>
      <c r="F47" s="265" t="s">
        <v>352</v>
      </c>
      <c r="G47" s="276" t="s">
        <v>353</v>
      </c>
      <c r="H47" s="265" t="s">
        <v>354</v>
      </c>
      <c r="I47" s="273" t="s">
        <v>307</v>
      </c>
      <c r="J47" s="273">
        <v>0</v>
      </c>
      <c r="K47" s="265" t="s">
        <v>355</v>
      </c>
      <c r="L47" s="279">
        <v>1</v>
      </c>
      <c r="M47" s="273" t="s">
        <v>158</v>
      </c>
      <c r="N47" s="265" t="s">
        <v>356</v>
      </c>
      <c r="O47" s="273">
        <v>1</v>
      </c>
      <c r="P47" s="273">
        <v>0.25</v>
      </c>
      <c r="Q47" s="273">
        <v>0.25</v>
      </c>
      <c r="R47" s="273">
        <v>0.25</v>
      </c>
      <c r="S47" s="273">
        <v>0.25</v>
      </c>
    </row>
    <row r="48" spans="1:19" s="39" customFormat="1" ht="15" x14ac:dyDescent="0.25">
      <c r="A48" s="269"/>
      <c r="B48" s="271"/>
      <c r="C48" s="269"/>
      <c r="D48" s="266"/>
      <c r="E48" s="266"/>
      <c r="F48" s="266"/>
      <c r="G48" s="277"/>
      <c r="H48" s="266"/>
      <c r="I48" s="274"/>
      <c r="J48" s="274"/>
      <c r="K48" s="266"/>
      <c r="L48" s="274"/>
      <c r="M48" s="274"/>
      <c r="N48" s="266"/>
      <c r="O48" s="274"/>
      <c r="P48" s="274"/>
      <c r="Q48" s="274"/>
      <c r="R48" s="274"/>
      <c r="S48" s="274"/>
    </row>
    <row r="49" spans="1:19" s="39" customFormat="1" ht="15" x14ac:dyDescent="0.25">
      <c r="A49" s="270"/>
      <c r="B49" s="272"/>
      <c r="C49" s="270"/>
      <c r="D49" s="267"/>
      <c r="E49" s="267"/>
      <c r="F49" s="267"/>
      <c r="G49" s="278"/>
      <c r="H49" s="267"/>
      <c r="I49" s="275"/>
      <c r="J49" s="275"/>
      <c r="K49" s="267"/>
      <c r="L49" s="275"/>
      <c r="M49" s="275"/>
      <c r="N49" s="267"/>
      <c r="O49" s="275"/>
      <c r="P49" s="275"/>
      <c r="Q49" s="275"/>
      <c r="R49" s="275"/>
      <c r="S49" s="275"/>
    </row>
    <row r="50" spans="1:19" ht="135" x14ac:dyDescent="0.25">
      <c r="A50" s="60" t="s">
        <v>148</v>
      </c>
      <c r="B50" s="71" t="s">
        <v>1837</v>
      </c>
      <c r="C50" s="60" t="s">
        <v>336</v>
      </c>
      <c r="D50" s="60" t="s">
        <v>173</v>
      </c>
      <c r="E50" s="60" t="s">
        <v>357</v>
      </c>
      <c r="F50" s="60" t="s">
        <v>358</v>
      </c>
      <c r="G50" s="178" t="s">
        <v>359</v>
      </c>
      <c r="H50" s="81" t="s">
        <v>360</v>
      </c>
      <c r="I50" s="81" t="s">
        <v>211</v>
      </c>
      <c r="J50" s="179">
        <v>0</v>
      </c>
      <c r="K50" s="81" t="s">
        <v>361</v>
      </c>
      <c r="L50" s="204">
        <v>50</v>
      </c>
      <c r="M50" s="179" t="s">
        <v>158</v>
      </c>
      <c r="N50" s="179" t="s">
        <v>362</v>
      </c>
      <c r="O50" s="179">
        <v>5</v>
      </c>
      <c r="P50" s="179">
        <v>1</v>
      </c>
      <c r="Q50" s="179">
        <v>2</v>
      </c>
      <c r="R50" s="179">
        <v>1</v>
      </c>
      <c r="S50" s="179">
        <v>1</v>
      </c>
    </row>
    <row r="51" spans="1:19" ht="135" x14ac:dyDescent="0.25">
      <c r="A51" s="60" t="s">
        <v>148</v>
      </c>
      <c r="B51" s="71" t="s">
        <v>1837</v>
      </c>
      <c r="C51" s="60" t="s">
        <v>336</v>
      </c>
      <c r="D51" s="60" t="s">
        <v>173</v>
      </c>
      <c r="E51" s="60" t="s">
        <v>357</v>
      </c>
      <c r="F51" s="60" t="s">
        <v>358</v>
      </c>
      <c r="G51" s="178" t="s">
        <v>359</v>
      </c>
      <c r="H51" s="81" t="s">
        <v>363</v>
      </c>
      <c r="I51" s="81" t="s">
        <v>211</v>
      </c>
      <c r="J51" s="179">
        <v>0</v>
      </c>
      <c r="K51" s="81" t="s">
        <v>364</v>
      </c>
      <c r="L51" s="204">
        <v>25</v>
      </c>
      <c r="M51" s="179" t="s">
        <v>158</v>
      </c>
      <c r="N51" s="179" t="s">
        <v>365</v>
      </c>
      <c r="O51" s="179">
        <v>2</v>
      </c>
      <c r="P51" s="179">
        <v>0.5</v>
      </c>
      <c r="Q51" s="179" t="s">
        <v>366</v>
      </c>
      <c r="R51" s="179" t="s">
        <v>366</v>
      </c>
      <c r="S51" s="179" t="s">
        <v>366</v>
      </c>
    </row>
    <row r="52" spans="1:19" ht="135" x14ac:dyDescent="0.25">
      <c r="A52" s="60" t="s">
        <v>148</v>
      </c>
      <c r="B52" s="71" t="s">
        <v>1837</v>
      </c>
      <c r="C52" s="60" t="s">
        <v>336</v>
      </c>
      <c r="D52" s="60" t="s">
        <v>173</v>
      </c>
      <c r="E52" s="60" t="s">
        <v>357</v>
      </c>
      <c r="F52" s="60" t="s">
        <v>358</v>
      </c>
      <c r="G52" s="178" t="s">
        <v>359</v>
      </c>
      <c r="H52" s="81" t="s">
        <v>367</v>
      </c>
      <c r="I52" s="81" t="s">
        <v>211</v>
      </c>
      <c r="J52" s="179">
        <v>0</v>
      </c>
      <c r="K52" s="81" t="s">
        <v>368</v>
      </c>
      <c r="L52" s="204">
        <v>25</v>
      </c>
      <c r="M52" s="179" t="s">
        <v>163</v>
      </c>
      <c r="N52" s="81" t="s">
        <v>369</v>
      </c>
      <c r="O52" s="179">
        <v>1</v>
      </c>
      <c r="P52" s="171" t="s">
        <v>1880</v>
      </c>
      <c r="Q52" s="179" t="s">
        <v>370</v>
      </c>
      <c r="R52" s="179" t="s">
        <v>370</v>
      </c>
      <c r="S52" s="179" t="s">
        <v>370</v>
      </c>
    </row>
    <row r="53" spans="1:19" ht="150" x14ac:dyDescent="0.25">
      <c r="A53" s="62" t="s">
        <v>371</v>
      </c>
      <c r="B53" s="64" t="s">
        <v>1835</v>
      </c>
      <c r="C53" s="72" t="s">
        <v>199</v>
      </c>
      <c r="D53" s="61" t="s">
        <v>372</v>
      </c>
      <c r="E53" s="62" t="s">
        <v>373</v>
      </c>
      <c r="F53" s="72" t="s">
        <v>374</v>
      </c>
      <c r="G53" s="180" t="s">
        <v>375</v>
      </c>
      <c r="H53" s="69" t="s">
        <v>376</v>
      </c>
      <c r="I53" s="69" t="s">
        <v>377</v>
      </c>
      <c r="J53" s="69">
        <v>1250</v>
      </c>
      <c r="K53" s="69" t="s">
        <v>378</v>
      </c>
      <c r="L53" s="181">
        <v>0.5</v>
      </c>
      <c r="M53" s="62" t="s">
        <v>158</v>
      </c>
      <c r="N53" s="61" t="s">
        <v>379</v>
      </c>
      <c r="O53" s="62">
        <v>1600</v>
      </c>
      <c r="P53" s="62">
        <v>400</v>
      </c>
      <c r="Q53" s="62">
        <v>400</v>
      </c>
      <c r="R53" s="62">
        <v>400</v>
      </c>
      <c r="S53" s="62">
        <v>400</v>
      </c>
    </row>
    <row r="54" spans="1:19" ht="150" x14ac:dyDescent="0.25">
      <c r="A54" s="62" t="s">
        <v>371</v>
      </c>
      <c r="B54" s="64" t="s">
        <v>1835</v>
      </c>
      <c r="C54" s="72" t="s">
        <v>199</v>
      </c>
      <c r="D54" s="61" t="s">
        <v>372</v>
      </c>
      <c r="E54" s="69" t="s">
        <v>380</v>
      </c>
      <c r="F54" s="72" t="s">
        <v>374</v>
      </c>
      <c r="G54" s="180" t="s">
        <v>375</v>
      </c>
      <c r="H54" s="69" t="s">
        <v>381</v>
      </c>
      <c r="I54" s="69" t="s">
        <v>155</v>
      </c>
      <c r="J54" s="69">
        <v>0</v>
      </c>
      <c r="K54" s="69" t="s">
        <v>382</v>
      </c>
      <c r="L54" s="181">
        <v>0.2</v>
      </c>
      <c r="M54" s="62" t="s">
        <v>158</v>
      </c>
      <c r="N54" s="61" t="s">
        <v>383</v>
      </c>
      <c r="O54" s="62">
        <v>400</v>
      </c>
      <c r="P54" s="62">
        <v>200</v>
      </c>
      <c r="Q54" s="62">
        <v>100</v>
      </c>
      <c r="R54" s="62">
        <v>100</v>
      </c>
      <c r="S54" s="62">
        <v>0</v>
      </c>
    </row>
    <row r="55" spans="1:19" ht="150" x14ac:dyDescent="0.25">
      <c r="A55" s="62" t="s">
        <v>371</v>
      </c>
      <c r="B55" s="64" t="s">
        <v>1835</v>
      </c>
      <c r="C55" s="72" t="s">
        <v>199</v>
      </c>
      <c r="D55" s="61" t="s">
        <v>372</v>
      </c>
      <c r="E55" s="69" t="s">
        <v>384</v>
      </c>
      <c r="F55" s="72" t="s">
        <v>374</v>
      </c>
      <c r="G55" s="180" t="s">
        <v>375</v>
      </c>
      <c r="H55" s="69" t="s">
        <v>385</v>
      </c>
      <c r="I55" s="69" t="s">
        <v>155</v>
      </c>
      <c r="J55" s="69">
        <v>176</v>
      </c>
      <c r="K55" s="69" t="s">
        <v>386</v>
      </c>
      <c r="L55" s="181">
        <v>0.1</v>
      </c>
      <c r="M55" s="62" t="s">
        <v>158</v>
      </c>
      <c r="N55" s="61" t="s">
        <v>379</v>
      </c>
      <c r="O55" s="62">
        <v>240</v>
      </c>
      <c r="P55" s="62">
        <v>65</v>
      </c>
      <c r="Q55" s="62">
        <v>65</v>
      </c>
      <c r="R55" s="62">
        <v>65</v>
      </c>
      <c r="S55" s="62">
        <v>65</v>
      </c>
    </row>
    <row r="56" spans="1:19" ht="150" x14ac:dyDescent="0.25">
      <c r="A56" s="62" t="s">
        <v>371</v>
      </c>
      <c r="B56" s="64" t="s">
        <v>1835</v>
      </c>
      <c r="C56" s="72" t="s">
        <v>199</v>
      </c>
      <c r="D56" s="61" t="s">
        <v>372</v>
      </c>
      <c r="E56" s="69" t="s">
        <v>387</v>
      </c>
      <c r="F56" s="72" t="s">
        <v>374</v>
      </c>
      <c r="G56" s="180" t="s">
        <v>375</v>
      </c>
      <c r="H56" s="69" t="s">
        <v>388</v>
      </c>
      <c r="I56" s="69" t="s">
        <v>155</v>
      </c>
      <c r="J56" s="69">
        <v>150</v>
      </c>
      <c r="K56" s="69" t="s">
        <v>389</v>
      </c>
      <c r="L56" s="181">
        <v>0.1</v>
      </c>
      <c r="M56" s="62" t="s">
        <v>158</v>
      </c>
      <c r="N56" s="61" t="s">
        <v>390</v>
      </c>
      <c r="O56" s="62">
        <v>200</v>
      </c>
      <c r="P56" s="62">
        <v>50</v>
      </c>
      <c r="Q56" s="62">
        <v>50</v>
      </c>
      <c r="R56" s="62">
        <v>50</v>
      </c>
      <c r="S56" s="62">
        <v>50</v>
      </c>
    </row>
    <row r="57" spans="1:19" ht="150" x14ac:dyDescent="0.25">
      <c r="A57" s="62" t="s">
        <v>371</v>
      </c>
      <c r="B57" s="64" t="s">
        <v>1835</v>
      </c>
      <c r="C57" s="72" t="s">
        <v>199</v>
      </c>
      <c r="D57" s="61" t="s">
        <v>372</v>
      </c>
      <c r="E57" s="69" t="s">
        <v>391</v>
      </c>
      <c r="F57" s="72" t="s">
        <v>374</v>
      </c>
      <c r="G57" s="180" t="s">
        <v>375</v>
      </c>
      <c r="H57" s="69" t="s">
        <v>392</v>
      </c>
      <c r="I57" s="69" t="s">
        <v>155</v>
      </c>
      <c r="J57" s="69">
        <v>7</v>
      </c>
      <c r="K57" s="69" t="s">
        <v>393</v>
      </c>
      <c r="L57" s="181">
        <v>0.1</v>
      </c>
      <c r="M57" s="62" t="s">
        <v>163</v>
      </c>
      <c r="N57" s="61" t="s">
        <v>394</v>
      </c>
      <c r="O57" s="62">
        <v>9</v>
      </c>
      <c r="P57" s="62">
        <v>5</v>
      </c>
      <c r="Q57" s="62">
        <v>2</v>
      </c>
      <c r="R57" s="62">
        <v>1</v>
      </c>
      <c r="S57" s="62">
        <v>1</v>
      </c>
    </row>
    <row r="58" spans="1:19" ht="120" x14ac:dyDescent="0.25">
      <c r="A58" s="69" t="s">
        <v>395</v>
      </c>
      <c r="B58" s="72" t="s">
        <v>1838</v>
      </c>
      <c r="C58" s="72" t="s">
        <v>396</v>
      </c>
      <c r="D58" s="61" t="s">
        <v>191</v>
      </c>
      <c r="E58" s="69" t="s">
        <v>397</v>
      </c>
      <c r="F58" s="72" t="s">
        <v>398</v>
      </c>
      <c r="G58" s="180" t="s">
        <v>375</v>
      </c>
      <c r="H58" s="69" t="s">
        <v>399</v>
      </c>
      <c r="I58" s="69" t="s">
        <v>155</v>
      </c>
      <c r="J58" s="69">
        <v>10</v>
      </c>
      <c r="K58" s="69" t="s">
        <v>400</v>
      </c>
      <c r="L58" s="181">
        <v>1</v>
      </c>
      <c r="M58" s="62" t="s">
        <v>158</v>
      </c>
      <c r="N58" s="61" t="s">
        <v>401</v>
      </c>
      <c r="O58" s="62">
        <v>16</v>
      </c>
      <c r="P58" s="62">
        <v>4</v>
      </c>
      <c r="Q58" s="62">
        <v>4</v>
      </c>
      <c r="R58" s="62">
        <v>4</v>
      </c>
      <c r="S58" s="62">
        <v>4</v>
      </c>
    </row>
    <row r="59" spans="1:19" ht="165" x14ac:dyDescent="0.25">
      <c r="A59" s="65" t="s">
        <v>148</v>
      </c>
      <c r="B59" s="65" t="s">
        <v>1836</v>
      </c>
      <c r="C59" s="65" t="s">
        <v>301</v>
      </c>
      <c r="D59" s="65" t="s">
        <v>402</v>
      </c>
      <c r="E59" s="65" t="s">
        <v>403</v>
      </c>
      <c r="F59" s="82" t="s">
        <v>404</v>
      </c>
      <c r="G59" s="182" t="s">
        <v>405</v>
      </c>
      <c r="H59" s="65" t="s">
        <v>406</v>
      </c>
      <c r="I59" s="65" t="s">
        <v>205</v>
      </c>
      <c r="J59" s="65" t="s">
        <v>407</v>
      </c>
      <c r="K59" s="65" t="s">
        <v>408</v>
      </c>
      <c r="L59" s="121">
        <v>1</v>
      </c>
      <c r="M59" s="183" t="s">
        <v>158</v>
      </c>
      <c r="N59" s="122" t="s">
        <v>409</v>
      </c>
      <c r="O59" s="183">
        <v>10600</v>
      </c>
      <c r="P59" s="171" t="s">
        <v>1880</v>
      </c>
      <c r="Q59" s="183">
        <v>3534</v>
      </c>
      <c r="R59" s="183">
        <v>3534</v>
      </c>
      <c r="S59" s="183">
        <v>3532</v>
      </c>
    </row>
    <row r="60" spans="1:19" ht="165" x14ac:dyDescent="0.25">
      <c r="A60" s="65" t="s">
        <v>148</v>
      </c>
      <c r="B60" s="65" t="s">
        <v>1836</v>
      </c>
      <c r="C60" s="65" t="s">
        <v>301</v>
      </c>
      <c r="D60" s="65" t="s">
        <v>402</v>
      </c>
      <c r="E60" s="65" t="s">
        <v>410</v>
      </c>
      <c r="F60" s="82" t="s">
        <v>411</v>
      </c>
      <c r="G60" s="182" t="s">
        <v>412</v>
      </c>
      <c r="H60" s="65" t="s">
        <v>413</v>
      </c>
      <c r="I60" s="65" t="s">
        <v>205</v>
      </c>
      <c r="J60" s="65" t="s">
        <v>414</v>
      </c>
      <c r="K60" s="65" t="s">
        <v>415</v>
      </c>
      <c r="L60" s="121">
        <v>0.6</v>
      </c>
      <c r="M60" s="183" t="s">
        <v>158</v>
      </c>
      <c r="N60" s="122" t="s">
        <v>416</v>
      </c>
      <c r="O60" s="183">
        <v>60</v>
      </c>
      <c r="P60" s="183">
        <v>15</v>
      </c>
      <c r="Q60" s="183">
        <v>15</v>
      </c>
      <c r="R60" s="183">
        <v>15</v>
      </c>
      <c r="S60" s="183">
        <v>15</v>
      </c>
    </row>
    <row r="61" spans="1:19" ht="165" x14ac:dyDescent="0.25">
      <c r="A61" s="65" t="s">
        <v>148</v>
      </c>
      <c r="B61" s="65" t="s">
        <v>1836</v>
      </c>
      <c r="C61" s="65" t="s">
        <v>301</v>
      </c>
      <c r="D61" s="65" t="s">
        <v>402</v>
      </c>
      <c r="E61" s="65" t="s">
        <v>410</v>
      </c>
      <c r="F61" s="82" t="s">
        <v>411</v>
      </c>
      <c r="G61" s="182" t="s">
        <v>412</v>
      </c>
      <c r="H61" s="65" t="s">
        <v>417</v>
      </c>
      <c r="I61" s="65" t="s">
        <v>205</v>
      </c>
      <c r="J61" s="65" t="s">
        <v>418</v>
      </c>
      <c r="K61" s="65" t="s">
        <v>419</v>
      </c>
      <c r="L61" s="121">
        <v>0.4</v>
      </c>
      <c r="M61" s="183" t="s">
        <v>158</v>
      </c>
      <c r="N61" s="122" t="s">
        <v>416</v>
      </c>
      <c r="O61" s="183">
        <v>262</v>
      </c>
      <c r="P61" s="183">
        <v>22</v>
      </c>
      <c r="Q61" s="183">
        <v>80</v>
      </c>
      <c r="R61" s="183">
        <v>80</v>
      </c>
      <c r="S61" s="183">
        <v>80</v>
      </c>
    </row>
    <row r="62" spans="1:19" ht="165" x14ac:dyDescent="0.25">
      <c r="A62" s="65" t="s">
        <v>148</v>
      </c>
      <c r="B62" s="65" t="s">
        <v>1836</v>
      </c>
      <c r="C62" s="65" t="s">
        <v>301</v>
      </c>
      <c r="D62" s="65" t="s">
        <v>402</v>
      </c>
      <c r="E62" s="65" t="s">
        <v>420</v>
      </c>
      <c r="F62" s="82" t="s">
        <v>304</v>
      </c>
      <c r="G62" s="182" t="s">
        <v>305</v>
      </c>
      <c r="H62" s="65" t="s">
        <v>421</v>
      </c>
      <c r="I62" s="65" t="s">
        <v>205</v>
      </c>
      <c r="J62" s="82">
        <v>0</v>
      </c>
      <c r="K62" s="65" t="s">
        <v>422</v>
      </c>
      <c r="L62" s="121">
        <v>1</v>
      </c>
      <c r="M62" s="183" t="s">
        <v>158</v>
      </c>
      <c r="N62" s="122" t="s">
        <v>423</v>
      </c>
      <c r="O62" s="183">
        <v>5</v>
      </c>
      <c r="P62" s="171" t="s">
        <v>1880</v>
      </c>
      <c r="Q62" s="183">
        <v>2</v>
      </c>
      <c r="R62" s="183">
        <v>2</v>
      </c>
      <c r="S62" s="183">
        <v>1</v>
      </c>
    </row>
    <row r="63" spans="1:19" ht="165" x14ac:dyDescent="0.25">
      <c r="A63" s="184" t="s">
        <v>424</v>
      </c>
      <c r="B63" s="184" t="s">
        <v>1836</v>
      </c>
      <c r="C63" s="66" t="s">
        <v>301</v>
      </c>
      <c r="D63" s="66" t="s">
        <v>425</v>
      </c>
      <c r="E63" s="184" t="s">
        <v>426</v>
      </c>
      <c r="F63" s="66" t="s">
        <v>427</v>
      </c>
      <c r="G63" s="185" t="s">
        <v>428</v>
      </c>
      <c r="H63" s="66" t="s">
        <v>429</v>
      </c>
      <c r="I63" s="87" t="s">
        <v>211</v>
      </c>
      <c r="J63" s="66" t="s">
        <v>294</v>
      </c>
      <c r="K63" s="66" t="s">
        <v>430</v>
      </c>
      <c r="L63" s="108">
        <v>0.5</v>
      </c>
      <c r="M63" s="106" t="s">
        <v>158</v>
      </c>
      <c r="N63" s="106" t="s">
        <v>431</v>
      </c>
      <c r="O63" s="106">
        <v>400</v>
      </c>
      <c r="P63" s="106">
        <v>234</v>
      </c>
      <c r="Q63" s="106">
        <v>55</v>
      </c>
      <c r="R63" s="106">
        <v>55</v>
      </c>
      <c r="S63" s="106">
        <v>56</v>
      </c>
    </row>
    <row r="64" spans="1:19" ht="165" x14ac:dyDescent="0.25">
      <c r="A64" s="184" t="s">
        <v>424</v>
      </c>
      <c r="B64" s="184" t="s">
        <v>1836</v>
      </c>
      <c r="C64" s="66" t="s">
        <v>301</v>
      </c>
      <c r="D64" s="66" t="s">
        <v>425</v>
      </c>
      <c r="E64" s="184" t="s">
        <v>426</v>
      </c>
      <c r="F64" s="66" t="s">
        <v>427</v>
      </c>
      <c r="G64" s="185" t="s">
        <v>428</v>
      </c>
      <c r="H64" s="66" t="s">
        <v>432</v>
      </c>
      <c r="I64" s="87" t="s">
        <v>211</v>
      </c>
      <c r="J64" s="66" t="s">
        <v>294</v>
      </c>
      <c r="K64" s="66" t="s">
        <v>433</v>
      </c>
      <c r="L64" s="106">
        <v>50</v>
      </c>
      <c r="M64" s="106" t="s">
        <v>158</v>
      </c>
      <c r="N64" s="106" t="s">
        <v>431</v>
      </c>
      <c r="O64" s="106">
        <v>400</v>
      </c>
      <c r="P64" s="171" t="s">
        <v>1880</v>
      </c>
      <c r="Q64" s="106">
        <v>133</v>
      </c>
      <c r="R64" s="106">
        <v>133</v>
      </c>
      <c r="S64" s="106">
        <v>134</v>
      </c>
    </row>
    <row r="65" spans="1:19" ht="135" x14ac:dyDescent="0.25">
      <c r="A65" s="184" t="s">
        <v>148</v>
      </c>
      <c r="B65" s="184" t="s">
        <v>1837</v>
      </c>
      <c r="C65" s="66" t="s">
        <v>336</v>
      </c>
      <c r="D65" s="66" t="s">
        <v>173</v>
      </c>
      <c r="E65" s="184" t="s">
        <v>181</v>
      </c>
      <c r="F65" s="66" t="s">
        <v>352</v>
      </c>
      <c r="G65" s="185" t="s">
        <v>353</v>
      </c>
      <c r="H65" s="66" t="s">
        <v>434</v>
      </c>
      <c r="I65" s="87" t="s">
        <v>211</v>
      </c>
      <c r="J65" s="87">
        <v>0</v>
      </c>
      <c r="K65" s="66" t="s">
        <v>435</v>
      </c>
      <c r="L65" s="106">
        <v>100</v>
      </c>
      <c r="M65" s="106" t="s">
        <v>163</v>
      </c>
      <c r="N65" s="106" t="s">
        <v>436</v>
      </c>
      <c r="O65" s="106">
        <v>1</v>
      </c>
      <c r="P65" s="171" t="s">
        <v>1880</v>
      </c>
      <c r="Q65" s="106">
        <v>0.5</v>
      </c>
      <c r="R65" s="106">
        <v>0.5</v>
      </c>
      <c r="S65" s="106">
        <v>0</v>
      </c>
    </row>
    <row r="66" spans="1:19" ht="135" x14ac:dyDescent="0.25">
      <c r="A66" s="184" t="s">
        <v>148</v>
      </c>
      <c r="B66" s="184" t="s">
        <v>1837</v>
      </c>
      <c r="C66" s="66" t="s">
        <v>336</v>
      </c>
      <c r="D66" s="66" t="s">
        <v>173</v>
      </c>
      <c r="E66" s="184" t="s">
        <v>437</v>
      </c>
      <c r="F66" s="66" t="s">
        <v>438</v>
      </c>
      <c r="G66" s="185" t="s">
        <v>439</v>
      </c>
      <c r="H66" s="66" t="s">
        <v>440</v>
      </c>
      <c r="I66" s="87" t="s">
        <v>211</v>
      </c>
      <c r="J66" s="66" t="s">
        <v>441</v>
      </c>
      <c r="K66" s="66" t="s">
        <v>442</v>
      </c>
      <c r="L66" s="108">
        <v>1</v>
      </c>
      <c r="M66" s="106" t="s">
        <v>163</v>
      </c>
      <c r="N66" s="106" t="s">
        <v>443</v>
      </c>
      <c r="O66" s="106">
        <v>1</v>
      </c>
      <c r="P66" s="106">
        <v>0.3</v>
      </c>
      <c r="Q66" s="106">
        <v>0.3</v>
      </c>
      <c r="R66" s="106">
        <v>0.2</v>
      </c>
      <c r="S66" s="106">
        <v>0.2</v>
      </c>
    </row>
    <row r="67" spans="1:19" ht="78.75" customHeight="1" x14ac:dyDescent="0.25">
      <c r="A67" s="56" t="s">
        <v>335</v>
      </c>
      <c r="B67" s="203" t="s">
        <v>1837</v>
      </c>
      <c r="C67" s="56" t="s">
        <v>336</v>
      </c>
      <c r="D67" s="56" t="s">
        <v>337</v>
      </c>
      <c r="E67" s="67" t="s">
        <v>444</v>
      </c>
      <c r="F67" s="67" t="s">
        <v>445</v>
      </c>
      <c r="G67" s="186" t="s">
        <v>446</v>
      </c>
      <c r="H67" s="67" t="s">
        <v>447</v>
      </c>
      <c r="I67" s="67" t="s">
        <v>307</v>
      </c>
      <c r="J67" s="67" t="s">
        <v>448</v>
      </c>
      <c r="K67" s="67" t="s">
        <v>449</v>
      </c>
      <c r="L67" s="187">
        <v>0.33300000000000002</v>
      </c>
      <c r="M67" s="188" t="s">
        <v>158</v>
      </c>
      <c r="N67" s="67" t="s">
        <v>450</v>
      </c>
      <c r="O67" s="188">
        <v>40</v>
      </c>
      <c r="P67" s="188">
        <v>10</v>
      </c>
      <c r="Q67" s="188">
        <v>10</v>
      </c>
      <c r="R67" s="188">
        <v>10</v>
      </c>
      <c r="S67" s="188">
        <v>10</v>
      </c>
    </row>
    <row r="68" spans="1:19" ht="72.75" customHeight="1" x14ac:dyDescent="0.25">
      <c r="A68" s="56" t="s">
        <v>335</v>
      </c>
      <c r="B68" s="203" t="s">
        <v>1837</v>
      </c>
      <c r="C68" s="56" t="s">
        <v>336</v>
      </c>
      <c r="D68" s="56" t="s">
        <v>337</v>
      </c>
      <c r="E68" s="67" t="s">
        <v>444</v>
      </c>
      <c r="F68" s="67" t="s">
        <v>445</v>
      </c>
      <c r="G68" s="186" t="s">
        <v>446</v>
      </c>
      <c r="H68" s="67" t="s">
        <v>451</v>
      </c>
      <c r="I68" s="67" t="s">
        <v>307</v>
      </c>
      <c r="J68" s="67" t="s">
        <v>156</v>
      </c>
      <c r="K68" s="67" t="s">
        <v>452</v>
      </c>
      <c r="L68" s="187">
        <v>0.33300000000000002</v>
      </c>
      <c r="M68" s="188" t="s">
        <v>163</v>
      </c>
      <c r="N68" s="67" t="s">
        <v>453</v>
      </c>
      <c r="O68" s="188">
        <v>1</v>
      </c>
      <c r="P68" s="171" t="s">
        <v>1880</v>
      </c>
      <c r="Q68" s="188">
        <v>0</v>
      </c>
      <c r="R68" s="188">
        <v>0</v>
      </c>
      <c r="S68" s="188">
        <v>1</v>
      </c>
    </row>
    <row r="69" spans="1:19" ht="70.5" customHeight="1" x14ac:dyDescent="0.25">
      <c r="A69" s="56" t="s">
        <v>335</v>
      </c>
      <c r="B69" s="203" t="s">
        <v>1837</v>
      </c>
      <c r="C69" s="56" t="s">
        <v>336</v>
      </c>
      <c r="D69" s="56" t="s">
        <v>337</v>
      </c>
      <c r="E69" s="67" t="s">
        <v>444</v>
      </c>
      <c r="F69" s="67" t="s">
        <v>445</v>
      </c>
      <c r="G69" s="186" t="s">
        <v>446</v>
      </c>
      <c r="H69" s="67" t="s">
        <v>454</v>
      </c>
      <c r="I69" s="67" t="s">
        <v>307</v>
      </c>
      <c r="J69" s="67" t="s">
        <v>455</v>
      </c>
      <c r="K69" s="67" t="s">
        <v>456</v>
      </c>
      <c r="L69" s="187">
        <v>0.33300000000000002</v>
      </c>
      <c r="M69" s="188" t="s">
        <v>163</v>
      </c>
      <c r="N69" s="67" t="s">
        <v>457</v>
      </c>
      <c r="O69" s="188">
        <v>3</v>
      </c>
      <c r="P69" s="171" t="s">
        <v>1880</v>
      </c>
      <c r="Q69" s="188">
        <v>1</v>
      </c>
      <c r="R69" s="188">
        <v>1</v>
      </c>
      <c r="S69" s="188">
        <v>1</v>
      </c>
    </row>
    <row r="70" spans="1:19" ht="165" x14ac:dyDescent="0.25">
      <c r="A70" s="68" t="s">
        <v>458</v>
      </c>
      <c r="B70" s="57" t="s">
        <v>1836</v>
      </c>
      <c r="C70" s="57" t="s">
        <v>301</v>
      </c>
      <c r="D70" s="57" t="s">
        <v>459</v>
      </c>
      <c r="E70" s="57" t="s">
        <v>460</v>
      </c>
      <c r="F70" s="68" t="s">
        <v>461</v>
      </c>
      <c r="G70" s="189" t="s">
        <v>462</v>
      </c>
      <c r="H70" s="68" t="s">
        <v>463</v>
      </c>
      <c r="I70" s="68" t="s">
        <v>307</v>
      </c>
      <c r="J70" s="68" t="s">
        <v>464</v>
      </c>
      <c r="K70" s="68" t="s">
        <v>465</v>
      </c>
      <c r="L70" s="109">
        <v>1</v>
      </c>
      <c r="M70" s="110" t="s">
        <v>163</v>
      </c>
      <c r="N70" s="57" t="s">
        <v>466</v>
      </c>
      <c r="O70" s="110">
        <v>2</v>
      </c>
      <c r="P70" s="171" t="s">
        <v>1880</v>
      </c>
      <c r="Q70" s="110">
        <v>1</v>
      </c>
      <c r="R70" s="110">
        <v>0</v>
      </c>
      <c r="S70" s="110">
        <v>1</v>
      </c>
    </row>
    <row r="71" spans="1:19" ht="75" customHeight="1" x14ac:dyDescent="0.25">
      <c r="A71" s="68" t="s">
        <v>148</v>
      </c>
      <c r="B71" s="161" t="s">
        <v>1837</v>
      </c>
      <c r="C71" s="57" t="s">
        <v>336</v>
      </c>
      <c r="D71" s="57" t="s">
        <v>337</v>
      </c>
      <c r="E71" s="57" t="s">
        <v>467</v>
      </c>
      <c r="F71" s="68" t="s">
        <v>468</v>
      </c>
      <c r="G71" s="189" t="s">
        <v>469</v>
      </c>
      <c r="H71" s="68" t="s">
        <v>470</v>
      </c>
      <c r="I71" s="68" t="s">
        <v>307</v>
      </c>
      <c r="J71" s="68" t="s">
        <v>471</v>
      </c>
      <c r="K71" s="68" t="s">
        <v>472</v>
      </c>
      <c r="L71" s="118">
        <v>0.3</v>
      </c>
      <c r="M71" s="110" t="s">
        <v>158</v>
      </c>
      <c r="N71" s="57" t="s">
        <v>473</v>
      </c>
      <c r="O71" s="110">
        <v>1400</v>
      </c>
      <c r="P71" s="110">
        <v>350</v>
      </c>
      <c r="Q71" s="110">
        <v>350</v>
      </c>
      <c r="R71" s="110">
        <v>350</v>
      </c>
      <c r="S71" s="110">
        <v>350</v>
      </c>
    </row>
    <row r="72" spans="1:19" ht="135" x14ac:dyDescent="0.25">
      <c r="A72" s="68" t="s">
        <v>148</v>
      </c>
      <c r="B72" s="161" t="s">
        <v>1837</v>
      </c>
      <c r="C72" s="57" t="s">
        <v>336</v>
      </c>
      <c r="D72" s="57" t="s">
        <v>337</v>
      </c>
      <c r="E72" s="57" t="s">
        <v>467</v>
      </c>
      <c r="F72" s="68" t="s">
        <v>468</v>
      </c>
      <c r="G72" s="189" t="s">
        <v>469</v>
      </c>
      <c r="H72" s="68" t="s">
        <v>474</v>
      </c>
      <c r="I72" s="68" t="s">
        <v>307</v>
      </c>
      <c r="J72" s="68" t="s">
        <v>475</v>
      </c>
      <c r="K72" s="68" t="s">
        <v>476</v>
      </c>
      <c r="L72" s="118">
        <v>0.2</v>
      </c>
      <c r="M72" s="110" t="s">
        <v>158</v>
      </c>
      <c r="N72" s="57" t="s">
        <v>477</v>
      </c>
      <c r="O72" s="110">
        <v>4</v>
      </c>
      <c r="P72" s="110">
        <v>1</v>
      </c>
      <c r="Q72" s="110">
        <v>1</v>
      </c>
      <c r="R72" s="110">
        <v>1</v>
      </c>
      <c r="S72" s="110">
        <v>1</v>
      </c>
    </row>
    <row r="73" spans="1:19" ht="135" x14ac:dyDescent="0.25">
      <c r="A73" s="68" t="s">
        <v>148</v>
      </c>
      <c r="B73" s="161" t="s">
        <v>1837</v>
      </c>
      <c r="C73" s="57" t="s">
        <v>336</v>
      </c>
      <c r="D73" s="57" t="s">
        <v>337</v>
      </c>
      <c r="E73" s="57" t="s">
        <v>467</v>
      </c>
      <c r="F73" s="68" t="s">
        <v>468</v>
      </c>
      <c r="G73" s="189" t="s">
        <v>469</v>
      </c>
      <c r="H73" s="68" t="s">
        <v>478</v>
      </c>
      <c r="I73" s="68" t="s">
        <v>307</v>
      </c>
      <c r="J73" s="68" t="s">
        <v>479</v>
      </c>
      <c r="K73" s="68" t="s">
        <v>480</v>
      </c>
      <c r="L73" s="118">
        <v>0.2</v>
      </c>
      <c r="M73" s="110" t="s">
        <v>163</v>
      </c>
      <c r="N73" s="57" t="s">
        <v>481</v>
      </c>
      <c r="O73" s="110">
        <v>3</v>
      </c>
      <c r="P73" s="110">
        <v>1</v>
      </c>
      <c r="Q73" s="110">
        <v>1</v>
      </c>
      <c r="R73" s="110">
        <v>1</v>
      </c>
      <c r="S73" s="110">
        <v>0</v>
      </c>
    </row>
    <row r="74" spans="1:19" ht="135" x14ac:dyDescent="0.25">
      <c r="A74" s="68" t="s">
        <v>148</v>
      </c>
      <c r="B74" s="161" t="s">
        <v>1837</v>
      </c>
      <c r="C74" s="57" t="s">
        <v>336</v>
      </c>
      <c r="D74" s="57" t="s">
        <v>337</v>
      </c>
      <c r="E74" s="57" t="s">
        <v>467</v>
      </c>
      <c r="F74" s="68" t="s">
        <v>468</v>
      </c>
      <c r="G74" s="189" t="s">
        <v>469</v>
      </c>
      <c r="H74" s="68" t="s">
        <v>482</v>
      </c>
      <c r="I74" s="68" t="s">
        <v>307</v>
      </c>
      <c r="J74" s="68" t="s">
        <v>483</v>
      </c>
      <c r="K74" s="68" t="s">
        <v>484</v>
      </c>
      <c r="L74" s="118">
        <v>0.3</v>
      </c>
      <c r="M74" s="110" t="s">
        <v>163</v>
      </c>
      <c r="N74" s="57" t="s">
        <v>485</v>
      </c>
      <c r="O74" s="110">
        <v>50</v>
      </c>
      <c r="P74" s="110">
        <v>24</v>
      </c>
      <c r="Q74" s="110">
        <v>8</v>
      </c>
      <c r="R74" s="110">
        <v>8</v>
      </c>
      <c r="S74" s="110">
        <v>10</v>
      </c>
    </row>
    <row r="75" spans="1:19" ht="135" x14ac:dyDescent="0.25">
      <c r="A75" s="68" t="s">
        <v>148</v>
      </c>
      <c r="B75" s="161" t="s">
        <v>1837</v>
      </c>
      <c r="C75" s="57" t="s">
        <v>336</v>
      </c>
      <c r="D75" s="57" t="s">
        <v>173</v>
      </c>
      <c r="E75" s="57" t="s">
        <v>351</v>
      </c>
      <c r="F75" s="68" t="s">
        <v>486</v>
      </c>
      <c r="G75" s="189" t="s">
        <v>487</v>
      </c>
      <c r="H75" s="68" t="s">
        <v>488</v>
      </c>
      <c r="I75" s="68" t="s">
        <v>307</v>
      </c>
      <c r="J75" s="68" t="s">
        <v>294</v>
      </c>
      <c r="K75" s="68" t="s">
        <v>489</v>
      </c>
      <c r="L75" s="118">
        <v>0.3</v>
      </c>
      <c r="M75" s="110" t="s">
        <v>158</v>
      </c>
      <c r="N75" s="57" t="s">
        <v>490</v>
      </c>
      <c r="O75" s="110">
        <v>1</v>
      </c>
      <c r="P75" s="171" t="s">
        <v>1880</v>
      </c>
      <c r="Q75" s="110">
        <v>1</v>
      </c>
      <c r="R75" s="110">
        <v>0</v>
      </c>
      <c r="S75" s="110">
        <v>0</v>
      </c>
    </row>
    <row r="76" spans="1:19" ht="135" x14ac:dyDescent="0.25">
      <c r="A76" s="68" t="s">
        <v>148</v>
      </c>
      <c r="B76" s="161" t="s">
        <v>1837</v>
      </c>
      <c r="C76" s="57" t="s">
        <v>336</v>
      </c>
      <c r="D76" s="57" t="s">
        <v>173</v>
      </c>
      <c r="E76" s="57" t="s">
        <v>351</v>
      </c>
      <c r="F76" s="68" t="s">
        <v>486</v>
      </c>
      <c r="G76" s="189" t="s">
        <v>487</v>
      </c>
      <c r="H76" s="68" t="s">
        <v>491</v>
      </c>
      <c r="I76" s="68" t="s">
        <v>307</v>
      </c>
      <c r="J76" s="68" t="s">
        <v>294</v>
      </c>
      <c r="K76" s="68" t="s">
        <v>492</v>
      </c>
      <c r="L76" s="118">
        <v>0.3</v>
      </c>
      <c r="M76" s="110" t="s">
        <v>158</v>
      </c>
      <c r="N76" s="57" t="s">
        <v>493</v>
      </c>
      <c r="O76" s="110">
        <v>1</v>
      </c>
      <c r="P76" s="171" t="s">
        <v>1880</v>
      </c>
      <c r="Q76" s="110">
        <v>1</v>
      </c>
      <c r="R76" s="110">
        <v>0</v>
      </c>
      <c r="S76" s="110">
        <v>0</v>
      </c>
    </row>
    <row r="77" spans="1:19" ht="135" x14ac:dyDescent="0.25">
      <c r="A77" s="68" t="s">
        <v>148</v>
      </c>
      <c r="B77" s="161" t="s">
        <v>1837</v>
      </c>
      <c r="C77" s="57" t="s">
        <v>336</v>
      </c>
      <c r="D77" s="57" t="s">
        <v>173</v>
      </c>
      <c r="E77" s="57" t="s">
        <v>351</v>
      </c>
      <c r="F77" s="68" t="s">
        <v>486</v>
      </c>
      <c r="G77" s="189" t="s">
        <v>487</v>
      </c>
      <c r="H77" s="68" t="s">
        <v>494</v>
      </c>
      <c r="I77" s="68" t="s">
        <v>307</v>
      </c>
      <c r="J77" s="68">
        <v>0</v>
      </c>
      <c r="K77" s="68" t="s">
        <v>495</v>
      </c>
      <c r="L77" s="118">
        <v>0.4</v>
      </c>
      <c r="M77" s="110" t="s">
        <v>163</v>
      </c>
      <c r="N77" s="110" t="s">
        <v>496</v>
      </c>
      <c r="O77" s="110">
        <v>1</v>
      </c>
      <c r="P77" s="171" t="s">
        <v>1880</v>
      </c>
      <c r="Q77" s="110">
        <v>0</v>
      </c>
      <c r="R77" s="110">
        <v>1</v>
      </c>
      <c r="S77" s="110">
        <v>0</v>
      </c>
    </row>
    <row r="78" spans="1:19" ht="75" customHeight="1" x14ac:dyDescent="0.25">
      <c r="A78" s="58" t="s">
        <v>148</v>
      </c>
      <c r="B78" s="190" t="s">
        <v>1837</v>
      </c>
      <c r="C78" s="58" t="s">
        <v>336</v>
      </c>
      <c r="D78" s="58" t="s">
        <v>173</v>
      </c>
      <c r="E78" s="58" t="s">
        <v>181</v>
      </c>
      <c r="F78" s="191" t="s">
        <v>497</v>
      </c>
      <c r="G78" s="192" t="s">
        <v>498</v>
      </c>
      <c r="H78" s="83" t="s">
        <v>499</v>
      </c>
      <c r="I78" s="83" t="s">
        <v>307</v>
      </c>
      <c r="J78" s="83" t="s">
        <v>500</v>
      </c>
      <c r="K78" s="83" t="s">
        <v>501</v>
      </c>
      <c r="L78" s="128">
        <v>0.8</v>
      </c>
      <c r="M78" s="126" t="s">
        <v>158</v>
      </c>
      <c r="N78" s="126" t="s">
        <v>502</v>
      </c>
      <c r="O78" s="126">
        <v>4</v>
      </c>
      <c r="P78" s="126">
        <v>1</v>
      </c>
      <c r="Q78" s="126">
        <v>1</v>
      </c>
      <c r="R78" s="126">
        <v>1</v>
      </c>
      <c r="S78" s="126">
        <v>1</v>
      </c>
    </row>
    <row r="79" spans="1:19" ht="135" x14ac:dyDescent="0.25">
      <c r="A79" s="58" t="s">
        <v>148</v>
      </c>
      <c r="B79" s="190" t="s">
        <v>1837</v>
      </c>
      <c r="C79" s="58" t="s">
        <v>336</v>
      </c>
      <c r="D79" s="58" t="s">
        <v>173</v>
      </c>
      <c r="E79" s="58" t="s">
        <v>181</v>
      </c>
      <c r="F79" s="191" t="s">
        <v>497</v>
      </c>
      <c r="G79" s="192" t="s">
        <v>498</v>
      </c>
      <c r="H79" s="83" t="s">
        <v>503</v>
      </c>
      <c r="I79" s="83" t="s">
        <v>307</v>
      </c>
      <c r="J79" s="83">
        <v>0</v>
      </c>
      <c r="K79" s="83" t="s">
        <v>504</v>
      </c>
      <c r="L79" s="128">
        <v>0.2</v>
      </c>
      <c r="M79" s="126" t="s">
        <v>158</v>
      </c>
      <c r="N79" s="126" t="s">
        <v>505</v>
      </c>
      <c r="O79" s="126">
        <v>4</v>
      </c>
      <c r="P79" s="126">
        <v>1</v>
      </c>
      <c r="Q79" s="126">
        <v>1</v>
      </c>
      <c r="R79" s="126">
        <v>1</v>
      </c>
      <c r="S79" s="126">
        <v>1</v>
      </c>
    </row>
    <row r="80" spans="1:19" ht="150" x14ac:dyDescent="0.25">
      <c r="A80" s="48" t="s">
        <v>506</v>
      </c>
      <c r="B80" s="46" t="s">
        <v>1835</v>
      </c>
      <c r="C80" s="47" t="s">
        <v>199</v>
      </c>
      <c r="D80" s="48" t="s">
        <v>507</v>
      </c>
      <c r="E80" s="48" t="s">
        <v>508</v>
      </c>
      <c r="F80" s="47" t="s">
        <v>509</v>
      </c>
      <c r="G80" s="172" t="s">
        <v>510</v>
      </c>
      <c r="H80" s="85" t="s">
        <v>511</v>
      </c>
      <c r="I80" s="85" t="s">
        <v>205</v>
      </c>
      <c r="J80" s="85">
        <v>640</v>
      </c>
      <c r="K80" s="85" t="s">
        <v>512</v>
      </c>
      <c r="L80" s="173">
        <v>0.33</v>
      </c>
      <c r="M80" s="49" t="s">
        <v>158</v>
      </c>
      <c r="N80" s="47" t="s">
        <v>513</v>
      </c>
      <c r="O80" s="49">
        <v>640</v>
      </c>
      <c r="P80" s="171" t="s">
        <v>1880</v>
      </c>
      <c r="Q80" s="49">
        <v>213</v>
      </c>
      <c r="R80" s="49">
        <v>213</v>
      </c>
      <c r="S80" s="49">
        <v>214</v>
      </c>
    </row>
    <row r="81" spans="1:19" ht="150" x14ac:dyDescent="0.25">
      <c r="A81" s="48" t="s">
        <v>170</v>
      </c>
      <c r="B81" s="46" t="s">
        <v>1835</v>
      </c>
      <c r="C81" s="47" t="s">
        <v>199</v>
      </c>
      <c r="D81" s="48" t="s">
        <v>507</v>
      </c>
      <c r="E81" s="48" t="s">
        <v>508</v>
      </c>
      <c r="F81" s="47" t="s">
        <v>509</v>
      </c>
      <c r="G81" s="172" t="s">
        <v>510</v>
      </c>
      <c r="H81" s="85" t="s">
        <v>514</v>
      </c>
      <c r="I81" s="85" t="s">
        <v>205</v>
      </c>
      <c r="J81" s="85">
        <v>2</v>
      </c>
      <c r="K81" s="85" t="s">
        <v>515</v>
      </c>
      <c r="L81" s="173">
        <v>0.33</v>
      </c>
      <c r="M81" s="49" t="s">
        <v>158</v>
      </c>
      <c r="N81" s="47" t="s">
        <v>516</v>
      </c>
      <c r="O81" s="49">
        <v>2</v>
      </c>
      <c r="P81" s="171" t="s">
        <v>1880</v>
      </c>
      <c r="Q81" s="49">
        <v>0</v>
      </c>
      <c r="R81" s="49">
        <v>1</v>
      </c>
      <c r="S81" s="49">
        <v>0</v>
      </c>
    </row>
    <row r="82" spans="1:19" ht="150" x14ac:dyDescent="0.25">
      <c r="A82" s="48" t="s">
        <v>170</v>
      </c>
      <c r="B82" s="46" t="s">
        <v>1835</v>
      </c>
      <c r="C82" s="47" t="s">
        <v>199</v>
      </c>
      <c r="D82" s="48" t="s">
        <v>507</v>
      </c>
      <c r="E82" s="48" t="s">
        <v>508</v>
      </c>
      <c r="F82" s="47" t="s">
        <v>509</v>
      </c>
      <c r="G82" s="172" t="s">
        <v>510</v>
      </c>
      <c r="H82" s="85" t="s">
        <v>517</v>
      </c>
      <c r="I82" s="85" t="s">
        <v>205</v>
      </c>
      <c r="J82" s="85">
        <v>0</v>
      </c>
      <c r="K82" s="85" t="s">
        <v>518</v>
      </c>
      <c r="L82" s="173">
        <v>0.17</v>
      </c>
      <c r="M82" s="49" t="s">
        <v>163</v>
      </c>
      <c r="N82" s="47" t="s">
        <v>519</v>
      </c>
      <c r="O82" s="49">
        <v>1</v>
      </c>
      <c r="P82" s="171" t="s">
        <v>1880</v>
      </c>
      <c r="Q82" s="49">
        <v>1</v>
      </c>
      <c r="R82" s="49">
        <v>1</v>
      </c>
      <c r="S82" s="49">
        <v>1</v>
      </c>
    </row>
    <row r="83" spans="1:19" ht="150" x14ac:dyDescent="0.25">
      <c r="A83" s="48" t="s">
        <v>170</v>
      </c>
      <c r="B83" s="46" t="s">
        <v>1835</v>
      </c>
      <c r="C83" s="47" t="s">
        <v>199</v>
      </c>
      <c r="D83" s="48" t="s">
        <v>507</v>
      </c>
      <c r="E83" s="48" t="s">
        <v>508</v>
      </c>
      <c r="F83" s="47" t="s">
        <v>509</v>
      </c>
      <c r="G83" s="172" t="s">
        <v>510</v>
      </c>
      <c r="H83" s="85" t="s">
        <v>517</v>
      </c>
      <c r="I83" s="85" t="s">
        <v>205</v>
      </c>
      <c r="J83" s="85">
        <v>0</v>
      </c>
      <c r="K83" s="85" t="s">
        <v>518</v>
      </c>
      <c r="L83" s="173">
        <v>0.17</v>
      </c>
      <c r="M83" s="49" t="s">
        <v>163</v>
      </c>
      <c r="N83" s="47" t="s">
        <v>520</v>
      </c>
      <c r="O83" s="49">
        <v>1</v>
      </c>
      <c r="P83" s="171" t="s">
        <v>1880</v>
      </c>
      <c r="Q83" s="49">
        <v>5</v>
      </c>
      <c r="R83" s="49">
        <v>5</v>
      </c>
      <c r="S83" s="49">
        <v>5</v>
      </c>
    </row>
    <row r="84" spans="1:19" s="94" customFormat="1" ht="135" x14ac:dyDescent="0.25">
      <c r="A84" s="90" t="s">
        <v>170</v>
      </c>
      <c r="B84" s="89" t="s">
        <v>1837</v>
      </c>
      <c r="C84" s="91" t="s">
        <v>336</v>
      </c>
      <c r="D84" s="150" t="s">
        <v>173</v>
      </c>
      <c r="E84" s="150" t="s">
        <v>181</v>
      </c>
      <c r="F84" s="150" t="s">
        <v>521</v>
      </c>
      <c r="G84" s="92" t="s">
        <v>522</v>
      </c>
      <c r="H84" s="150" t="s">
        <v>523</v>
      </c>
      <c r="I84" s="93" t="s">
        <v>307</v>
      </c>
      <c r="J84" s="91">
        <v>0</v>
      </c>
      <c r="K84" s="91" t="s">
        <v>524</v>
      </c>
      <c r="L84" s="198">
        <v>0.5</v>
      </c>
      <c r="M84" s="93" t="s">
        <v>158</v>
      </c>
      <c r="N84" s="93" t="s">
        <v>525</v>
      </c>
      <c r="O84" s="93">
        <v>1</v>
      </c>
      <c r="P84" s="171" t="s">
        <v>1880</v>
      </c>
      <c r="Q84" s="93">
        <v>0.34</v>
      </c>
      <c r="R84" s="93">
        <v>0.33</v>
      </c>
      <c r="S84" s="93">
        <v>0.33</v>
      </c>
    </row>
    <row r="85" spans="1:19" s="94" customFormat="1" ht="135" x14ac:dyDescent="0.25">
      <c r="A85" s="97" t="s">
        <v>148</v>
      </c>
      <c r="B85" s="89" t="s">
        <v>1837</v>
      </c>
      <c r="C85" s="91" t="s">
        <v>336</v>
      </c>
      <c r="D85" s="98" t="s">
        <v>173</v>
      </c>
      <c r="E85" s="98" t="s">
        <v>181</v>
      </c>
      <c r="F85" s="98" t="s">
        <v>521</v>
      </c>
      <c r="G85" s="99" t="s">
        <v>522</v>
      </c>
      <c r="H85" s="98" t="s">
        <v>526</v>
      </c>
      <c r="I85" s="95" t="s">
        <v>307</v>
      </c>
      <c r="J85" s="98">
        <v>0</v>
      </c>
      <c r="K85" s="98" t="s">
        <v>527</v>
      </c>
      <c r="L85" s="198">
        <v>0.5</v>
      </c>
      <c r="M85" s="93" t="s">
        <v>163</v>
      </c>
      <c r="N85" s="93" t="s">
        <v>167</v>
      </c>
      <c r="O85" s="93">
        <v>1</v>
      </c>
      <c r="P85" s="171" t="s">
        <v>1880</v>
      </c>
      <c r="Q85" s="93">
        <v>0.34</v>
      </c>
      <c r="R85" s="93">
        <v>0.33</v>
      </c>
      <c r="S85" s="93">
        <v>0.33</v>
      </c>
    </row>
    <row r="86" spans="1:19" ht="106.5" customHeight="1" x14ac:dyDescent="0.25">
      <c r="A86" s="100" t="s">
        <v>528</v>
      </c>
      <c r="B86" s="127" t="s">
        <v>1834</v>
      </c>
      <c r="C86" s="193" t="s">
        <v>149</v>
      </c>
      <c r="D86" s="100" t="s">
        <v>529</v>
      </c>
      <c r="E86" s="194" t="s">
        <v>530</v>
      </c>
      <c r="F86" s="100" t="s">
        <v>531</v>
      </c>
      <c r="G86" s="195" t="s">
        <v>532</v>
      </c>
      <c r="H86" s="101" t="s">
        <v>533</v>
      </c>
      <c r="I86" s="96" t="s">
        <v>307</v>
      </c>
      <c r="J86" s="100" t="s">
        <v>534</v>
      </c>
      <c r="K86" s="196" t="s">
        <v>535</v>
      </c>
      <c r="L86" s="119">
        <v>0.5</v>
      </c>
      <c r="M86" s="96" t="s">
        <v>158</v>
      </c>
      <c r="N86" s="96" t="s">
        <v>536</v>
      </c>
      <c r="O86" s="96">
        <v>7</v>
      </c>
      <c r="P86" s="120">
        <v>1</v>
      </c>
      <c r="Q86" s="96">
        <v>2</v>
      </c>
      <c r="R86" s="96">
        <v>2</v>
      </c>
      <c r="S86" s="96">
        <v>2</v>
      </c>
    </row>
    <row r="87" spans="1:19" ht="111.75" customHeight="1" x14ac:dyDescent="0.25">
      <c r="A87" s="213" t="s">
        <v>528</v>
      </c>
      <c r="B87" s="214" t="s">
        <v>1834</v>
      </c>
      <c r="C87" s="215" t="s">
        <v>149</v>
      </c>
      <c r="D87" s="213" t="s">
        <v>529</v>
      </c>
      <c r="E87" s="216" t="s">
        <v>530</v>
      </c>
      <c r="F87" s="213" t="s">
        <v>531</v>
      </c>
      <c r="G87" s="217" t="s">
        <v>532</v>
      </c>
      <c r="H87" s="218" t="s">
        <v>537</v>
      </c>
      <c r="I87" s="219" t="s">
        <v>307</v>
      </c>
      <c r="J87" s="215" t="s">
        <v>178</v>
      </c>
      <c r="K87" s="220" t="s">
        <v>538</v>
      </c>
      <c r="L87" s="221">
        <v>0.5</v>
      </c>
      <c r="M87" s="219" t="s">
        <v>158</v>
      </c>
      <c r="N87" s="219" t="s">
        <v>539</v>
      </c>
      <c r="O87" s="219">
        <v>48</v>
      </c>
      <c r="P87" s="222">
        <v>10</v>
      </c>
      <c r="Q87" s="219">
        <v>18</v>
      </c>
      <c r="R87" s="219">
        <v>10</v>
      </c>
      <c r="S87" s="219">
        <v>10</v>
      </c>
    </row>
    <row r="88" spans="1:19" ht="72" customHeight="1" x14ac:dyDescent="0.25">
      <c r="A88" s="210" t="s">
        <v>1919</v>
      </c>
      <c r="B88" s="223" t="s">
        <v>1836</v>
      </c>
      <c r="C88" s="210" t="s">
        <v>1920</v>
      </c>
      <c r="D88" s="212" t="s">
        <v>1921</v>
      </c>
      <c r="E88" s="208" t="s">
        <v>1884</v>
      </c>
      <c r="F88" s="209" t="s">
        <v>1885</v>
      </c>
      <c r="G88" s="224" t="s">
        <v>1886</v>
      </c>
      <c r="H88" s="227" t="s">
        <v>1922</v>
      </c>
      <c r="I88" s="212" t="s">
        <v>205</v>
      </c>
      <c r="J88" s="225">
        <v>4</v>
      </c>
      <c r="K88" s="210" t="s">
        <v>1887</v>
      </c>
      <c r="L88" s="206" t="s">
        <v>1880</v>
      </c>
      <c r="M88" s="205" t="s">
        <v>158</v>
      </c>
      <c r="N88" s="205" t="s">
        <v>1891</v>
      </c>
      <c r="O88" s="228">
        <v>4</v>
      </c>
      <c r="P88" s="229">
        <v>1</v>
      </c>
      <c r="Q88" s="229">
        <v>1</v>
      </c>
      <c r="R88" s="229">
        <v>1</v>
      </c>
      <c r="S88" s="229">
        <v>1</v>
      </c>
    </row>
    <row r="89" spans="1:19" ht="64.5" customHeight="1" x14ac:dyDescent="0.25">
      <c r="A89" s="210" t="s">
        <v>1919</v>
      </c>
      <c r="B89" s="223" t="s">
        <v>1836</v>
      </c>
      <c r="C89" s="210" t="s">
        <v>1920</v>
      </c>
      <c r="D89" s="212" t="s">
        <v>1921</v>
      </c>
      <c r="E89" s="208" t="s">
        <v>1884</v>
      </c>
      <c r="F89" s="209" t="s">
        <v>1885</v>
      </c>
      <c r="G89" s="224" t="s">
        <v>1886</v>
      </c>
      <c r="H89" s="227" t="s">
        <v>1922</v>
      </c>
      <c r="I89" s="212" t="s">
        <v>205</v>
      </c>
      <c r="J89" s="226">
        <v>56</v>
      </c>
      <c r="K89" s="210" t="s">
        <v>1911</v>
      </c>
      <c r="L89" s="206" t="s">
        <v>1880</v>
      </c>
      <c r="M89" s="205" t="s">
        <v>158</v>
      </c>
      <c r="N89" s="205" t="s">
        <v>1891</v>
      </c>
      <c r="O89" s="228">
        <v>60</v>
      </c>
      <c r="P89" s="229">
        <v>15</v>
      </c>
      <c r="Q89" s="205">
        <v>15</v>
      </c>
      <c r="R89" s="205">
        <v>15</v>
      </c>
      <c r="S89" s="205">
        <v>15</v>
      </c>
    </row>
    <row r="90" spans="1:19" ht="70.5" customHeight="1" x14ac:dyDescent="0.25">
      <c r="A90" s="210" t="s">
        <v>1919</v>
      </c>
      <c r="B90" s="223" t="s">
        <v>1836</v>
      </c>
      <c r="C90" s="210" t="s">
        <v>1920</v>
      </c>
      <c r="D90" s="212" t="s">
        <v>1921</v>
      </c>
      <c r="E90" s="208" t="s">
        <v>1884</v>
      </c>
      <c r="F90" s="209" t="s">
        <v>1885</v>
      </c>
      <c r="G90" s="224" t="s">
        <v>1886</v>
      </c>
      <c r="H90" s="227" t="s">
        <v>1922</v>
      </c>
      <c r="I90" s="212" t="s">
        <v>205</v>
      </c>
      <c r="J90" s="226">
        <v>0</v>
      </c>
      <c r="K90" s="210" t="s">
        <v>1914</v>
      </c>
      <c r="L90" s="206" t="s">
        <v>1880</v>
      </c>
      <c r="M90" s="205" t="s">
        <v>158</v>
      </c>
      <c r="N90" s="205" t="s">
        <v>1907</v>
      </c>
      <c r="O90" s="228">
        <v>4</v>
      </c>
      <c r="P90" s="229">
        <v>1</v>
      </c>
      <c r="Q90" s="205">
        <v>1</v>
      </c>
      <c r="R90" s="205">
        <v>1</v>
      </c>
      <c r="S90" s="205">
        <v>1</v>
      </c>
    </row>
    <row r="91" spans="1:19" ht="76.5" customHeight="1" x14ac:dyDescent="0.25">
      <c r="A91" s="210" t="s">
        <v>1919</v>
      </c>
      <c r="B91" s="223" t="s">
        <v>1836</v>
      </c>
      <c r="C91" s="210" t="s">
        <v>1920</v>
      </c>
      <c r="D91" s="212" t="s">
        <v>1921</v>
      </c>
      <c r="E91" s="208" t="s">
        <v>1884</v>
      </c>
      <c r="F91" s="209" t="s">
        <v>1885</v>
      </c>
      <c r="G91" s="224" t="s">
        <v>1886</v>
      </c>
      <c r="H91" s="227" t="s">
        <v>1922</v>
      </c>
      <c r="I91" s="212" t="s">
        <v>205</v>
      </c>
      <c r="J91" s="226">
        <v>0</v>
      </c>
      <c r="K91" s="210" t="s">
        <v>1906</v>
      </c>
      <c r="L91" s="206" t="s">
        <v>1880</v>
      </c>
      <c r="M91" s="205" t="s">
        <v>158</v>
      </c>
      <c r="N91" s="205" t="s">
        <v>1907</v>
      </c>
      <c r="O91" s="228">
        <v>5</v>
      </c>
      <c r="P91" s="229">
        <v>2</v>
      </c>
      <c r="Q91" s="205">
        <v>1</v>
      </c>
      <c r="R91" s="205">
        <v>1</v>
      </c>
      <c r="S91" s="205">
        <v>1</v>
      </c>
    </row>
  </sheetData>
  <autoFilter ref="C1:C91" xr:uid="{00000000-0001-0000-0100-000000000000}"/>
  <mergeCells count="27">
    <mergeCell ref="A6:S6"/>
    <mergeCell ref="A5:B5"/>
    <mergeCell ref="A1:B4"/>
    <mergeCell ref="C1:R1"/>
    <mergeCell ref="C2:R2"/>
    <mergeCell ref="C3:R3"/>
    <mergeCell ref="C4:R4"/>
    <mergeCell ref="C5:N5"/>
    <mergeCell ref="S47:S49"/>
    <mergeCell ref="N47:N49"/>
    <mergeCell ref="M47:M49"/>
    <mergeCell ref="L47:L49"/>
    <mergeCell ref="O47:O49"/>
    <mergeCell ref="P47:P49"/>
    <mergeCell ref="Q47:Q49"/>
    <mergeCell ref="R47:R49"/>
    <mergeCell ref="D47:D49"/>
    <mergeCell ref="C47:C49"/>
    <mergeCell ref="A47:A49"/>
    <mergeCell ref="B47:B49"/>
    <mergeCell ref="K47:K49"/>
    <mergeCell ref="J47:J49"/>
    <mergeCell ref="I47:I49"/>
    <mergeCell ref="E47:E49"/>
    <mergeCell ref="F47:F49"/>
    <mergeCell ref="G47:G49"/>
    <mergeCell ref="H47:H49"/>
  </mergeCells>
  <phoneticPr fontId="16" type="noConversion"/>
  <dataValidations count="2">
    <dataValidation type="list" allowBlank="1" showInputMessage="1" showErrorMessage="1" sqref="M8:M47 M92:M290 M50:M87" xr:uid="{00000000-0002-0000-0100-000000000000}">
      <formula1>$U$9:$U$10</formula1>
    </dataValidation>
    <dataValidation type="list" allowBlank="1" showInputMessage="1" showErrorMessage="1" sqref="M88:M91" xr:uid="{FCF32DAF-B6E5-4A91-9655-6A0BBEF47A3F}">
      <formula1>$S$9:$S$10</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55"/>
  <sheetViews>
    <sheetView zoomScale="70" zoomScaleNormal="70" workbookViewId="0">
      <pane ySplit="8" topLeftCell="A9" activePane="bottomLeft" state="frozen"/>
      <selection pane="bottomLeft" activeCell="M13" sqref="M13"/>
    </sheetView>
  </sheetViews>
  <sheetFormatPr baseColWidth="10" defaultColWidth="11.42578125" defaultRowHeight="15" x14ac:dyDescent="0.25"/>
  <cols>
    <col min="1" max="1" width="31.85546875" customWidth="1"/>
    <col min="2" max="2" width="30.7109375" customWidth="1"/>
    <col min="3" max="3" width="33.7109375" customWidth="1"/>
    <col min="4" max="4" width="32" customWidth="1"/>
    <col min="5" max="5" width="28.5703125" customWidth="1"/>
    <col min="6" max="6" width="81.5703125" customWidth="1"/>
    <col min="7" max="7" width="68" customWidth="1"/>
    <col min="8" max="8" width="33.28515625" customWidth="1"/>
    <col min="9" max="9" width="34" bestFit="1" customWidth="1"/>
    <col min="10" max="10" width="30.28515625" customWidth="1"/>
    <col min="11" max="11" width="27.140625" customWidth="1"/>
    <col min="12" max="12" width="94.85546875" customWidth="1"/>
    <col min="13" max="13" width="126.28515625" customWidth="1"/>
    <col min="16" max="16" width="0" hidden="1" customWidth="1"/>
  </cols>
  <sheetData>
    <row r="1" spans="1:16" s="1" customFormat="1" x14ac:dyDescent="0.25">
      <c r="A1" s="298"/>
      <c r="B1" s="299"/>
      <c r="C1" s="304" t="s">
        <v>125</v>
      </c>
      <c r="D1" s="305"/>
      <c r="E1" s="305"/>
      <c r="F1" s="305"/>
      <c r="G1" s="305"/>
      <c r="H1" s="305"/>
      <c r="I1" s="305"/>
      <c r="J1" s="305"/>
      <c r="K1" s="305"/>
      <c r="L1" s="306"/>
      <c r="M1" s="29" t="s">
        <v>126</v>
      </c>
    </row>
    <row r="2" spans="1:16" s="1" customFormat="1" x14ac:dyDescent="0.25">
      <c r="A2" s="300"/>
      <c r="B2" s="301"/>
      <c r="C2" s="304" t="s">
        <v>127</v>
      </c>
      <c r="D2" s="305"/>
      <c r="E2" s="305"/>
      <c r="F2" s="305"/>
      <c r="G2" s="305"/>
      <c r="H2" s="305"/>
      <c r="I2" s="305"/>
      <c r="J2" s="305"/>
      <c r="K2" s="305"/>
      <c r="L2" s="306"/>
      <c r="M2" s="29" t="s">
        <v>128</v>
      </c>
    </row>
    <row r="3" spans="1:16" s="1" customFormat="1" x14ac:dyDescent="0.25">
      <c r="A3" s="300"/>
      <c r="B3" s="301"/>
      <c r="C3" s="304" t="s">
        <v>129</v>
      </c>
      <c r="D3" s="305"/>
      <c r="E3" s="305"/>
      <c r="F3" s="305"/>
      <c r="G3" s="305"/>
      <c r="H3" s="305"/>
      <c r="I3" s="305"/>
      <c r="J3" s="305"/>
      <c r="K3" s="305"/>
      <c r="L3" s="306"/>
      <c r="M3" s="29" t="s">
        <v>130</v>
      </c>
    </row>
    <row r="4" spans="1:16" s="1" customFormat="1" x14ac:dyDescent="0.25">
      <c r="A4" s="302"/>
      <c r="B4" s="303"/>
      <c r="C4" s="304" t="s">
        <v>131</v>
      </c>
      <c r="D4" s="305"/>
      <c r="E4" s="305"/>
      <c r="F4" s="305"/>
      <c r="G4" s="305"/>
      <c r="H4" s="305"/>
      <c r="I4" s="305"/>
      <c r="J4" s="305"/>
      <c r="K4" s="305"/>
      <c r="L4" s="306"/>
      <c r="M4" s="29" t="s">
        <v>540</v>
      </c>
    </row>
    <row r="5" spans="1:16" s="1" customFormat="1" ht="26.25" x14ac:dyDescent="0.25">
      <c r="A5" s="296" t="s">
        <v>541</v>
      </c>
      <c r="B5" s="297"/>
      <c r="C5" s="286" t="s">
        <v>134</v>
      </c>
      <c r="D5" s="287"/>
      <c r="E5" s="287"/>
      <c r="F5" s="287"/>
      <c r="G5" s="287"/>
      <c r="H5" s="287"/>
      <c r="I5" s="287"/>
      <c r="J5" s="287"/>
      <c r="K5" s="287"/>
      <c r="L5" s="287"/>
      <c r="M5" s="287"/>
    </row>
    <row r="6" spans="1:16" s="1" customFormat="1" x14ac:dyDescent="0.25">
      <c r="A6" s="292" t="s">
        <v>542</v>
      </c>
      <c r="B6" s="292"/>
      <c r="C6" s="292"/>
      <c r="D6" s="292"/>
      <c r="E6" s="292"/>
      <c r="F6" s="292"/>
      <c r="G6" s="292"/>
      <c r="H6" s="292"/>
      <c r="I6" s="292"/>
      <c r="J6" s="292"/>
      <c r="K6" s="293"/>
      <c r="L6" s="288" t="s">
        <v>543</v>
      </c>
      <c r="M6" s="289"/>
    </row>
    <row r="7" spans="1:16" s="1" customFormat="1" x14ac:dyDescent="0.25">
      <c r="A7" s="294"/>
      <c r="B7" s="294"/>
      <c r="C7" s="294"/>
      <c r="D7" s="294"/>
      <c r="E7" s="294"/>
      <c r="F7" s="294"/>
      <c r="G7" s="294"/>
      <c r="H7" s="294"/>
      <c r="I7" s="294"/>
      <c r="J7" s="294"/>
      <c r="K7" s="295"/>
      <c r="L7" s="290"/>
      <c r="M7" s="291"/>
    </row>
    <row r="8" spans="1:16" s="4" customFormat="1" ht="78.75" customHeight="1" x14ac:dyDescent="0.25">
      <c r="A8" s="2" t="s">
        <v>10</v>
      </c>
      <c r="B8" s="2" t="s">
        <v>544</v>
      </c>
      <c r="C8" s="2" t="s">
        <v>545</v>
      </c>
      <c r="D8" s="2" t="s">
        <v>546</v>
      </c>
      <c r="E8" s="2" t="s">
        <v>42</v>
      </c>
      <c r="F8" s="2" t="s">
        <v>44</v>
      </c>
      <c r="G8" s="2" t="s">
        <v>46</v>
      </c>
      <c r="H8" s="2" t="s">
        <v>48</v>
      </c>
      <c r="I8" s="2" t="s">
        <v>50</v>
      </c>
      <c r="J8" s="2" t="s">
        <v>52</v>
      </c>
      <c r="K8" s="2" t="s">
        <v>56</v>
      </c>
      <c r="L8" s="2" t="s">
        <v>60</v>
      </c>
      <c r="M8" s="2" t="s">
        <v>62</v>
      </c>
    </row>
    <row r="9" spans="1:16" ht="75" x14ac:dyDescent="0.25">
      <c r="A9" s="156" t="str">
        <f>+CONCATENATE('1. ESTRATÉGICO'!E8)</f>
        <v>Incrementar en 90 % la capacidad instalada de infraestructura para la cobertura de los servicios de cementerios en el Distrito de Cartagena</v>
      </c>
      <c r="B9" s="153" t="s">
        <v>547</v>
      </c>
      <c r="C9" s="153" t="s">
        <v>548</v>
      </c>
      <c r="D9" s="153" t="s">
        <v>549</v>
      </c>
      <c r="E9" s="157" t="s">
        <v>550</v>
      </c>
      <c r="F9" s="154" t="s">
        <v>551</v>
      </c>
      <c r="G9" s="154" t="s">
        <v>552</v>
      </c>
      <c r="H9" s="154" t="s">
        <v>553</v>
      </c>
      <c r="I9" s="153" t="s">
        <v>554</v>
      </c>
      <c r="J9" s="151" t="s">
        <v>555</v>
      </c>
      <c r="K9" s="153" t="s">
        <v>556</v>
      </c>
      <c r="L9" s="154" t="s">
        <v>557</v>
      </c>
      <c r="M9" s="154" t="s">
        <v>558</v>
      </c>
    </row>
    <row r="10" spans="1:16" ht="75" x14ac:dyDescent="0.25">
      <c r="A10" s="156" t="str">
        <f>+CONCATENATE('1. ESTRATÉGICO'!E9)</f>
        <v>Incrementar en 90 % la capacidad instalada de infraestructura para la cobertura de los servicios de cementerios en el Distrito de Cartagena</v>
      </c>
      <c r="B10" s="153" t="s">
        <v>547</v>
      </c>
      <c r="C10" s="153" t="s">
        <v>548</v>
      </c>
      <c r="D10" s="153" t="s">
        <v>549</v>
      </c>
      <c r="E10" s="157" t="s">
        <v>550</v>
      </c>
      <c r="F10" s="154" t="s">
        <v>551</v>
      </c>
      <c r="G10" s="154" t="s">
        <v>552</v>
      </c>
      <c r="H10" s="154" t="s">
        <v>553</v>
      </c>
      <c r="I10" s="153" t="s">
        <v>554</v>
      </c>
      <c r="J10" s="151" t="s">
        <v>555</v>
      </c>
      <c r="K10" s="153" t="s">
        <v>556</v>
      </c>
      <c r="L10" s="154" t="s">
        <v>557</v>
      </c>
      <c r="M10" s="154" t="s">
        <v>558</v>
      </c>
      <c r="P10" t="s">
        <v>559</v>
      </c>
    </row>
    <row r="11" spans="1:16" ht="75" x14ac:dyDescent="0.25">
      <c r="A11" s="156" t="str">
        <f>+CONCATENATE('1. ESTRATÉGICO'!E10)</f>
        <v>Incrementar en 90 % la capacidad instalada de infraestructura para la cobertura de los servicios de cementerios en el Distrito de Cartagena</v>
      </c>
      <c r="B11" s="153" t="s">
        <v>547</v>
      </c>
      <c r="C11" s="153" t="s">
        <v>548</v>
      </c>
      <c r="D11" s="153" t="s">
        <v>549</v>
      </c>
      <c r="E11" s="157" t="s">
        <v>550</v>
      </c>
      <c r="F11" s="154" t="s">
        <v>551</v>
      </c>
      <c r="G11" s="154" t="s">
        <v>552</v>
      </c>
      <c r="H11" s="154" t="s">
        <v>553</v>
      </c>
      <c r="I11" s="153" t="s">
        <v>554</v>
      </c>
      <c r="J11" s="151" t="s">
        <v>555</v>
      </c>
      <c r="K11" s="153" t="s">
        <v>556</v>
      </c>
      <c r="L11" s="154" t="s">
        <v>557</v>
      </c>
      <c r="M11" s="154" t="s">
        <v>558</v>
      </c>
      <c r="P11" t="s">
        <v>560</v>
      </c>
    </row>
    <row r="12" spans="1:16" ht="75" x14ac:dyDescent="0.25">
      <c r="A12" s="156" t="str">
        <f>+CONCATENATE('1. ESTRATÉGICO'!E11)</f>
        <v>Incrementar en 90 % la capacidad instalada de infraestructura para la cobertura de los servicios de cementerios en el Distrito de Cartagena</v>
      </c>
      <c r="B12" s="153" t="s">
        <v>547</v>
      </c>
      <c r="C12" s="153" t="s">
        <v>548</v>
      </c>
      <c r="D12" s="153" t="s">
        <v>549</v>
      </c>
      <c r="E12" s="157" t="s">
        <v>550</v>
      </c>
      <c r="F12" s="154" t="s">
        <v>551</v>
      </c>
      <c r="G12" s="154" t="s">
        <v>552</v>
      </c>
      <c r="H12" s="154" t="s">
        <v>553</v>
      </c>
      <c r="I12" s="153" t="s">
        <v>554</v>
      </c>
      <c r="J12" s="151" t="s">
        <v>555</v>
      </c>
      <c r="K12" s="153" t="s">
        <v>556</v>
      </c>
      <c r="L12" s="154" t="s">
        <v>557</v>
      </c>
      <c r="M12" s="154" t="s">
        <v>558</v>
      </c>
      <c r="P12" t="s">
        <v>561</v>
      </c>
    </row>
    <row r="13" spans="1:16" ht="105" x14ac:dyDescent="0.25">
      <c r="A13" s="156" t="str">
        <f>+CONCATENATE('1. ESTRATÉGICO'!E12)</f>
        <v>Rehabilitar cuatrocientos (400) metros cuadrados de espacio público en el Centro Histórico y su área de influencia</v>
      </c>
      <c r="B13" s="153" t="s">
        <v>547</v>
      </c>
      <c r="C13" s="153" t="s">
        <v>548</v>
      </c>
      <c r="D13" s="153" t="s">
        <v>549</v>
      </c>
      <c r="E13" s="157" t="s">
        <v>562</v>
      </c>
      <c r="F13" s="158" t="s">
        <v>563</v>
      </c>
      <c r="G13" s="154" t="s">
        <v>564</v>
      </c>
      <c r="H13" s="154" t="s">
        <v>565</v>
      </c>
      <c r="I13" s="153" t="s">
        <v>554</v>
      </c>
      <c r="J13" s="151" t="s">
        <v>555</v>
      </c>
      <c r="K13" s="151" t="s">
        <v>566</v>
      </c>
      <c r="L13" s="154" t="s">
        <v>557</v>
      </c>
      <c r="M13" s="154" t="s">
        <v>567</v>
      </c>
      <c r="P13" t="s">
        <v>568</v>
      </c>
    </row>
    <row r="14" spans="1:16" ht="105" x14ac:dyDescent="0.25">
      <c r="A14" s="156" t="str">
        <f>+CONCATENATE('1. ESTRATÉGICO'!E13)</f>
        <v>Incrementar a 81% el porcentaje de cumplimiento del Índice de Capacidades para la Innovación Pública – ICIP de la Alcaldía Distrital</v>
      </c>
      <c r="B14" s="153" t="s">
        <v>547</v>
      </c>
      <c r="C14" s="153" t="s">
        <v>548</v>
      </c>
      <c r="D14" s="153" t="s">
        <v>549</v>
      </c>
      <c r="E14" s="157" t="s">
        <v>562</v>
      </c>
      <c r="F14" s="158" t="s">
        <v>563</v>
      </c>
      <c r="G14" s="154" t="s">
        <v>564</v>
      </c>
      <c r="H14" s="154" t="s">
        <v>565</v>
      </c>
      <c r="I14" s="153" t="s">
        <v>554</v>
      </c>
      <c r="J14" s="151" t="s">
        <v>555</v>
      </c>
      <c r="K14" s="151" t="s">
        <v>566</v>
      </c>
      <c r="L14" s="154" t="s">
        <v>557</v>
      </c>
      <c r="M14" s="154" t="s">
        <v>567</v>
      </c>
    </row>
    <row r="15" spans="1:16" ht="105" x14ac:dyDescent="0.25">
      <c r="A15" s="156" t="str">
        <f>+CONCATENATE('1. ESTRATÉGICO'!E14)</f>
        <v>Incrementar a 81% el porcentaje de cumplimiento del Índice de Capacidades para la Innovación Pública – ICIP de la Alcaldía Distrital</v>
      </c>
      <c r="B15" s="153" t="s">
        <v>547</v>
      </c>
      <c r="C15" s="153" t="s">
        <v>548</v>
      </c>
      <c r="D15" s="153" t="s">
        <v>549</v>
      </c>
      <c r="E15" s="157" t="s">
        <v>562</v>
      </c>
      <c r="F15" s="158" t="s">
        <v>563</v>
      </c>
      <c r="G15" s="153" t="s">
        <v>569</v>
      </c>
      <c r="H15" s="159" t="s">
        <v>570</v>
      </c>
      <c r="I15" s="153" t="s">
        <v>554</v>
      </c>
      <c r="J15" s="151" t="s">
        <v>555</v>
      </c>
      <c r="K15" s="151" t="s">
        <v>566</v>
      </c>
      <c r="L15" s="154" t="s">
        <v>571</v>
      </c>
      <c r="M15" s="154" t="s">
        <v>572</v>
      </c>
    </row>
    <row r="16" spans="1:16" ht="105" x14ac:dyDescent="0.25">
      <c r="A16" s="156" t="str">
        <f>+CONCATENATE('1. ESTRATÉGICO'!E15)</f>
        <v>Incrementar a 81% el porcentaje de cumplimiento del Índice de Capacidades para la Innovación Pública – ICIP de la Alcaldía Distrital</v>
      </c>
      <c r="B16" s="153" t="s">
        <v>547</v>
      </c>
      <c r="C16" s="153" t="s">
        <v>548</v>
      </c>
      <c r="D16" s="153" t="s">
        <v>549</v>
      </c>
      <c r="E16" s="157" t="s">
        <v>562</v>
      </c>
      <c r="F16" s="158" t="s">
        <v>563</v>
      </c>
      <c r="G16" s="153" t="s">
        <v>569</v>
      </c>
      <c r="H16" s="159" t="s">
        <v>570</v>
      </c>
      <c r="I16" s="153" t="s">
        <v>554</v>
      </c>
      <c r="J16" s="151" t="s">
        <v>555</v>
      </c>
      <c r="K16" s="151" t="s">
        <v>566</v>
      </c>
      <c r="L16" s="154" t="s">
        <v>571</v>
      </c>
      <c r="M16" s="154" t="s">
        <v>572</v>
      </c>
    </row>
    <row r="17" spans="1:13" ht="120" x14ac:dyDescent="0.25">
      <c r="A17" s="76" t="str">
        <f>+CONCATENATE('1. ESTRATÉGICO'!E16)</f>
        <v>Aumentar 1,02 la cobertura del servicio de acueducto en el Distrito de Cartagena.</v>
      </c>
      <c r="B17" s="40" t="s">
        <v>573</v>
      </c>
      <c r="C17" s="40" t="s">
        <v>574</v>
      </c>
      <c r="D17" s="40" t="s">
        <v>575</v>
      </c>
      <c r="E17" s="43" t="s">
        <v>576</v>
      </c>
      <c r="F17" s="53" t="s">
        <v>577</v>
      </c>
      <c r="G17" s="53" t="s">
        <v>578</v>
      </c>
      <c r="H17" s="53" t="s">
        <v>579</v>
      </c>
      <c r="I17" s="43" t="s">
        <v>580</v>
      </c>
      <c r="J17" s="43" t="s">
        <v>581</v>
      </c>
      <c r="K17" s="43" t="s">
        <v>566</v>
      </c>
      <c r="L17" s="53" t="s">
        <v>582</v>
      </c>
      <c r="M17" s="53" t="s">
        <v>583</v>
      </c>
    </row>
    <row r="18" spans="1:13" ht="120" x14ac:dyDescent="0.25">
      <c r="A18" s="76" t="str">
        <f>+CONCATENATE('1. ESTRATÉGICO'!E17)</f>
        <v>Mantener el porcentaje  promedio anual del Índice de Continuidad</v>
      </c>
      <c r="B18" s="40" t="s">
        <v>573</v>
      </c>
      <c r="C18" s="40" t="s">
        <v>574</v>
      </c>
      <c r="D18" s="40" t="s">
        <v>575</v>
      </c>
      <c r="E18" s="43" t="s">
        <v>576</v>
      </c>
      <c r="F18" s="53" t="s">
        <v>577</v>
      </c>
      <c r="G18" s="53" t="s">
        <v>578</v>
      </c>
      <c r="H18" s="53" t="s">
        <v>579</v>
      </c>
      <c r="I18" s="43" t="s">
        <v>580</v>
      </c>
      <c r="J18" s="43" t="s">
        <v>581</v>
      </c>
      <c r="K18" s="43" t="s">
        <v>566</v>
      </c>
      <c r="L18" s="53" t="s">
        <v>582</v>
      </c>
      <c r="M18" s="53" t="s">
        <v>583</v>
      </c>
    </row>
    <row r="19" spans="1:13" ht="120" x14ac:dyDescent="0.25">
      <c r="A19" s="76" t="str">
        <f>+CONCATENATE('1. ESTRATÉGICO'!E18)</f>
        <v>Aumentar 1,02 la cobertura del servicio de acueducto en el Distrito de Cartagena.</v>
      </c>
      <c r="B19" s="40" t="s">
        <v>573</v>
      </c>
      <c r="C19" s="40" t="s">
        <v>574</v>
      </c>
      <c r="D19" s="40" t="s">
        <v>575</v>
      </c>
      <c r="E19" s="43" t="s">
        <v>576</v>
      </c>
      <c r="F19" s="53" t="s">
        <v>577</v>
      </c>
      <c r="G19" s="53" t="s">
        <v>578</v>
      </c>
      <c r="H19" s="53" t="s">
        <v>579</v>
      </c>
      <c r="I19" s="43" t="s">
        <v>580</v>
      </c>
      <c r="J19" s="43" t="s">
        <v>581</v>
      </c>
      <c r="K19" s="43" t="s">
        <v>566</v>
      </c>
      <c r="L19" s="53" t="s">
        <v>582</v>
      </c>
      <c r="M19" s="53" t="s">
        <v>583</v>
      </c>
    </row>
    <row r="20" spans="1:13" ht="120" x14ac:dyDescent="0.25">
      <c r="A20" s="76" t="str">
        <f>+CONCATENATE('1. ESTRATÉGICO'!E19)</f>
        <v>Mantener el Índice de Riesgo Calidad del Agua  para el Consumo - IRCA.</v>
      </c>
      <c r="B20" s="40" t="s">
        <v>573</v>
      </c>
      <c r="C20" s="40" t="s">
        <v>574</v>
      </c>
      <c r="D20" s="40" t="s">
        <v>575</v>
      </c>
      <c r="E20" s="43" t="s">
        <v>576</v>
      </c>
      <c r="F20" s="53" t="s">
        <v>577</v>
      </c>
      <c r="G20" s="53" t="s">
        <v>578</v>
      </c>
      <c r="H20" s="53" t="s">
        <v>579</v>
      </c>
      <c r="I20" s="43" t="s">
        <v>580</v>
      </c>
      <c r="J20" s="43" t="s">
        <v>581</v>
      </c>
      <c r="K20" s="43" t="s">
        <v>566</v>
      </c>
      <c r="L20" s="53" t="s">
        <v>582</v>
      </c>
      <c r="M20" s="53" t="s">
        <v>583</v>
      </c>
    </row>
    <row r="21" spans="1:13" ht="120" x14ac:dyDescent="0.25">
      <c r="A21" s="76" t="str">
        <f>+CONCATENATE('1. ESTRATÉGICO'!E20)</f>
        <v>Incrementar 3,95% el porcentaje de cobertura del alcantarillado o soluciones sanitarias en el Distrito</v>
      </c>
      <c r="B21" s="40" t="s">
        <v>573</v>
      </c>
      <c r="C21" s="40" t="s">
        <v>574</v>
      </c>
      <c r="D21" s="40" t="s">
        <v>575</v>
      </c>
      <c r="E21" s="43" t="s">
        <v>584</v>
      </c>
      <c r="F21" s="53" t="s">
        <v>585</v>
      </c>
      <c r="G21" s="53" t="s">
        <v>586</v>
      </c>
      <c r="H21" s="53" t="s">
        <v>587</v>
      </c>
      <c r="I21" s="43" t="s">
        <v>580</v>
      </c>
      <c r="J21" s="43" t="s">
        <v>581</v>
      </c>
      <c r="K21" s="43" t="s">
        <v>566</v>
      </c>
      <c r="L21" s="53" t="s">
        <v>582</v>
      </c>
      <c r="M21" s="53" t="s">
        <v>583</v>
      </c>
    </row>
    <row r="22" spans="1:13" ht="120" x14ac:dyDescent="0.25">
      <c r="A22" s="76" t="str">
        <f>+CONCATENATE('1. ESTRATÉGICO'!E21)</f>
        <v>Mantener en 100% 
el porcentaje el 
tratamiento de aguas 
residuales del 
Distrito</v>
      </c>
      <c r="B22" s="40" t="s">
        <v>573</v>
      </c>
      <c r="C22" s="40" t="s">
        <v>574</v>
      </c>
      <c r="D22" s="40" t="s">
        <v>575</v>
      </c>
      <c r="E22" s="43" t="s">
        <v>584</v>
      </c>
      <c r="F22" s="53" t="s">
        <v>585</v>
      </c>
      <c r="G22" s="53" t="s">
        <v>586</v>
      </c>
      <c r="H22" s="53" t="s">
        <v>587</v>
      </c>
      <c r="I22" s="43" t="s">
        <v>580</v>
      </c>
      <c r="J22" s="43" t="s">
        <v>581</v>
      </c>
      <c r="K22" s="43" t="s">
        <v>566</v>
      </c>
      <c r="L22" s="53" t="s">
        <v>588</v>
      </c>
      <c r="M22" s="53" t="s">
        <v>583</v>
      </c>
    </row>
    <row r="23" spans="1:13" ht="75" x14ac:dyDescent="0.25">
      <c r="A23" s="76" t="str">
        <f>+CONCATENATE('1. ESTRATÉGICO'!E22)</f>
        <v>Proteger y/o conservar el 3,75% (44,4 hectáreas) del total de las Áreas de Importancia Estratégica en el Distrito</v>
      </c>
      <c r="B23" s="40" t="s">
        <v>573</v>
      </c>
      <c r="C23" s="40" t="s">
        <v>574</v>
      </c>
      <c r="D23" s="40" t="s">
        <v>575</v>
      </c>
      <c r="E23" s="43" t="s">
        <v>576</v>
      </c>
      <c r="F23" s="53" t="s">
        <v>577</v>
      </c>
      <c r="G23" s="53" t="s">
        <v>589</v>
      </c>
      <c r="H23" s="53" t="s">
        <v>590</v>
      </c>
      <c r="I23" s="43" t="s">
        <v>591</v>
      </c>
      <c r="J23" s="43" t="s">
        <v>581</v>
      </c>
      <c r="K23" s="43" t="s">
        <v>566</v>
      </c>
      <c r="L23" s="53" t="s">
        <v>592</v>
      </c>
      <c r="M23" s="53" t="s">
        <v>593</v>
      </c>
    </row>
    <row r="24" spans="1:13" ht="120" x14ac:dyDescent="0.25">
      <c r="A24" s="76" t="str">
        <f>+CONCATENATE('1. ESTRATÉGICO'!E23)</f>
        <v>Aumentar 1,02 la cobertura del servicio de acueducto en el Distrito de Cartagena.</v>
      </c>
      <c r="B24" s="40" t="s">
        <v>573</v>
      </c>
      <c r="C24" s="40" t="s">
        <v>574</v>
      </c>
      <c r="D24" s="40" t="s">
        <v>575</v>
      </c>
      <c r="E24" s="43" t="s">
        <v>576</v>
      </c>
      <c r="F24" s="53" t="s">
        <v>577</v>
      </c>
      <c r="G24" s="53" t="s">
        <v>578</v>
      </c>
      <c r="H24" s="53" t="s">
        <v>579</v>
      </c>
      <c r="I24" s="43" t="s">
        <v>580</v>
      </c>
      <c r="J24" s="43" t="s">
        <v>581</v>
      </c>
      <c r="K24" s="43" t="s">
        <v>566</v>
      </c>
      <c r="L24" s="53" t="s">
        <v>588</v>
      </c>
      <c r="M24" s="53" t="s">
        <v>583</v>
      </c>
    </row>
    <row r="25" spans="1:13" ht="75" x14ac:dyDescent="0.25">
      <c r="A25" s="76" t="str">
        <f>+CONCATENATE('1. ESTRATÉGICO'!E24)</f>
        <v>Incrementar en un 10% el porcentaje de lámparas o luminarias de alumbrado público en funcionamiento.</v>
      </c>
      <c r="B25" s="40" t="s">
        <v>573</v>
      </c>
      <c r="C25" s="40" t="s">
        <v>574</v>
      </c>
      <c r="D25" s="40" t="s">
        <v>575</v>
      </c>
      <c r="E25" s="43" t="s">
        <v>594</v>
      </c>
      <c r="F25" s="53" t="s">
        <v>595</v>
      </c>
      <c r="G25" s="53" t="s">
        <v>596</v>
      </c>
      <c r="H25" s="53" t="s">
        <v>597</v>
      </c>
      <c r="I25" s="43" t="s">
        <v>598</v>
      </c>
      <c r="J25" s="43" t="s">
        <v>581</v>
      </c>
      <c r="K25" s="43" t="s">
        <v>566</v>
      </c>
      <c r="L25" s="53" t="s">
        <v>599</v>
      </c>
      <c r="M25" s="53" t="s">
        <v>600</v>
      </c>
    </row>
    <row r="26" spans="1:13" ht="75" x14ac:dyDescent="0.25">
      <c r="A26" s="76" t="str">
        <f>+CONCATENATE('1. ESTRATÉGICO'!E25)</f>
        <v>Incrementar en un 10% el porcentaje de lámparas o luminarias de alumbrado público en funcionamiento.</v>
      </c>
      <c r="B26" s="40" t="s">
        <v>573</v>
      </c>
      <c r="C26" s="40" t="s">
        <v>574</v>
      </c>
      <c r="D26" s="40" t="s">
        <v>575</v>
      </c>
      <c r="E26" s="43" t="s">
        <v>594</v>
      </c>
      <c r="F26" s="53" t="s">
        <v>595</v>
      </c>
      <c r="G26" s="53" t="s">
        <v>596</v>
      </c>
      <c r="H26" s="53" t="s">
        <v>597</v>
      </c>
      <c r="I26" s="43" t="s">
        <v>598</v>
      </c>
      <c r="J26" s="43" t="s">
        <v>581</v>
      </c>
      <c r="K26" s="43" t="s">
        <v>566</v>
      </c>
      <c r="L26" s="53" t="s">
        <v>601</v>
      </c>
      <c r="M26" s="53" t="s">
        <v>602</v>
      </c>
    </row>
    <row r="27" spans="1:13" ht="75" x14ac:dyDescent="0.25">
      <c r="A27" s="76" t="str">
        <f>+CONCATENATE('1. ESTRATÉGICO'!E26)</f>
        <v>Incrementar en un 10% el porcentaje de lámparas o luminarias de alumbrado público en funcionamiento.</v>
      </c>
      <c r="B27" s="40" t="s">
        <v>573</v>
      </c>
      <c r="C27" s="40" t="s">
        <v>574</v>
      </c>
      <c r="D27" s="40" t="s">
        <v>575</v>
      </c>
      <c r="E27" s="43" t="s">
        <v>594</v>
      </c>
      <c r="F27" s="53" t="s">
        <v>595</v>
      </c>
      <c r="G27" s="53" t="s">
        <v>596</v>
      </c>
      <c r="H27" s="53" t="s">
        <v>597</v>
      </c>
      <c r="I27" s="43" t="s">
        <v>598</v>
      </c>
      <c r="J27" s="43" t="s">
        <v>581</v>
      </c>
      <c r="K27" s="43" t="s">
        <v>566</v>
      </c>
      <c r="L27" s="53" t="s">
        <v>601</v>
      </c>
      <c r="M27" s="53" t="s">
        <v>602</v>
      </c>
    </row>
    <row r="28" spans="1:13" ht="75" x14ac:dyDescent="0.25">
      <c r="A28" s="76" t="str">
        <f>+CONCATENATE('1. ESTRATÉGICO'!E27)</f>
        <v>Incrementar en un 10% el porcentaje de lámparas o luminarias de alumbrado público en funcionamiento.</v>
      </c>
      <c r="B28" s="40" t="s">
        <v>573</v>
      </c>
      <c r="C28" s="40" t="s">
        <v>574</v>
      </c>
      <c r="D28" s="40" t="s">
        <v>575</v>
      </c>
      <c r="E28" s="43" t="s">
        <v>594</v>
      </c>
      <c r="F28" s="53" t="s">
        <v>595</v>
      </c>
      <c r="G28" s="53" t="s">
        <v>596</v>
      </c>
      <c r="H28" s="53" t="s">
        <v>597</v>
      </c>
      <c r="I28" s="43" t="s">
        <v>598</v>
      </c>
      <c r="J28" s="43" t="s">
        <v>581</v>
      </c>
      <c r="K28" s="43" t="s">
        <v>566</v>
      </c>
      <c r="L28" s="53" t="s">
        <v>601</v>
      </c>
      <c r="M28" s="53" t="s">
        <v>600</v>
      </c>
    </row>
    <row r="29" spans="1:13" ht="75" x14ac:dyDescent="0.25">
      <c r="A29" s="76" t="str">
        <f>+CONCATENATE('1. ESTRATÉGICO'!E28)</f>
        <v>Evaluar, actualizar, seguir y controlar el 100% del Plan de Gestión Integral de Residuos Sólidos del Distrito</v>
      </c>
      <c r="B29" s="40" t="s">
        <v>573</v>
      </c>
      <c r="C29" s="40" t="s">
        <v>574</v>
      </c>
      <c r="D29" s="40" t="s">
        <v>575</v>
      </c>
      <c r="E29" s="43" t="s">
        <v>603</v>
      </c>
      <c r="F29" s="53" t="s">
        <v>604</v>
      </c>
      <c r="G29" s="53" t="s">
        <v>605</v>
      </c>
      <c r="H29" s="53" t="s">
        <v>606</v>
      </c>
      <c r="I29" s="43" t="s">
        <v>598</v>
      </c>
      <c r="J29" s="43" t="s">
        <v>581</v>
      </c>
      <c r="K29" s="43" t="s">
        <v>566</v>
      </c>
      <c r="L29" s="53" t="s">
        <v>607</v>
      </c>
      <c r="M29" s="53" t="s">
        <v>608</v>
      </c>
    </row>
    <row r="30" spans="1:13" ht="105" x14ac:dyDescent="0.25">
      <c r="A30" s="76" t="str">
        <f>+CONCATENATE('1. ESTRATÉGICO'!E29)</f>
        <v>Evaluar, actualizar, seguir y controlar el 100% del Plan de Gestión Integral de Residuos Sólidos del Distrito</v>
      </c>
      <c r="B30" s="40" t="s">
        <v>573</v>
      </c>
      <c r="C30" s="40" t="s">
        <v>574</v>
      </c>
      <c r="D30" s="40" t="s">
        <v>575</v>
      </c>
      <c r="E30" s="43" t="s">
        <v>603</v>
      </c>
      <c r="F30" s="53" t="s">
        <v>604</v>
      </c>
      <c r="G30" s="53" t="s">
        <v>605</v>
      </c>
      <c r="H30" s="53" t="s">
        <v>606</v>
      </c>
      <c r="I30" s="43" t="s">
        <v>598</v>
      </c>
      <c r="J30" s="43" t="s">
        <v>581</v>
      </c>
      <c r="K30" s="43" t="s">
        <v>566</v>
      </c>
      <c r="L30" s="53" t="s">
        <v>609</v>
      </c>
      <c r="M30" s="53" t="s">
        <v>610</v>
      </c>
    </row>
    <row r="31" spans="1:13" ht="60" x14ac:dyDescent="0.25">
      <c r="A31" s="76" t="str">
        <f>+CONCATENATE('1. ESTRATÉGICO'!E30)</f>
        <v>Evaluar, actualizar, seguir y controlar el 100% del Plan de Gestión Integral de Residuos Sólidos del Distrito</v>
      </c>
      <c r="B31" s="40" t="s">
        <v>573</v>
      </c>
      <c r="C31" s="40" t="s">
        <v>574</v>
      </c>
      <c r="D31" s="40" t="s">
        <v>575</v>
      </c>
      <c r="E31" s="43" t="s">
        <v>603</v>
      </c>
      <c r="F31" s="53" t="s">
        <v>604</v>
      </c>
      <c r="G31" s="53" t="s">
        <v>605</v>
      </c>
      <c r="H31" s="53" t="s">
        <v>606</v>
      </c>
      <c r="I31" s="43" t="s">
        <v>598</v>
      </c>
      <c r="J31" s="43" t="s">
        <v>581</v>
      </c>
      <c r="K31" s="43" t="s">
        <v>566</v>
      </c>
      <c r="L31" s="53" t="s">
        <v>611</v>
      </c>
      <c r="M31" s="53" t="s">
        <v>612</v>
      </c>
    </row>
    <row r="32" spans="1:13" ht="60" x14ac:dyDescent="0.25">
      <c r="A32" s="76" t="str">
        <f>+CONCATENATE('1. ESTRATÉGICO'!E31)</f>
        <v>Evaluar, actualizar, seguir y controlar el 100% del Plan de Gestión Integral de Residuos Sólidos del Distrito</v>
      </c>
      <c r="B32" s="40" t="s">
        <v>573</v>
      </c>
      <c r="C32" s="40" t="s">
        <v>574</v>
      </c>
      <c r="D32" s="40" t="s">
        <v>575</v>
      </c>
      <c r="E32" s="43" t="s">
        <v>603</v>
      </c>
      <c r="F32" s="53" t="s">
        <v>604</v>
      </c>
      <c r="G32" s="53" t="s">
        <v>605</v>
      </c>
      <c r="H32" s="53" t="s">
        <v>606</v>
      </c>
      <c r="I32" s="43" t="s">
        <v>598</v>
      </c>
      <c r="J32" s="43" t="s">
        <v>581</v>
      </c>
      <c r="K32" s="43" t="s">
        <v>566</v>
      </c>
      <c r="L32" s="53" t="s">
        <v>611</v>
      </c>
      <c r="M32" s="53" t="s">
        <v>612</v>
      </c>
    </row>
    <row r="33" spans="1:13" ht="60" x14ac:dyDescent="0.25">
      <c r="A33" s="76" t="str">
        <f>+CONCATENATE('1. ESTRATÉGICO'!E32)</f>
        <v>Evaluar, actualizar, seguir y controlar el 100% del Plan de Gestión Integral de Residuos Sólidos del Distrito</v>
      </c>
      <c r="B33" s="40" t="s">
        <v>573</v>
      </c>
      <c r="C33" s="40" t="s">
        <v>574</v>
      </c>
      <c r="D33" s="40" t="s">
        <v>575</v>
      </c>
      <c r="E33" s="43" t="s">
        <v>603</v>
      </c>
      <c r="F33" s="53" t="s">
        <v>604</v>
      </c>
      <c r="G33" s="53" t="s">
        <v>605</v>
      </c>
      <c r="H33" s="53" t="s">
        <v>606</v>
      </c>
      <c r="I33" s="43" t="s">
        <v>598</v>
      </c>
      <c r="J33" s="43" t="s">
        <v>581</v>
      </c>
      <c r="K33" s="43" t="s">
        <v>566</v>
      </c>
      <c r="L33" s="53" t="s">
        <v>611</v>
      </c>
      <c r="M33" s="53" t="s">
        <v>612</v>
      </c>
    </row>
    <row r="34" spans="1:13" ht="60" x14ac:dyDescent="0.25">
      <c r="A34" s="76" t="str">
        <f>+CONCATENATE('1. ESTRATÉGICO'!E33)</f>
        <v>Evaluar, actualizar, seguir y controlar el 100% del Plan de Gestión Integral de Residuos Sólidos del Distrito</v>
      </c>
      <c r="B34" s="40" t="s">
        <v>573</v>
      </c>
      <c r="C34" s="40" t="s">
        <v>574</v>
      </c>
      <c r="D34" s="40" t="s">
        <v>575</v>
      </c>
      <c r="E34" s="43" t="s">
        <v>603</v>
      </c>
      <c r="F34" s="53" t="s">
        <v>604</v>
      </c>
      <c r="G34" s="53" t="s">
        <v>605</v>
      </c>
      <c r="H34" s="53" t="s">
        <v>606</v>
      </c>
      <c r="I34" s="43" t="s">
        <v>598</v>
      </c>
      <c r="J34" s="43" t="s">
        <v>581</v>
      </c>
      <c r="K34" s="43" t="s">
        <v>566</v>
      </c>
      <c r="L34" s="53" t="s">
        <v>611</v>
      </c>
      <c r="M34" s="53" t="s">
        <v>612</v>
      </c>
    </row>
    <row r="35" spans="1:13" ht="60" x14ac:dyDescent="0.25">
      <c r="A35" s="76" t="str">
        <f>+CONCATENATE('1. ESTRATÉGICO'!E34)</f>
        <v>Evaluar, actualizar, seguir y controlar el 100% del Plan de Gestión Integral de Residuos Sólidos del Distrito</v>
      </c>
      <c r="B35" s="40" t="s">
        <v>573</v>
      </c>
      <c r="C35" s="40" t="s">
        <v>574</v>
      </c>
      <c r="D35" s="40" t="s">
        <v>575</v>
      </c>
      <c r="E35" s="43" t="s">
        <v>603</v>
      </c>
      <c r="F35" s="53" t="s">
        <v>604</v>
      </c>
      <c r="G35" s="53" t="s">
        <v>605</v>
      </c>
      <c r="H35" s="53" t="s">
        <v>606</v>
      </c>
      <c r="I35" s="43" t="s">
        <v>598</v>
      </c>
      <c r="J35" s="43" t="s">
        <v>581</v>
      </c>
      <c r="K35" s="43" t="s">
        <v>566</v>
      </c>
      <c r="L35" s="53" t="s">
        <v>611</v>
      </c>
      <c r="M35" s="53" t="s">
        <v>612</v>
      </c>
    </row>
    <row r="36" spans="1:13" ht="60" x14ac:dyDescent="0.25">
      <c r="A36" s="76" t="str">
        <f>+CONCATENATE('1. ESTRATÉGICO'!E35)</f>
        <v>Evaluar, actualizar, seguir y controlar el 100% del Plan de Gestión Integral de Residuos Sólidos del Distrito</v>
      </c>
      <c r="B36" s="40" t="s">
        <v>573</v>
      </c>
      <c r="C36" s="40" t="s">
        <v>574</v>
      </c>
      <c r="D36" s="40" t="s">
        <v>575</v>
      </c>
      <c r="E36" s="43" t="s">
        <v>603</v>
      </c>
      <c r="F36" s="53" t="s">
        <v>604</v>
      </c>
      <c r="G36" s="53" t="s">
        <v>605</v>
      </c>
      <c r="H36" s="53" t="s">
        <v>606</v>
      </c>
      <c r="I36" s="43" t="s">
        <v>598</v>
      </c>
      <c r="J36" s="43" t="s">
        <v>581</v>
      </c>
      <c r="K36" s="43" t="s">
        <v>566</v>
      </c>
      <c r="L36" s="53" t="s">
        <v>611</v>
      </c>
      <c r="M36" s="53" t="s">
        <v>612</v>
      </c>
    </row>
    <row r="37" spans="1:13" ht="60" x14ac:dyDescent="0.25">
      <c r="A37" s="76" t="str">
        <f>+CONCATENATE('1. ESTRATÉGICO'!E36)</f>
        <v>Evaluar, actualizar, seguir y controlar el 100% del Plan de Gestión Integral de Residuos Sólidos del Distrito</v>
      </c>
      <c r="B37" s="40" t="s">
        <v>573</v>
      </c>
      <c r="C37" s="40" t="s">
        <v>574</v>
      </c>
      <c r="D37" s="40" t="s">
        <v>575</v>
      </c>
      <c r="E37" s="43" t="s">
        <v>603</v>
      </c>
      <c r="F37" s="53" t="s">
        <v>604</v>
      </c>
      <c r="G37" s="53" t="s">
        <v>605</v>
      </c>
      <c r="H37" s="53" t="s">
        <v>606</v>
      </c>
      <c r="I37" s="43" t="s">
        <v>598</v>
      </c>
      <c r="J37" s="43" t="s">
        <v>581</v>
      </c>
      <c r="K37" s="43" t="s">
        <v>566</v>
      </c>
      <c r="L37" s="53" t="s">
        <v>611</v>
      </c>
      <c r="M37" s="53" t="s">
        <v>612</v>
      </c>
    </row>
    <row r="38" spans="1:13" ht="60" x14ac:dyDescent="0.25">
      <c r="A38" s="76" t="str">
        <f>+CONCATENATE('1. ESTRATÉGICO'!E37)</f>
        <v>Evaluar, actualizar, seguir y controlar el 100% del Plan de Gestión Integral de Residuos Sólidos del Distrito</v>
      </c>
      <c r="B38" s="40" t="s">
        <v>573</v>
      </c>
      <c r="C38" s="40" t="s">
        <v>574</v>
      </c>
      <c r="D38" s="40" t="s">
        <v>575</v>
      </c>
      <c r="E38" s="43" t="s">
        <v>603</v>
      </c>
      <c r="F38" s="53" t="s">
        <v>604</v>
      </c>
      <c r="G38" s="53" t="s">
        <v>605</v>
      </c>
      <c r="H38" s="53" t="s">
        <v>606</v>
      </c>
      <c r="I38" s="43" t="s">
        <v>598</v>
      </c>
      <c r="J38" s="43" t="s">
        <v>581</v>
      </c>
      <c r="K38" s="43" t="s">
        <v>566</v>
      </c>
      <c r="L38" s="53" t="s">
        <v>611</v>
      </c>
      <c r="M38" s="53" t="s">
        <v>612</v>
      </c>
    </row>
    <row r="39" spans="1:13" ht="60" x14ac:dyDescent="0.25">
      <c r="A39" s="76" t="str">
        <f>+CONCATENATE('1. ESTRATÉGICO'!E38)</f>
        <v>Evaluar, actualizar, seguir y controlar el 100% del Plan de Gestión Integral de Residuos Sólidos del Distrito</v>
      </c>
      <c r="B39" s="40" t="s">
        <v>573</v>
      </c>
      <c r="C39" s="40" t="s">
        <v>574</v>
      </c>
      <c r="D39" s="40" t="s">
        <v>575</v>
      </c>
      <c r="E39" s="43" t="s">
        <v>603</v>
      </c>
      <c r="F39" s="53" t="s">
        <v>604</v>
      </c>
      <c r="G39" s="53" t="s">
        <v>605</v>
      </c>
      <c r="H39" s="53" t="s">
        <v>606</v>
      </c>
      <c r="I39" s="43" t="s">
        <v>598</v>
      </c>
      <c r="J39" s="43" t="s">
        <v>581</v>
      </c>
      <c r="K39" s="43" t="s">
        <v>566</v>
      </c>
      <c r="L39" s="53" t="s">
        <v>611</v>
      </c>
      <c r="M39" s="53" t="s">
        <v>612</v>
      </c>
    </row>
    <row r="40" spans="1:13" ht="60" x14ac:dyDescent="0.25">
      <c r="A40" s="76" t="str">
        <f>+CONCATENATE('1. ESTRATÉGICO'!E39)</f>
        <v>Evaluar, actualizar, seguir y controlar el 100% del Plan de Gestión Integral de Residuos Sólidos del Distrito</v>
      </c>
      <c r="B40" s="40" t="s">
        <v>573</v>
      </c>
      <c r="C40" s="40" t="s">
        <v>574</v>
      </c>
      <c r="D40" s="40" t="s">
        <v>575</v>
      </c>
      <c r="E40" s="43" t="s">
        <v>603</v>
      </c>
      <c r="F40" s="53" t="s">
        <v>604</v>
      </c>
      <c r="G40" s="53" t="s">
        <v>605</v>
      </c>
      <c r="H40" s="53" t="s">
        <v>606</v>
      </c>
      <c r="I40" s="43" t="s">
        <v>598</v>
      </c>
      <c r="J40" s="43" t="s">
        <v>581</v>
      </c>
      <c r="K40" s="43" t="s">
        <v>566</v>
      </c>
      <c r="L40" s="53" t="s">
        <v>611</v>
      </c>
      <c r="M40" s="53" t="s">
        <v>612</v>
      </c>
    </row>
    <row r="41" spans="1:13" ht="60" x14ac:dyDescent="0.25">
      <c r="A41" s="76" t="str">
        <f>+CONCATENATE('1. ESTRATÉGICO'!E40)</f>
        <v>Alcanzar un puntaje de 
8 en el Índice de 
Desarrollo Económico 
y Empresarial</v>
      </c>
      <c r="B41" s="40" t="s">
        <v>573</v>
      </c>
      <c r="C41" s="40" t="s">
        <v>574</v>
      </c>
      <c r="D41" s="40" t="s">
        <v>575</v>
      </c>
      <c r="E41" s="43" t="s">
        <v>603</v>
      </c>
      <c r="F41" s="53" t="s">
        <v>604</v>
      </c>
      <c r="G41" s="53" t="s">
        <v>605</v>
      </c>
      <c r="H41" s="53" t="s">
        <v>606</v>
      </c>
      <c r="I41" s="43" t="s">
        <v>598</v>
      </c>
      <c r="J41" s="43" t="s">
        <v>581</v>
      </c>
      <c r="K41" s="43" t="s">
        <v>566</v>
      </c>
      <c r="L41" s="53" t="s">
        <v>611</v>
      </c>
      <c r="M41" s="53" t="s">
        <v>612</v>
      </c>
    </row>
    <row r="42" spans="1:13" ht="60" x14ac:dyDescent="0.25">
      <c r="A42" s="46" t="str">
        <f>+CONCATENATE('1. ESTRATÉGICO'!E41)</f>
        <v>Alcanzar un puntaje de 5 en el Índice de ejecucion de recursos</v>
      </c>
      <c r="B42" s="48" t="s">
        <v>573</v>
      </c>
      <c r="C42" s="48" t="s">
        <v>574</v>
      </c>
      <c r="D42" s="48" t="s">
        <v>613</v>
      </c>
      <c r="E42" s="48" t="s">
        <v>614</v>
      </c>
      <c r="F42" s="46" t="s">
        <v>615</v>
      </c>
      <c r="G42" s="52" t="s">
        <v>616</v>
      </c>
      <c r="H42" s="47" t="s">
        <v>617</v>
      </c>
      <c r="I42" s="47" t="s">
        <v>598</v>
      </c>
      <c r="J42" s="47" t="s">
        <v>618</v>
      </c>
      <c r="K42" s="49" t="s">
        <v>566</v>
      </c>
      <c r="L42" s="48" t="s">
        <v>619</v>
      </c>
      <c r="M42" s="48" t="s">
        <v>620</v>
      </c>
    </row>
    <row r="43" spans="1:13" ht="60" x14ac:dyDescent="0.25">
      <c r="A43" s="46" t="str">
        <f>+CONCATENATE('1. ESTRATÉGICO'!E42)</f>
        <v>Alcanzar un puntaje de 5 en el Índice de Desarrollo Económico Empresarial</v>
      </c>
      <c r="B43" s="48" t="s">
        <v>573</v>
      </c>
      <c r="C43" s="48" t="s">
        <v>574</v>
      </c>
      <c r="D43" s="48" t="s">
        <v>613</v>
      </c>
      <c r="E43" s="48" t="s">
        <v>614</v>
      </c>
      <c r="F43" s="46" t="s">
        <v>615</v>
      </c>
      <c r="G43" s="52" t="s">
        <v>616</v>
      </c>
      <c r="H43" s="47" t="s">
        <v>617</v>
      </c>
      <c r="I43" s="47" t="s">
        <v>598</v>
      </c>
      <c r="J43" s="47" t="s">
        <v>618</v>
      </c>
      <c r="K43" s="49" t="s">
        <v>566</v>
      </c>
      <c r="L43" s="48" t="s">
        <v>621</v>
      </c>
      <c r="M43" s="48" t="s">
        <v>622</v>
      </c>
    </row>
    <row r="44" spans="1:13" ht="60" x14ac:dyDescent="0.25">
      <c r="A44" s="46" t="str">
        <f>+CONCATENATE('1. ESTRATÉGICO'!E43)</f>
        <v>Subir una posicion  en el desempeño nacional de resultados.</v>
      </c>
      <c r="B44" s="48" t="s">
        <v>573</v>
      </c>
      <c r="C44" s="48" t="s">
        <v>574</v>
      </c>
      <c r="D44" s="48" t="s">
        <v>613</v>
      </c>
      <c r="E44" s="48" t="s">
        <v>614</v>
      </c>
      <c r="F44" s="46" t="s">
        <v>623</v>
      </c>
      <c r="G44" s="52" t="s">
        <v>616</v>
      </c>
      <c r="H44" s="47" t="s">
        <v>617</v>
      </c>
      <c r="I44" s="47" t="s">
        <v>598</v>
      </c>
      <c r="J44" s="47" t="s">
        <v>618</v>
      </c>
      <c r="K44" s="49" t="s">
        <v>566</v>
      </c>
      <c r="L44" s="48" t="s">
        <v>621</v>
      </c>
      <c r="M44" s="48" t="s">
        <v>622</v>
      </c>
    </row>
    <row r="45" spans="1:13" ht="60" x14ac:dyDescent="0.25">
      <c r="A45" s="46" t="str">
        <f>+CONCATENATE('1. ESTRATÉGICO'!E44)</f>
        <v>Subir una posicion  en el desempeño nacional de resultados.</v>
      </c>
      <c r="B45" s="48" t="s">
        <v>573</v>
      </c>
      <c r="C45" s="48" t="s">
        <v>574</v>
      </c>
      <c r="D45" s="48" t="s">
        <v>613</v>
      </c>
      <c r="E45" s="48" t="s">
        <v>624</v>
      </c>
      <c r="F45" s="46" t="s">
        <v>623</v>
      </c>
      <c r="G45" s="52" t="s">
        <v>625</v>
      </c>
      <c r="H45" s="47" t="s">
        <v>626</v>
      </c>
      <c r="I45" s="47" t="s">
        <v>598</v>
      </c>
      <c r="J45" s="47" t="s">
        <v>618</v>
      </c>
      <c r="K45" s="49" t="s">
        <v>566</v>
      </c>
      <c r="L45" s="48" t="s">
        <v>621</v>
      </c>
      <c r="M45" s="48" t="s">
        <v>622</v>
      </c>
    </row>
    <row r="46" spans="1:13" ht="60" x14ac:dyDescent="0.25">
      <c r="A46" s="70" t="str">
        <f>+CONCATENATE('1. ESTRATÉGICO'!E45)</f>
        <v>Incrementar a 99 puntos el Índice de Transparencia y Anticorrupción - ITA</v>
      </c>
      <c r="B46" s="59" t="s">
        <v>627</v>
      </c>
      <c r="C46" s="104" t="s">
        <v>628</v>
      </c>
      <c r="D46" s="59" t="s">
        <v>629</v>
      </c>
      <c r="E46" s="59" t="s">
        <v>630</v>
      </c>
      <c r="F46" s="105" t="s">
        <v>631</v>
      </c>
      <c r="G46" s="59" t="s">
        <v>632</v>
      </c>
      <c r="H46" s="59" t="s">
        <v>633</v>
      </c>
      <c r="I46" s="59" t="s">
        <v>598</v>
      </c>
      <c r="J46" s="59" t="s">
        <v>581</v>
      </c>
      <c r="K46" s="79" t="s">
        <v>634</v>
      </c>
      <c r="L46" s="105" t="s">
        <v>635</v>
      </c>
      <c r="M46" s="105" t="s">
        <v>636</v>
      </c>
    </row>
    <row r="47" spans="1:13" ht="75" x14ac:dyDescent="0.25">
      <c r="A47" s="79" t="str">
        <f>+CONCATENATE('1. ESTRATÉGICO'!E42)</f>
        <v>Alcanzar un puntaje de 5 en el Índice de Desarrollo Económico Empresarial</v>
      </c>
      <c r="B47" s="59" t="s">
        <v>627</v>
      </c>
      <c r="C47" s="59" t="s">
        <v>628</v>
      </c>
      <c r="D47" s="59" t="s">
        <v>629</v>
      </c>
      <c r="E47" s="103" t="s">
        <v>637</v>
      </c>
      <c r="F47" s="79" t="s">
        <v>638</v>
      </c>
      <c r="G47" s="59" t="s">
        <v>639</v>
      </c>
      <c r="H47" s="59" t="s">
        <v>640</v>
      </c>
      <c r="I47" s="59" t="s">
        <v>598</v>
      </c>
      <c r="J47" s="59" t="s">
        <v>581</v>
      </c>
      <c r="K47" s="79" t="s">
        <v>634</v>
      </c>
      <c r="L47" s="105" t="s">
        <v>641</v>
      </c>
      <c r="M47" s="105" t="s">
        <v>642</v>
      </c>
    </row>
    <row r="48" spans="1:13" ht="75" x14ac:dyDescent="0.25">
      <c r="A48" s="79" t="str">
        <f>+CONCATENATE('1. ESTRATÉGICO'!E43)</f>
        <v>Subir una posicion  en el desempeño nacional de resultados.</v>
      </c>
      <c r="B48" s="59" t="s">
        <v>627</v>
      </c>
      <c r="C48" s="59" t="s">
        <v>628</v>
      </c>
      <c r="D48" s="59" t="s">
        <v>629</v>
      </c>
      <c r="E48" s="103" t="s">
        <v>637</v>
      </c>
      <c r="F48" s="79" t="s">
        <v>638</v>
      </c>
      <c r="G48" s="59" t="s">
        <v>643</v>
      </c>
      <c r="H48" s="59" t="s">
        <v>644</v>
      </c>
      <c r="I48" s="59" t="s">
        <v>598</v>
      </c>
      <c r="J48" s="59" t="s">
        <v>581</v>
      </c>
      <c r="K48" s="79" t="s">
        <v>634</v>
      </c>
      <c r="L48" s="105" t="s">
        <v>645</v>
      </c>
      <c r="M48" s="105" t="s">
        <v>646</v>
      </c>
    </row>
    <row r="49" spans="1:13" ht="75" x14ac:dyDescent="0.25">
      <c r="A49" s="79" t="str">
        <f>+CONCATENATE('1. ESTRATÉGICO'!E44)</f>
        <v>Subir una posicion  en el desempeño nacional de resultados.</v>
      </c>
      <c r="B49" s="59" t="s">
        <v>627</v>
      </c>
      <c r="C49" s="59" t="s">
        <v>628</v>
      </c>
      <c r="D49" s="59" t="s">
        <v>629</v>
      </c>
      <c r="E49" s="103" t="s">
        <v>637</v>
      </c>
      <c r="F49" s="79" t="s">
        <v>638</v>
      </c>
      <c r="G49" s="59" t="s">
        <v>647</v>
      </c>
      <c r="H49" s="59" t="s">
        <v>648</v>
      </c>
      <c r="I49" s="59" t="s">
        <v>598</v>
      </c>
      <c r="J49" s="59" t="s">
        <v>581</v>
      </c>
      <c r="K49" s="79" t="s">
        <v>634</v>
      </c>
      <c r="L49" s="202" t="s">
        <v>649</v>
      </c>
      <c r="M49" s="105" t="s">
        <v>650</v>
      </c>
    </row>
    <row r="50" spans="1:13" ht="90" x14ac:dyDescent="0.25">
      <c r="A50" s="79" t="str">
        <f>+CONCATENATE('1. ESTRATÉGICO'!E45)</f>
        <v>Incrementar a 99 puntos el Índice de Transparencia y Anticorrupción - ITA</v>
      </c>
      <c r="B50" s="59" t="s">
        <v>627</v>
      </c>
      <c r="C50" s="59" t="s">
        <v>628</v>
      </c>
      <c r="D50" s="59" t="s">
        <v>629</v>
      </c>
      <c r="E50" s="103" t="s">
        <v>637</v>
      </c>
      <c r="F50" s="79" t="s">
        <v>638</v>
      </c>
      <c r="G50" s="59" t="s">
        <v>651</v>
      </c>
      <c r="H50" s="59" t="s">
        <v>652</v>
      </c>
      <c r="I50" s="59" t="s">
        <v>598</v>
      </c>
      <c r="J50" s="59" t="s">
        <v>581</v>
      </c>
      <c r="K50" s="79" t="s">
        <v>634</v>
      </c>
      <c r="L50" s="202" t="s">
        <v>653</v>
      </c>
      <c r="M50" s="105" t="s">
        <v>654</v>
      </c>
    </row>
    <row r="51" spans="1:13" ht="75" x14ac:dyDescent="0.25">
      <c r="A51" s="79" t="str">
        <f>+CONCATENATE('1. ESTRATÉGICO'!E46)</f>
        <v>Incrementar a 99 puntos el Índice de Transparencia y Anticorrupción - ITA</v>
      </c>
      <c r="B51" s="59" t="s">
        <v>627</v>
      </c>
      <c r="C51" s="59" t="s">
        <v>628</v>
      </c>
      <c r="D51" s="59" t="s">
        <v>629</v>
      </c>
      <c r="E51" s="103" t="s">
        <v>637</v>
      </c>
      <c r="F51" s="79" t="s">
        <v>638</v>
      </c>
      <c r="G51" s="59" t="s">
        <v>655</v>
      </c>
      <c r="H51" s="59" t="s">
        <v>656</v>
      </c>
      <c r="I51" s="59" t="s">
        <v>598</v>
      </c>
      <c r="J51" s="59" t="s">
        <v>581</v>
      </c>
      <c r="K51" s="79" t="s">
        <v>634</v>
      </c>
      <c r="L51" s="202" t="s">
        <v>657</v>
      </c>
      <c r="M51" s="105" t="s">
        <v>658</v>
      </c>
    </row>
    <row r="52" spans="1:13" s="7" customFormat="1" ht="105" x14ac:dyDescent="0.25">
      <c r="A52" s="77" t="str">
        <f>+CONCATENATE('1. ESTRATÉGICO'!E47)</f>
        <v>Incrementar a 88,9 puntos el Índice de Desempeño Institucional - IDI de la Alcaldía Distrital</v>
      </c>
      <c r="B52" s="77" t="s">
        <v>573</v>
      </c>
      <c r="C52" s="77" t="s">
        <v>574</v>
      </c>
      <c r="D52" s="88" t="s">
        <v>659</v>
      </c>
      <c r="E52" s="88" t="s">
        <v>660</v>
      </c>
      <c r="F52" s="78" t="s">
        <v>661</v>
      </c>
      <c r="G52" s="78" t="s">
        <v>662</v>
      </c>
      <c r="H52" s="63" t="s">
        <v>663</v>
      </c>
      <c r="I52" s="80" t="s">
        <v>580</v>
      </c>
      <c r="J52" s="80" t="s">
        <v>618</v>
      </c>
      <c r="K52" s="80" t="s">
        <v>566</v>
      </c>
      <c r="L52" s="268" t="s">
        <v>664</v>
      </c>
      <c r="M52" s="268" t="s">
        <v>665</v>
      </c>
    </row>
    <row r="53" spans="1:13" s="7" customFormat="1" ht="90" x14ac:dyDescent="0.25">
      <c r="A53" s="77" t="s">
        <v>351</v>
      </c>
      <c r="B53" s="77" t="s">
        <v>573</v>
      </c>
      <c r="C53" s="77" t="s">
        <v>574</v>
      </c>
      <c r="D53" s="88" t="s">
        <v>659</v>
      </c>
      <c r="E53" s="88" t="s">
        <v>660</v>
      </c>
      <c r="F53" s="78" t="s">
        <v>666</v>
      </c>
      <c r="G53" s="63" t="s">
        <v>667</v>
      </c>
      <c r="H53" s="63" t="s">
        <v>668</v>
      </c>
      <c r="I53" s="80" t="s">
        <v>598</v>
      </c>
      <c r="J53" s="80" t="s">
        <v>618</v>
      </c>
      <c r="K53" s="80" t="s">
        <v>566</v>
      </c>
      <c r="L53" s="269"/>
      <c r="M53" s="269"/>
    </row>
    <row r="54" spans="1:13" s="7" customFormat="1" ht="90" x14ac:dyDescent="0.25">
      <c r="A54" s="77" t="s">
        <v>351</v>
      </c>
      <c r="B54" s="77" t="s">
        <v>573</v>
      </c>
      <c r="C54" s="77" t="s">
        <v>574</v>
      </c>
      <c r="D54" s="88" t="s">
        <v>659</v>
      </c>
      <c r="E54" s="88" t="s">
        <v>660</v>
      </c>
      <c r="F54" s="78" t="s">
        <v>666</v>
      </c>
      <c r="G54" s="63" t="s">
        <v>669</v>
      </c>
      <c r="H54" s="63" t="s">
        <v>670</v>
      </c>
      <c r="I54" s="80" t="s">
        <v>580</v>
      </c>
      <c r="J54" s="80" t="s">
        <v>618</v>
      </c>
      <c r="K54" s="80" t="s">
        <v>566</v>
      </c>
      <c r="L54" s="270"/>
      <c r="M54" s="270"/>
    </row>
    <row r="55" spans="1:13" ht="150" x14ac:dyDescent="0.25">
      <c r="A55" s="71" t="str">
        <f>+CONCATENATE('1. ESTRATÉGICO'!E50)</f>
        <v>Implementar al 100% los proyectos de mediano, corto y largo plazo establecidos en el Plan Institucional de Archivo del Distrito de Cartagena (PINAR)</v>
      </c>
      <c r="B55" s="81" t="s">
        <v>627</v>
      </c>
      <c r="C55" s="81" t="s">
        <v>671</v>
      </c>
      <c r="D55" s="81" t="s">
        <v>672</v>
      </c>
      <c r="E55" s="60" t="s">
        <v>673</v>
      </c>
      <c r="F55" s="135" t="s">
        <v>674</v>
      </c>
      <c r="G55" s="135" t="s">
        <v>675</v>
      </c>
      <c r="H55" s="136"/>
      <c r="I55" s="137" t="s">
        <v>598</v>
      </c>
      <c r="J55" s="137" t="s">
        <v>618</v>
      </c>
      <c r="K55" s="81" t="s">
        <v>676</v>
      </c>
      <c r="L55" s="81" t="s">
        <v>677</v>
      </c>
      <c r="M55" s="135" t="s">
        <v>678</v>
      </c>
    </row>
    <row r="56" spans="1:13" ht="150" x14ac:dyDescent="0.25">
      <c r="A56" s="71" t="str">
        <f>+CONCATENATE('1. ESTRATÉGICO'!E51)</f>
        <v>Implementar al 100% los proyectos de mediano, corto y largo plazo establecidos en el Plan Institucional de Archivo del Distrito de Cartagena (PINAR)</v>
      </c>
      <c r="B56" s="81" t="s">
        <v>627</v>
      </c>
      <c r="C56" s="81" t="s">
        <v>671</v>
      </c>
      <c r="D56" s="81" t="s">
        <v>672</v>
      </c>
      <c r="E56" s="60" t="s">
        <v>673</v>
      </c>
      <c r="F56" s="135" t="s">
        <v>674</v>
      </c>
      <c r="G56" s="135" t="s">
        <v>675</v>
      </c>
      <c r="H56" s="136"/>
      <c r="I56" s="137" t="s">
        <v>598</v>
      </c>
      <c r="J56" s="137" t="s">
        <v>618</v>
      </c>
      <c r="K56" s="81" t="s">
        <v>676</v>
      </c>
      <c r="L56" s="81" t="s">
        <v>677</v>
      </c>
      <c r="M56" s="135" t="s">
        <v>679</v>
      </c>
    </row>
    <row r="57" spans="1:13" ht="150" x14ac:dyDescent="0.25">
      <c r="A57" s="71" t="str">
        <f>+CONCATENATE('1. ESTRATÉGICO'!E52)</f>
        <v>Implementar al 100% los proyectos de mediano, corto y largo plazo establecidos en el Plan Institucional de Archivo del Distrito de Cartagena (PINAR)</v>
      </c>
      <c r="B57" s="81" t="s">
        <v>627</v>
      </c>
      <c r="C57" s="81" t="s">
        <v>671</v>
      </c>
      <c r="D57" s="81" t="s">
        <v>680</v>
      </c>
      <c r="E57" s="60" t="s">
        <v>673</v>
      </c>
      <c r="F57" s="135" t="s">
        <v>674</v>
      </c>
      <c r="G57" s="135" t="s">
        <v>675</v>
      </c>
      <c r="H57" s="136"/>
      <c r="I57" s="137" t="s">
        <v>598</v>
      </c>
      <c r="J57" s="137" t="s">
        <v>618</v>
      </c>
      <c r="K57" s="81" t="s">
        <v>676</v>
      </c>
      <c r="L57" s="81" t="s">
        <v>677</v>
      </c>
      <c r="M57" s="135" t="s">
        <v>679</v>
      </c>
    </row>
    <row r="58" spans="1:13" ht="75" x14ac:dyDescent="0.25">
      <c r="A58" s="117" t="str">
        <f>+CONCATENATE('[2]1. ESTRATÉGICO'!E57)</f>
        <v>Incrementar la participación de los egresados de las Instituciones Educativas Oficiales en la tasa de absorción de educación superior del Distrito a 30%</v>
      </c>
      <c r="B58" s="62" t="s">
        <v>566</v>
      </c>
      <c r="C58" s="62" t="s">
        <v>566</v>
      </c>
      <c r="D58" s="62" t="s">
        <v>566</v>
      </c>
      <c r="E58" s="72" t="s">
        <v>681</v>
      </c>
      <c r="F58" s="61" t="s">
        <v>566</v>
      </c>
      <c r="G58" s="61" t="s">
        <v>566</v>
      </c>
      <c r="H58" s="61" t="s">
        <v>566</v>
      </c>
      <c r="I58" s="61" t="s">
        <v>566</v>
      </c>
      <c r="J58" s="61" t="s">
        <v>566</v>
      </c>
      <c r="K58" s="69" t="s">
        <v>566</v>
      </c>
      <c r="L58" s="61" t="s">
        <v>682</v>
      </c>
      <c r="M58" s="54" t="s">
        <v>566</v>
      </c>
    </row>
    <row r="59" spans="1:13" ht="60" x14ac:dyDescent="0.25">
      <c r="A59" s="117" t="str">
        <f>+CONCATENATE('[2]1. ESTRATÉGICO'!E58)</f>
        <v>Desarrollar dieciséis (16) actividades para la apropiación colectiva del patrimonio y la gobernanza territorial</v>
      </c>
      <c r="B59" s="62" t="s">
        <v>566</v>
      </c>
      <c r="C59" s="62" t="s">
        <v>566</v>
      </c>
      <c r="D59" s="62" t="s">
        <v>566</v>
      </c>
      <c r="E59" s="72" t="s">
        <v>681</v>
      </c>
      <c r="F59" s="61" t="s">
        <v>566</v>
      </c>
      <c r="G59" s="61" t="s">
        <v>566</v>
      </c>
      <c r="H59" s="61" t="s">
        <v>566</v>
      </c>
      <c r="I59" s="61" t="s">
        <v>566</v>
      </c>
      <c r="J59" s="61" t="s">
        <v>566</v>
      </c>
      <c r="K59" s="69" t="s">
        <v>566</v>
      </c>
      <c r="L59" s="61" t="s">
        <v>682</v>
      </c>
      <c r="M59" s="54" t="s">
        <v>566</v>
      </c>
    </row>
    <row r="60" spans="1:13" ht="75" x14ac:dyDescent="0.25">
      <c r="A60" s="117" t="str">
        <f>+CONCATENATE('[2]1. ESTRATÉGICO'!E59)</f>
        <v>Incrementar en un 25% el porcentaje población migrante, colombianos retornados y de acogida atendidos en el Centro Integrate</v>
      </c>
      <c r="B60" s="62" t="s">
        <v>566</v>
      </c>
      <c r="C60" s="62" t="s">
        <v>566</v>
      </c>
      <c r="D60" s="62" t="s">
        <v>566</v>
      </c>
      <c r="E60" s="72" t="s">
        <v>681</v>
      </c>
      <c r="F60" s="61" t="s">
        <v>566</v>
      </c>
      <c r="G60" s="61" t="s">
        <v>566</v>
      </c>
      <c r="H60" s="61" t="s">
        <v>566</v>
      </c>
      <c r="I60" s="61" t="s">
        <v>566</v>
      </c>
      <c r="J60" s="61" t="s">
        <v>566</v>
      </c>
      <c r="K60" s="69" t="s">
        <v>566</v>
      </c>
      <c r="L60" s="61" t="s">
        <v>682</v>
      </c>
      <c r="M60" s="54" t="s">
        <v>566</v>
      </c>
    </row>
    <row r="61" spans="1:13" ht="60" x14ac:dyDescent="0.25">
      <c r="A61" s="117" t="str">
        <f>+CONCATENATE('[2]1. ESTRATÉGICO'!E60)</f>
        <v>Alcanzar un puntaje de 8 en el Índice de Desarrollo Económico Empresarial</v>
      </c>
      <c r="B61" s="62" t="s">
        <v>566</v>
      </c>
      <c r="C61" s="62" t="s">
        <v>566</v>
      </c>
      <c r="D61" s="62" t="s">
        <v>566</v>
      </c>
      <c r="E61" s="72" t="s">
        <v>681</v>
      </c>
      <c r="F61" s="61" t="s">
        <v>566</v>
      </c>
      <c r="G61" s="61" t="s">
        <v>566</v>
      </c>
      <c r="H61" s="61" t="s">
        <v>566</v>
      </c>
      <c r="I61" s="61" t="s">
        <v>566</v>
      </c>
      <c r="J61" s="61" t="s">
        <v>566</v>
      </c>
      <c r="K61" s="69" t="s">
        <v>566</v>
      </c>
      <c r="L61" s="61" t="s">
        <v>682</v>
      </c>
      <c r="M61" s="54" t="s">
        <v>566</v>
      </c>
    </row>
    <row r="62" spans="1:13" ht="60" x14ac:dyDescent="0.25">
      <c r="A62" s="117" t="str">
        <f>+CONCATENATE('[2]1. ESTRATÉGICO'!E61)</f>
        <v>Alcanzar un puntaje de 8 en el Índice de Desarrollo Económico Empresarial</v>
      </c>
      <c r="B62" s="62" t="s">
        <v>566</v>
      </c>
      <c r="C62" s="62" t="s">
        <v>566</v>
      </c>
      <c r="D62" s="62" t="s">
        <v>566</v>
      </c>
      <c r="E62" s="72" t="s">
        <v>681</v>
      </c>
      <c r="F62" s="61" t="s">
        <v>566</v>
      </c>
      <c r="G62" s="61" t="s">
        <v>566</v>
      </c>
      <c r="H62" s="61" t="s">
        <v>566</v>
      </c>
      <c r="I62" s="61" t="s">
        <v>566</v>
      </c>
      <c r="J62" s="61" t="s">
        <v>566</v>
      </c>
      <c r="K62" s="69" t="s">
        <v>566</v>
      </c>
      <c r="L62" s="61" t="s">
        <v>682</v>
      </c>
      <c r="M62" s="54" t="s">
        <v>566</v>
      </c>
    </row>
    <row r="63" spans="1:13" ht="60" x14ac:dyDescent="0.25">
      <c r="A63" s="64" t="str">
        <f>+CONCATENATE('[2]1. ESTRATÉGICO'!E62)</f>
        <v xml:space="preserve">Incrementar en un 40% el porcentaje de negocios verdes asesorados y consolidados </v>
      </c>
      <c r="B63" s="62" t="s">
        <v>566</v>
      </c>
      <c r="C63" s="62" t="s">
        <v>566</v>
      </c>
      <c r="D63" s="62" t="s">
        <v>566</v>
      </c>
      <c r="E63" s="72" t="s">
        <v>681</v>
      </c>
      <c r="F63" s="61" t="s">
        <v>566</v>
      </c>
      <c r="G63" s="61" t="s">
        <v>566</v>
      </c>
      <c r="H63" s="61" t="s">
        <v>566</v>
      </c>
      <c r="I63" s="61" t="s">
        <v>566</v>
      </c>
      <c r="J63" s="61" t="s">
        <v>566</v>
      </c>
      <c r="K63" s="69" t="s">
        <v>566</v>
      </c>
      <c r="L63" s="61" t="s">
        <v>682</v>
      </c>
      <c r="M63" s="54" t="s">
        <v>566</v>
      </c>
    </row>
    <row r="64" spans="1:13" ht="90" x14ac:dyDescent="0.25">
      <c r="A64" s="73" t="str">
        <f>+CONCATENATE('1. ESTRATÉGICO'!E59)</f>
        <v>Incrementar en un 25% el porcentaje población migrante, colombianos retornados y de acogida atendidos en el Centro Integrate</v>
      </c>
      <c r="B64" s="82" t="s">
        <v>573</v>
      </c>
      <c r="C64" s="82" t="s">
        <v>574</v>
      </c>
      <c r="D64" s="82" t="s">
        <v>683</v>
      </c>
      <c r="E64" s="82" t="s">
        <v>684</v>
      </c>
      <c r="F64" s="131" t="s">
        <v>685</v>
      </c>
      <c r="G64" s="131" t="s">
        <v>686</v>
      </c>
      <c r="H64" s="131" t="s">
        <v>687</v>
      </c>
      <c r="I64" s="132" t="s">
        <v>591</v>
      </c>
      <c r="J64" s="132" t="s">
        <v>581</v>
      </c>
      <c r="K64" s="133" t="s">
        <v>566</v>
      </c>
      <c r="L64" s="315" t="s">
        <v>688</v>
      </c>
      <c r="M64" s="317" t="s">
        <v>689</v>
      </c>
    </row>
    <row r="65" spans="1:14" ht="135" x14ac:dyDescent="0.25">
      <c r="A65" s="73" t="str">
        <f>+CONCATENATE('1. ESTRATÉGICO'!E60)</f>
        <v>Alcanzar un puntaje de 8 en el Índice de Desarrollo Económico Empresarial</v>
      </c>
      <c r="B65" s="82" t="s">
        <v>573</v>
      </c>
      <c r="C65" s="82" t="s">
        <v>574</v>
      </c>
      <c r="D65" s="82" t="s">
        <v>683</v>
      </c>
      <c r="E65" s="82" t="s">
        <v>690</v>
      </c>
      <c r="F65" s="65" t="s">
        <v>691</v>
      </c>
      <c r="G65" s="65" t="s">
        <v>692</v>
      </c>
      <c r="H65" s="65" t="s">
        <v>693</v>
      </c>
      <c r="I65" s="122" t="s">
        <v>591</v>
      </c>
      <c r="J65" s="122" t="s">
        <v>581</v>
      </c>
      <c r="K65" s="133" t="s">
        <v>566</v>
      </c>
      <c r="L65" s="316"/>
      <c r="M65" s="318"/>
    </row>
    <row r="66" spans="1:14" ht="135" x14ac:dyDescent="0.25">
      <c r="A66" s="73" t="str">
        <f>+CONCATENATE('1. ESTRATÉGICO'!E61)</f>
        <v>Alcanzar un puntaje de 8 en el Índice de Desarrollo Económico Empresarial</v>
      </c>
      <c r="B66" s="82" t="s">
        <v>573</v>
      </c>
      <c r="C66" s="82" t="s">
        <v>574</v>
      </c>
      <c r="D66" s="82" t="s">
        <v>683</v>
      </c>
      <c r="E66" s="82" t="s">
        <v>684</v>
      </c>
      <c r="F66" s="65" t="s">
        <v>691</v>
      </c>
      <c r="G66" s="65" t="s">
        <v>692</v>
      </c>
      <c r="H66" s="65" t="s">
        <v>693</v>
      </c>
      <c r="I66" s="65" t="s">
        <v>591</v>
      </c>
      <c r="J66" s="65" t="s">
        <v>581</v>
      </c>
      <c r="K66" s="133" t="s">
        <v>566</v>
      </c>
      <c r="L66" s="317" t="s">
        <v>694</v>
      </c>
      <c r="M66" s="317" t="s">
        <v>695</v>
      </c>
    </row>
    <row r="67" spans="1:14" ht="90" x14ac:dyDescent="0.25">
      <c r="A67" s="73" t="str">
        <f>+CONCATENATE('1. ESTRATÉGICO'!E62)</f>
        <v xml:space="preserve">Incrementar en un 40% el porcentaje de negocios verdes asesorados y consolidados </v>
      </c>
      <c r="B67" s="82" t="s">
        <v>573</v>
      </c>
      <c r="C67" s="82" t="s">
        <v>574</v>
      </c>
      <c r="D67" s="82" t="s">
        <v>683</v>
      </c>
      <c r="E67" s="82" t="s">
        <v>690</v>
      </c>
      <c r="F67" s="65" t="s">
        <v>685</v>
      </c>
      <c r="G67" s="65" t="s">
        <v>686</v>
      </c>
      <c r="H67" s="65" t="s">
        <v>687</v>
      </c>
      <c r="I67" s="65" t="s">
        <v>591</v>
      </c>
      <c r="J67" s="65" t="s">
        <v>581</v>
      </c>
      <c r="K67" s="133" t="s">
        <v>566</v>
      </c>
      <c r="L67" s="318"/>
      <c r="M67" s="318"/>
    </row>
    <row r="68" spans="1:14" ht="75" x14ac:dyDescent="0.25">
      <c r="A68" s="55" t="str">
        <f>+CONCATENATE('1. ESTRATÉGICO'!E63)</f>
        <v>Reducir a 20% la tasa de desempleo en jóvenes</v>
      </c>
      <c r="B68" s="107" t="s">
        <v>696</v>
      </c>
      <c r="C68" s="107" t="s">
        <v>697</v>
      </c>
      <c r="D68" s="107" t="s">
        <v>698</v>
      </c>
      <c r="E68" s="107" t="s">
        <v>699</v>
      </c>
      <c r="F68" s="66" t="s">
        <v>700</v>
      </c>
      <c r="G68" s="66" t="s">
        <v>701</v>
      </c>
      <c r="H68" s="66" t="s">
        <v>702</v>
      </c>
      <c r="I68" s="107" t="s">
        <v>598</v>
      </c>
      <c r="J68" s="107" t="s">
        <v>618</v>
      </c>
      <c r="K68" s="87" t="s">
        <v>703</v>
      </c>
      <c r="L68" s="87" t="s">
        <v>704</v>
      </c>
      <c r="M68" s="87" t="s">
        <v>705</v>
      </c>
    </row>
    <row r="69" spans="1:14" ht="75" x14ac:dyDescent="0.25">
      <c r="A69" s="55" t="str">
        <f>+CONCATENATE('1. ESTRATÉGICO'!E64)</f>
        <v>Reducir a 20% la tasa de desempleo en jóvenes</v>
      </c>
      <c r="B69" s="107" t="s">
        <v>696</v>
      </c>
      <c r="C69" s="107" t="s">
        <v>697</v>
      </c>
      <c r="D69" s="107" t="s">
        <v>698</v>
      </c>
      <c r="E69" s="107" t="s">
        <v>699</v>
      </c>
      <c r="F69" s="66" t="s">
        <v>700</v>
      </c>
      <c r="G69" s="66" t="s">
        <v>701</v>
      </c>
      <c r="H69" s="66" t="s">
        <v>702</v>
      </c>
      <c r="I69" s="107" t="s">
        <v>598</v>
      </c>
      <c r="J69" s="107" t="s">
        <v>618</v>
      </c>
      <c r="K69" s="87" t="s">
        <v>703</v>
      </c>
      <c r="L69" s="87" t="s">
        <v>704</v>
      </c>
      <c r="M69" s="87" t="s">
        <v>706</v>
      </c>
    </row>
    <row r="70" spans="1:14" ht="90" x14ac:dyDescent="0.25">
      <c r="A70" s="55" t="str">
        <f>+CONCATENATE('1. ESTRATÉGICO'!E65)</f>
        <v>Incrementar a 81% el porcentaje de cumplimiento del Índice de Capacidades para la Innovación Pública – ICIP de la Alcaldía Distrital</v>
      </c>
      <c r="B70" s="107" t="s">
        <v>707</v>
      </c>
      <c r="C70" s="107" t="s">
        <v>708</v>
      </c>
      <c r="D70" s="107" t="s">
        <v>698</v>
      </c>
      <c r="E70" s="107" t="s">
        <v>709</v>
      </c>
      <c r="F70" s="66" t="s">
        <v>710</v>
      </c>
      <c r="G70" s="66" t="s">
        <v>711</v>
      </c>
      <c r="H70" s="66" t="s">
        <v>712</v>
      </c>
      <c r="I70" s="107" t="s">
        <v>598</v>
      </c>
      <c r="J70" s="107" t="s">
        <v>713</v>
      </c>
      <c r="K70" s="87" t="s">
        <v>703</v>
      </c>
      <c r="L70" s="87" t="s">
        <v>704</v>
      </c>
      <c r="M70" s="87" t="s">
        <v>705</v>
      </c>
    </row>
    <row r="71" spans="1:14" ht="75" x14ac:dyDescent="0.25">
      <c r="A71" s="55" t="str">
        <f>+CONCATENATE('1. ESTRATÉGICO'!E66)</f>
        <v>Rediseñar al 100% la Administración Distrital de Cartagena</v>
      </c>
      <c r="B71" s="107" t="s">
        <v>696</v>
      </c>
      <c r="C71" s="107" t="s">
        <v>697</v>
      </c>
      <c r="D71" s="107" t="s">
        <v>698</v>
      </c>
      <c r="E71" s="107" t="s">
        <v>714</v>
      </c>
      <c r="F71" s="66" t="s">
        <v>715</v>
      </c>
      <c r="G71" s="66" t="s">
        <v>716</v>
      </c>
      <c r="H71" s="66" t="s">
        <v>717</v>
      </c>
      <c r="I71" s="107" t="s">
        <v>598</v>
      </c>
      <c r="J71" s="107" t="s">
        <v>718</v>
      </c>
      <c r="K71" s="87" t="s">
        <v>703</v>
      </c>
      <c r="L71" s="87" t="s">
        <v>704</v>
      </c>
      <c r="M71" s="87" t="s">
        <v>706</v>
      </c>
    </row>
    <row r="72" spans="1:14" ht="105" customHeight="1" x14ac:dyDescent="0.25">
      <c r="A72" s="116" t="str">
        <f>+CONCATENATE('1. ESTRATÉGICO'!E67)</f>
        <v>Incrementar a 99 puntos el Indice de Transparencia y Anticorrupción -ITA</v>
      </c>
      <c r="B72" s="56" t="str">
        <f>+CONCATENATE('[3]1. ESTRATÉGICO'!F71)</f>
        <v>Cartagena digital, inclusiva y conectada</v>
      </c>
      <c r="C72" s="56" t="s">
        <v>573</v>
      </c>
      <c r="D72" s="56" t="s">
        <v>719</v>
      </c>
      <c r="E72" s="56" t="s">
        <v>720</v>
      </c>
      <c r="F72" s="142" t="s">
        <v>721</v>
      </c>
      <c r="G72" s="141" t="s">
        <v>722</v>
      </c>
      <c r="H72" s="142" t="s">
        <v>723</v>
      </c>
      <c r="I72" s="142" t="s">
        <v>723</v>
      </c>
      <c r="J72" s="112" t="s">
        <v>724</v>
      </c>
      <c r="K72" s="67" t="s">
        <v>566</v>
      </c>
      <c r="L72" s="139" t="s">
        <v>725</v>
      </c>
      <c r="M72" s="139" t="s">
        <v>726</v>
      </c>
      <c r="N72" s="114"/>
    </row>
    <row r="73" spans="1:14" ht="150" x14ac:dyDescent="0.25">
      <c r="A73" s="115" t="str">
        <f>+CONCATENATE('1. ESTRATÉGICO'!E68)</f>
        <v>Incrementar a 99 puntos el Indice de Transparencia y Anticorrupción -ITA</v>
      </c>
      <c r="B73" s="56" t="str">
        <f>+CONCATENATE('[3]1. ESTRATÉGICO'!F71)</f>
        <v>Cartagena digital, inclusiva y conectada</v>
      </c>
      <c r="C73" s="56" t="s">
        <v>573</v>
      </c>
      <c r="D73" s="56" t="s">
        <v>727</v>
      </c>
      <c r="E73" s="56" t="s">
        <v>720</v>
      </c>
      <c r="F73" s="142" t="s">
        <v>728</v>
      </c>
      <c r="G73" s="141" t="s">
        <v>729</v>
      </c>
      <c r="H73" s="147" t="s">
        <v>730</v>
      </c>
      <c r="I73" s="142" t="s">
        <v>731</v>
      </c>
      <c r="J73" s="112" t="s">
        <v>724</v>
      </c>
      <c r="K73" s="67" t="s">
        <v>566</v>
      </c>
      <c r="L73" s="139" t="s">
        <v>732</v>
      </c>
      <c r="M73" s="139" t="s">
        <v>733</v>
      </c>
      <c r="N73" s="56"/>
    </row>
    <row r="74" spans="1:14" ht="81" customHeight="1" x14ac:dyDescent="0.25">
      <c r="A74" s="115" t="str">
        <f>+CONCATENATE('1. ESTRATÉGICO'!E69)</f>
        <v>Incrementar a 99 puntos el Indice de Transparencia y Anticorrupción -ITA</v>
      </c>
      <c r="B74" s="67" t="s">
        <v>573</v>
      </c>
      <c r="C74" s="67" t="s">
        <v>719</v>
      </c>
      <c r="D74" s="67" t="s">
        <v>720</v>
      </c>
      <c r="E74" s="67" t="s">
        <v>734</v>
      </c>
      <c r="F74" s="142" t="s">
        <v>735</v>
      </c>
      <c r="G74" s="142" t="s">
        <v>736</v>
      </c>
      <c r="H74" s="142" t="s">
        <v>737</v>
      </c>
      <c r="I74" s="148" t="s">
        <v>724</v>
      </c>
      <c r="J74" s="113" t="s">
        <v>718</v>
      </c>
      <c r="K74" s="67" t="s">
        <v>566</v>
      </c>
      <c r="L74" s="139" t="s">
        <v>738</v>
      </c>
      <c r="M74" s="140" t="s">
        <v>739</v>
      </c>
    </row>
    <row r="75" spans="1:14" ht="105" x14ac:dyDescent="0.25">
      <c r="A75" s="74" t="str">
        <f>+CONCATENATE('1. ESTRATÉGICO'!E70)</f>
        <v>Incrementar en 10% el porcentaje de inversión en proyectos de emprendimientos</v>
      </c>
      <c r="B75" s="111" t="s">
        <v>573</v>
      </c>
      <c r="C75" s="111" t="s">
        <v>740</v>
      </c>
      <c r="D75" s="57" t="s">
        <v>741</v>
      </c>
      <c r="E75" s="57" t="s">
        <v>742</v>
      </c>
      <c r="F75" s="57" t="s">
        <v>743</v>
      </c>
      <c r="G75" s="144" t="s">
        <v>744</v>
      </c>
      <c r="H75" s="68" t="s">
        <v>745</v>
      </c>
      <c r="I75" s="144" t="s">
        <v>598</v>
      </c>
      <c r="J75" s="68" t="s">
        <v>618</v>
      </c>
      <c r="K75" s="57" t="s">
        <v>746</v>
      </c>
      <c r="L75" s="111" t="s">
        <v>747</v>
      </c>
      <c r="M75" s="143" t="s">
        <v>748</v>
      </c>
    </row>
    <row r="76" spans="1:14" ht="60" x14ac:dyDescent="0.25">
      <c r="A76" s="74" t="str">
        <f>+CONCATENATE('1. ESTRATÉGICO'!E71)</f>
        <v>Incrementar a 80,7 puntos el Índice de Desempeño Gobierno Digital</v>
      </c>
      <c r="B76" s="111" t="s">
        <v>573</v>
      </c>
      <c r="C76" s="111" t="s">
        <v>740</v>
      </c>
      <c r="D76" s="57" t="s">
        <v>741</v>
      </c>
      <c r="E76" s="57" t="s">
        <v>742</v>
      </c>
      <c r="F76" s="57" t="s">
        <v>743</v>
      </c>
      <c r="G76" s="145" t="s">
        <v>749</v>
      </c>
      <c r="H76" s="57" t="s">
        <v>750</v>
      </c>
      <c r="I76" s="144" t="s">
        <v>598</v>
      </c>
      <c r="J76" s="68" t="s">
        <v>618</v>
      </c>
      <c r="K76" s="57" t="s">
        <v>746</v>
      </c>
      <c r="L76" s="111" t="s">
        <v>751</v>
      </c>
      <c r="M76" s="143" t="s">
        <v>752</v>
      </c>
    </row>
    <row r="77" spans="1:14" ht="90" x14ac:dyDescent="0.25">
      <c r="A77" s="74" t="str">
        <f>+CONCATENATE('1. ESTRATÉGICO'!E72)</f>
        <v>Incrementar a 80,7 puntos el Índice de Desempeño Gobierno Digital</v>
      </c>
      <c r="B77" s="111" t="s">
        <v>573</v>
      </c>
      <c r="C77" s="111" t="s">
        <v>740</v>
      </c>
      <c r="D77" s="57" t="s">
        <v>753</v>
      </c>
      <c r="E77" s="57" t="s">
        <v>754</v>
      </c>
      <c r="F77" s="57" t="s">
        <v>755</v>
      </c>
      <c r="G77" s="144" t="s">
        <v>756</v>
      </c>
      <c r="H77" s="68" t="s">
        <v>757</v>
      </c>
      <c r="I77" s="144" t="s">
        <v>598</v>
      </c>
      <c r="J77" s="68" t="s">
        <v>618</v>
      </c>
      <c r="K77" s="57" t="s">
        <v>746</v>
      </c>
      <c r="L77" s="111" t="s">
        <v>758</v>
      </c>
      <c r="M77" s="143" t="s">
        <v>759</v>
      </c>
    </row>
    <row r="78" spans="1:14" ht="105" x14ac:dyDescent="0.25">
      <c r="A78" s="74" t="str">
        <f>+CONCATENATE('1. ESTRATÉGICO'!E73)</f>
        <v>Incrementar a 80,7 puntos el Índice de Desempeño Gobierno Digital</v>
      </c>
      <c r="B78" s="111" t="s">
        <v>573</v>
      </c>
      <c r="C78" s="111" t="s">
        <v>740</v>
      </c>
      <c r="D78" s="57" t="s">
        <v>753</v>
      </c>
      <c r="E78" s="57" t="s">
        <v>754</v>
      </c>
      <c r="F78" s="57" t="s">
        <v>755</v>
      </c>
      <c r="G78" s="144" t="s">
        <v>756</v>
      </c>
      <c r="H78" s="68" t="s">
        <v>757</v>
      </c>
      <c r="I78" s="144" t="s">
        <v>598</v>
      </c>
      <c r="J78" s="68" t="s">
        <v>618</v>
      </c>
      <c r="K78" s="57" t="s">
        <v>746</v>
      </c>
      <c r="L78" s="111" t="s">
        <v>760</v>
      </c>
      <c r="M78" s="111" t="s">
        <v>761</v>
      </c>
    </row>
    <row r="79" spans="1:14" ht="90" x14ac:dyDescent="0.25">
      <c r="A79" s="74" t="str">
        <f>+CONCATENATE('1. ESTRATÉGICO'!E74)</f>
        <v>Incrementar a 80,7 puntos el Índice de Desempeño Gobierno Digital</v>
      </c>
      <c r="B79" s="111" t="s">
        <v>573</v>
      </c>
      <c r="C79" s="111" t="s">
        <v>740</v>
      </c>
      <c r="D79" s="57" t="s">
        <v>762</v>
      </c>
      <c r="E79" s="57" t="s">
        <v>763</v>
      </c>
      <c r="F79" s="57" t="s">
        <v>764</v>
      </c>
      <c r="G79" s="57" t="s">
        <v>765</v>
      </c>
      <c r="H79" s="57" t="s">
        <v>766</v>
      </c>
      <c r="I79" s="145" t="s">
        <v>724</v>
      </c>
      <c r="J79" s="68" t="s">
        <v>618</v>
      </c>
      <c r="K79" s="57" t="s">
        <v>746</v>
      </c>
      <c r="L79" s="111" t="s">
        <v>767</v>
      </c>
      <c r="M79" s="111" t="s">
        <v>768</v>
      </c>
    </row>
    <row r="80" spans="1:14" ht="105" x14ac:dyDescent="0.25">
      <c r="A80" s="74" t="str">
        <f>+CONCATENATE('1. ESTRATÉGICO'!E75)</f>
        <v>Incrementar a 88,9 puntos el Índice de Desempeño Institucional - IDI de la Alcaldía Distrital</v>
      </c>
      <c r="B80" s="57" t="s">
        <v>573</v>
      </c>
      <c r="C80" s="57" t="s">
        <v>769</v>
      </c>
      <c r="D80" s="57" t="s">
        <v>770</v>
      </c>
      <c r="E80" s="57" t="s">
        <v>771</v>
      </c>
      <c r="F80" s="57" t="s">
        <v>772</v>
      </c>
      <c r="G80" s="57" t="s">
        <v>773</v>
      </c>
      <c r="H80" s="57" t="s">
        <v>774</v>
      </c>
      <c r="I80" s="144" t="s">
        <v>598</v>
      </c>
      <c r="J80" s="68" t="s">
        <v>618</v>
      </c>
      <c r="K80" s="57" t="s">
        <v>775</v>
      </c>
      <c r="L80" s="111" t="s">
        <v>776</v>
      </c>
      <c r="M80" s="111" t="s">
        <v>748</v>
      </c>
    </row>
    <row r="81" spans="1:13" ht="60" x14ac:dyDescent="0.25">
      <c r="A81" s="74" t="str">
        <f>+CONCATENATE('1. ESTRATÉGICO'!E76)</f>
        <v>Incrementar a 88,9 puntos el Índice de Desempeño Institucional - IDI de la Alcaldía Distrital</v>
      </c>
      <c r="B81" s="57" t="s">
        <v>573</v>
      </c>
      <c r="C81" s="57" t="s">
        <v>769</v>
      </c>
      <c r="D81" s="57" t="s">
        <v>770</v>
      </c>
      <c r="E81" s="57" t="s">
        <v>771</v>
      </c>
      <c r="F81" s="57" t="s">
        <v>772</v>
      </c>
      <c r="G81" s="57" t="s">
        <v>773</v>
      </c>
      <c r="H81" s="57" t="s">
        <v>774</v>
      </c>
      <c r="I81" s="57" t="s">
        <v>598</v>
      </c>
      <c r="J81" s="68" t="s">
        <v>618</v>
      </c>
      <c r="K81" s="57" t="s">
        <v>775</v>
      </c>
      <c r="L81" s="111" t="s">
        <v>777</v>
      </c>
      <c r="M81" s="111" t="s">
        <v>752</v>
      </c>
    </row>
    <row r="82" spans="1:13" ht="90" x14ac:dyDescent="0.25">
      <c r="A82" s="74" t="str">
        <f>+CONCATENATE('1. ESTRATÉGICO'!E77)</f>
        <v>Incrementar a 88,9 puntos el Índice de Desempeño Institucional - IDI de la Alcaldía Distrital</v>
      </c>
      <c r="B82" s="57" t="s">
        <v>573</v>
      </c>
      <c r="C82" s="57" t="s">
        <v>769</v>
      </c>
      <c r="D82" s="57" t="s">
        <v>770</v>
      </c>
      <c r="E82" s="57" t="s">
        <v>771</v>
      </c>
      <c r="F82" s="57" t="s">
        <v>772</v>
      </c>
      <c r="G82" s="57" t="s">
        <v>773</v>
      </c>
      <c r="H82" s="57" t="s">
        <v>774</v>
      </c>
      <c r="I82" s="57" t="s">
        <v>598</v>
      </c>
      <c r="J82" s="68" t="s">
        <v>618</v>
      </c>
      <c r="K82" s="57" t="s">
        <v>775</v>
      </c>
      <c r="L82" s="111" t="s">
        <v>778</v>
      </c>
      <c r="M82" s="111" t="s">
        <v>759</v>
      </c>
    </row>
    <row r="83" spans="1:13" ht="105" x14ac:dyDescent="0.25">
      <c r="A83" s="74" t="str">
        <f>+CONCATENATE('1. ESTRATÉGICO'!E78)</f>
        <v>Incrementar a 81% el porcentaje de cumplimiento del Índice de Capacidades para la Innovación Pública – ICIP de la Alcaldía Distrital</v>
      </c>
      <c r="B83" s="57" t="s">
        <v>573</v>
      </c>
      <c r="C83" s="57" t="s">
        <v>769</v>
      </c>
      <c r="D83" s="57" t="s">
        <v>770</v>
      </c>
      <c r="E83" s="57" t="s">
        <v>771</v>
      </c>
      <c r="F83" s="57" t="s">
        <v>772</v>
      </c>
      <c r="G83" s="57" t="s">
        <v>773</v>
      </c>
      <c r="H83" s="57" t="s">
        <v>774</v>
      </c>
      <c r="I83" s="57" t="s">
        <v>598</v>
      </c>
      <c r="J83" s="68" t="s">
        <v>618</v>
      </c>
      <c r="K83" s="57" t="s">
        <v>775</v>
      </c>
      <c r="L83" s="111" t="s">
        <v>779</v>
      </c>
      <c r="M83" s="111" t="s">
        <v>761</v>
      </c>
    </row>
    <row r="84" spans="1:13" ht="90" x14ac:dyDescent="0.25">
      <c r="A84" s="74" t="str">
        <f>+CONCATENATE('1. ESTRATÉGICO'!E79)</f>
        <v>Incrementar a 81% el porcentaje de cumplimiento del Índice de Capacidades para la Innovación Pública – ICIP de la Alcaldía Distrital</v>
      </c>
      <c r="B84" s="57" t="s">
        <v>573</v>
      </c>
      <c r="C84" s="57" t="s">
        <v>769</v>
      </c>
      <c r="D84" s="57" t="s">
        <v>770</v>
      </c>
      <c r="E84" s="57" t="s">
        <v>771</v>
      </c>
      <c r="F84" s="57" t="s">
        <v>772</v>
      </c>
      <c r="G84" s="57" t="s">
        <v>773</v>
      </c>
      <c r="H84" s="57" t="s">
        <v>774</v>
      </c>
      <c r="I84" s="57" t="s">
        <v>598</v>
      </c>
      <c r="J84" s="68" t="s">
        <v>618</v>
      </c>
      <c r="K84" s="57" t="s">
        <v>775</v>
      </c>
      <c r="L84" s="111" t="s">
        <v>780</v>
      </c>
      <c r="M84" s="111" t="s">
        <v>768</v>
      </c>
    </row>
    <row r="85" spans="1:13" ht="90" x14ac:dyDescent="0.25">
      <c r="A85" s="74" t="str">
        <f>+CONCATENATE('1. ESTRATÉGICO'!E80)</f>
        <v>Incrementar al 100% el porcentaje de aprovechamiento de la infraestructura cultural</v>
      </c>
      <c r="B85" s="57" t="s">
        <v>573</v>
      </c>
      <c r="C85" s="57" t="s">
        <v>769</v>
      </c>
      <c r="D85" s="57" t="s">
        <v>770</v>
      </c>
      <c r="E85" s="57" t="s">
        <v>771</v>
      </c>
      <c r="F85" s="57" t="s">
        <v>772</v>
      </c>
      <c r="G85" s="57" t="s">
        <v>773</v>
      </c>
      <c r="H85" s="57" t="s">
        <v>774</v>
      </c>
      <c r="I85" s="57" t="s">
        <v>598</v>
      </c>
      <c r="J85" s="68" t="s">
        <v>618</v>
      </c>
      <c r="K85" s="57" t="s">
        <v>775</v>
      </c>
      <c r="L85" s="111" t="s">
        <v>781</v>
      </c>
      <c r="M85" s="111" t="s">
        <v>782</v>
      </c>
    </row>
    <row r="86" spans="1:13" ht="105" x14ac:dyDescent="0.25">
      <c r="A86" s="74" t="str">
        <f>+CONCATENATE('1. ESTRATÉGICO'!E76)</f>
        <v>Incrementar a 88,9 puntos el Índice de Desempeño Institucional - IDI de la Alcaldía Distrital</v>
      </c>
      <c r="B86" s="57" t="s">
        <v>573</v>
      </c>
      <c r="C86" s="57" t="s">
        <v>769</v>
      </c>
      <c r="D86" s="57" t="s">
        <v>770</v>
      </c>
      <c r="E86" s="57" t="s">
        <v>771</v>
      </c>
      <c r="F86" s="57" t="s">
        <v>772</v>
      </c>
      <c r="G86" s="57" t="s">
        <v>773</v>
      </c>
      <c r="H86" s="57" t="s">
        <v>774</v>
      </c>
      <c r="I86" s="57" t="s">
        <v>598</v>
      </c>
      <c r="J86" s="68" t="s">
        <v>618</v>
      </c>
      <c r="K86" s="57" t="s">
        <v>783</v>
      </c>
      <c r="L86" s="111" t="s">
        <v>776</v>
      </c>
      <c r="M86" s="111" t="s">
        <v>748</v>
      </c>
    </row>
    <row r="87" spans="1:13" ht="60" x14ac:dyDescent="0.25">
      <c r="A87" s="74" t="str">
        <f>+CONCATENATE('1. ESTRATÉGICO'!E77)</f>
        <v>Incrementar a 88,9 puntos el Índice de Desempeño Institucional - IDI de la Alcaldía Distrital</v>
      </c>
      <c r="B87" s="57" t="s">
        <v>573</v>
      </c>
      <c r="C87" s="57" t="s">
        <v>769</v>
      </c>
      <c r="D87" s="57" t="s">
        <v>770</v>
      </c>
      <c r="E87" s="57" t="s">
        <v>771</v>
      </c>
      <c r="F87" s="57" t="s">
        <v>772</v>
      </c>
      <c r="G87" s="57" t="s">
        <v>773</v>
      </c>
      <c r="H87" s="57" t="s">
        <v>774</v>
      </c>
      <c r="I87" s="57" t="s">
        <v>598</v>
      </c>
      <c r="J87" s="68" t="s">
        <v>618</v>
      </c>
      <c r="K87" s="57" t="s">
        <v>783</v>
      </c>
      <c r="L87" s="111" t="s">
        <v>777</v>
      </c>
      <c r="M87" s="111" t="s">
        <v>752</v>
      </c>
    </row>
    <row r="88" spans="1:13" ht="90" x14ac:dyDescent="0.25">
      <c r="A88" s="74" t="str">
        <f>+CONCATENATE('1. ESTRATÉGICO'!E78)</f>
        <v>Incrementar a 81% el porcentaje de cumplimiento del Índice de Capacidades para la Innovación Pública – ICIP de la Alcaldía Distrital</v>
      </c>
      <c r="B88" s="57" t="s">
        <v>573</v>
      </c>
      <c r="C88" s="57" t="s">
        <v>769</v>
      </c>
      <c r="D88" s="57" t="s">
        <v>770</v>
      </c>
      <c r="E88" s="57" t="s">
        <v>771</v>
      </c>
      <c r="F88" s="57" t="s">
        <v>772</v>
      </c>
      <c r="G88" s="57" t="s">
        <v>773</v>
      </c>
      <c r="H88" s="57" t="s">
        <v>774</v>
      </c>
      <c r="I88" s="57" t="s">
        <v>598</v>
      </c>
      <c r="J88" s="68" t="s">
        <v>618</v>
      </c>
      <c r="K88" s="57" t="s">
        <v>783</v>
      </c>
      <c r="L88" s="111" t="s">
        <v>778</v>
      </c>
      <c r="M88" s="111" t="s">
        <v>759</v>
      </c>
    </row>
    <row r="89" spans="1:13" ht="105" x14ac:dyDescent="0.25">
      <c r="A89" s="74" t="str">
        <f>+CONCATENATE('1. ESTRATÉGICO'!E79)</f>
        <v>Incrementar a 81% el porcentaje de cumplimiento del Índice de Capacidades para la Innovación Pública – ICIP de la Alcaldía Distrital</v>
      </c>
      <c r="B89" s="57" t="s">
        <v>573</v>
      </c>
      <c r="C89" s="57" t="s">
        <v>769</v>
      </c>
      <c r="D89" s="57" t="s">
        <v>770</v>
      </c>
      <c r="E89" s="57" t="s">
        <v>771</v>
      </c>
      <c r="F89" s="57" t="s">
        <v>772</v>
      </c>
      <c r="G89" s="57" t="s">
        <v>773</v>
      </c>
      <c r="H89" s="57" t="s">
        <v>774</v>
      </c>
      <c r="I89" s="57" t="s">
        <v>598</v>
      </c>
      <c r="J89" s="68" t="s">
        <v>618</v>
      </c>
      <c r="K89" s="57" t="s">
        <v>783</v>
      </c>
      <c r="L89" s="111" t="s">
        <v>779</v>
      </c>
      <c r="M89" s="111" t="s">
        <v>761</v>
      </c>
    </row>
    <row r="90" spans="1:13" ht="90" x14ac:dyDescent="0.25">
      <c r="A90" s="74" t="str">
        <f>+CONCATENATE('1. ESTRATÉGICO'!E80)</f>
        <v>Incrementar al 100% el porcentaje de aprovechamiento de la infraestructura cultural</v>
      </c>
      <c r="B90" s="57" t="s">
        <v>573</v>
      </c>
      <c r="C90" s="57" t="s">
        <v>769</v>
      </c>
      <c r="D90" s="57" t="s">
        <v>770</v>
      </c>
      <c r="E90" s="57" t="s">
        <v>771</v>
      </c>
      <c r="F90" s="57" t="s">
        <v>772</v>
      </c>
      <c r="G90" s="57" t="s">
        <v>773</v>
      </c>
      <c r="H90" s="57" t="s">
        <v>774</v>
      </c>
      <c r="I90" s="57" t="s">
        <v>598</v>
      </c>
      <c r="J90" s="68" t="s">
        <v>618</v>
      </c>
      <c r="K90" s="57" t="s">
        <v>783</v>
      </c>
      <c r="L90" s="111" t="s">
        <v>780</v>
      </c>
      <c r="M90" s="111" t="s">
        <v>768</v>
      </c>
    </row>
    <row r="91" spans="1:13" ht="90" x14ac:dyDescent="0.25">
      <c r="A91" s="74" t="str">
        <f>+CONCATENATE('1. ESTRATÉGICO'!E81)</f>
        <v>Incrementar al 100% el porcentaje de aprovechamiento de la infraestructura cultural</v>
      </c>
      <c r="B91" s="57" t="s">
        <v>573</v>
      </c>
      <c r="C91" s="57" t="s">
        <v>769</v>
      </c>
      <c r="D91" s="57" t="s">
        <v>770</v>
      </c>
      <c r="E91" s="57" t="s">
        <v>771</v>
      </c>
      <c r="F91" s="57" t="s">
        <v>772</v>
      </c>
      <c r="G91" s="57" t="s">
        <v>773</v>
      </c>
      <c r="H91" s="57" t="s">
        <v>774</v>
      </c>
      <c r="I91" s="57" t="s">
        <v>598</v>
      </c>
      <c r="J91" s="68" t="s">
        <v>618</v>
      </c>
      <c r="K91" s="57" t="s">
        <v>783</v>
      </c>
      <c r="L91" s="111" t="s">
        <v>781</v>
      </c>
      <c r="M91" s="111" t="s">
        <v>782</v>
      </c>
    </row>
    <row r="92" spans="1:13" ht="90" x14ac:dyDescent="0.25">
      <c r="A92" s="74" t="str">
        <f>+CONCATENATE('1. ESTRATÉGICO'!E77)</f>
        <v>Incrementar a 88,9 puntos el Índice de Desempeño Institucional - IDI de la Alcaldía Distrital</v>
      </c>
      <c r="B92" s="111" t="s">
        <v>573</v>
      </c>
      <c r="C92" s="111" t="s">
        <v>769</v>
      </c>
      <c r="D92" s="57" t="s">
        <v>770</v>
      </c>
      <c r="E92" s="57" t="s">
        <v>771</v>
      </c>
      <c r="F92" s="57" t="s">
        <v>772</v>
      </c>
      <c r="G92" s="57" t="s">
        <v>773</v>
      </c>
      <c r="H92" s="57" t="s">
        <v>774</v>
      </c>
      <c r="I92" s="57" t="s">
        <v>598</v>
      </c>
      <c r="J92" s="68" t="s">
        <v>618</v>
      </c>
      <c r="K92" s="57" t="s">
        <v>783</v>
      </c>
      <c r="L92" s="111" t="s">
        <v>781</v>
      </c>
      <c r="M92" s="111" t="s">
        <v>782</v>
      </c>
    </row>
    <row r="93" spans="1:13" ht="75" x14ac:dyDescent="0.25">
      <c r="A93" s="58" t="str">
        <f>+CONCATENATE('1. ESTRATÉGICO'!E78)</f>
        <v>Incrementar a 81% el porcentaje de cumplimiento del Índice de Capacidades para la Innovación Pública – ICIP de la Alcaldía Distrital</v>
      </c>
      <c r="B93" s="83" t="s">
        <v>573</v>
      </c>
      <c r="C93" s="83" t="s">
        <v>784</v>
      </c>
      <c r="D93" s="83" t="s">
        <v>785</v>
      </c>
      <c r="E93" s="83" t="s">
        <v>786</v>
      </c>
      <c r="F93" s="58" t="s">
        <v>787</v>
      </c>
      <c r="G93" s="83" t="s">
        <v>788</v>
      </c>
      <c r="H93" s="83" t="s">
        <v>789</v>
      </c>
      <c r="I93" s="146" t="s">
        <v>790</v>
      </c>
      <c r="J93" s="126" t="s">
        <v>581</v>
      </c>
      <c r="K93" s="126" t="s">
        <v>566</v>
      </c>
      <c r="L93" s="58" t="s">
        <v>791</v>
      </c>
      <c r="M93" s="58" t="s">
        <v>792</v>
      </c>
    </row>
    <row r="94" spans="1:13" ht="75" x14ac:dyDescent="0.25">
      <c r="A94" s="58" t="str">
        <f>+CONCATENATE('1. ESTRATÉGICO'!E79)</f>
        <v>Incrementar a 81% el porcentaje de cumplimiento del Índice de Capacidades para la Innovación Pública – ICIP de la Alcaldía Distrital</v>
      </c>
      <c r="B94" s="83" t="s">
        <v>573</v>
      </c>
      <c r="C94" s="83" t="s">
        <v>784</v>
      </c>
      <c r="D94" s="83" t="s">
        <v>785</v>
      </c>
      <c r="E94" s="83" t="s">
        <v>786</v>
      </c>
      <c r="F94" s="58" t="s">
        <v>787</v>
      </c>
      <c r="G94" s="83" t="s">
        <v>793</v>
      </c>
      <c r="H94" s="83" t="s">
        <v>794</v>
      </c>
      <c r="I94" s="146" t="s">
        <v>795</v>
      </c>
      <c r="J94" s="126" t="s">
        <v>581</v>
      </c>
      <c r="K94" s="126" t="s">
        <v>566</v>
      </c>
      <c r="L94" s="58" t="s">
        <v>796</v>
      </c>
      <c r="M94" s="58" t="s">
        <v>797</v>
      </c>
    </row>
    <row r="95" spans="1:13" ht="45" x14ac:dyDescent="0.25">
      <c r="A95" s="58" t="str">
        <f>+CONCATENATE('1. ESTRATÉGICO'!E80)</f>
        <v>Incrementar al 100% el porcentaje de aprovechamiento de la infraestructura cultural</v>
      </c>
      <c r="B95" s="83" t="s">
        <v>573</v>
      </c>
      <c r="C95" s="83" t="s">
        <v>784</v>
      </c>
      <c r="D95" s="83" t="s">
        <v>785</v>
      </c>
      <c r="E95" s="83" t="s">
        <v>786</v>
      </c>
      <c r="F95" s="58" t="s">
        <v>787</v>
      </c>
      <c r="G95" s="83" t="s">
        <v>788</v>
      </c>
      <c r="H95" s="83" t="s">
        <v>789</v>
      </c>
      <c r="I95" s="146" t="s">
        <v>790</v>
      </c>
      <c r="J95" s="126" t="s">
        <v>581</v>
      </c>
      <c r="K95" s="126" t="s">
        <v>566</v>
      </c>
      <c r="L95" s="58" t="s">
        <v>791</v>
      </c>
      <c r="M95" s="58" t="s">
        <v>798</v>
      </c>
    </row>
    <row r="96" spans="1:13" ht="75" x14ac:dyDescent="0.25">
      <c r="A96" s="58" t="str">
        <f>+CONCATENATE('1. ESTRATÉGICO'!E79)</f>
        <v>Incrementar a 81% el porcentaje de cumplimiento del Índice de Capacidades para la Innovación Pública – ICIP de la Alcaldía Distrital</v>
      </c>
      <c r="B96" s="83" t="s">
        <v>573</v>
      </c>
      <c r="C96" s="83" t="s">
        <v>784</v>
      </c>
      <c r="D96" s="83" t="s">
        <v>785</v>
      </c>
      <c r="E96" s="83" t="s">
        <v>786</v>
      </c>
      <c r="F96" s="58" t="s">
        <v>787</v>
      </c>
      <c r="G96" s="83" t="s">
        <v>793</v>
      </c>
      <c r="H96" s="83" t="s">
        <v>794</v>
      </c>
      <c r="I96" s="146" t="s">
        <v>795</v>
      </c>
      <c r="J96" s="126" t="s">
        <v>581</v>
      </c>
      <c r="K96" s="126" t="s">
        <v>566</v>
      </c>
      <c r="L96" s="58" t="s">
        <v>796</v>
      </c>
      <c r="M96" s="58" t="s">
        <v>799</v>
      </c>
    </row>
    <row r="97" spans="1:13" ht="60" x14ac:dyDescent="0.25">
      <c r="A97" s="46" t="str">
        <f>+CONCATENATE('1. ESTRATÉGICO'!E80)</f>
        <v>Incrementar al 100% el porcentaje de aprovechamiento de la infraestructura cultural</v>
      </c>
      <c r="B97" s="47" t="s">
        <v>566</v>
      </c>
      <c r="C97" s="47" t="s">
        <v>566</v>
      </c>
      <c r="D97" s="47" t="s">
        <v>566</v>
      </c>
      <c r="E97" s="125" t="s">
        <v>681</v>
      </c>
      <c r="F97" s="47" t="s">
        <v>566</v>
      </c>
      <c r="G97" s="47" t="s">
        <v>566</v>
      </c>
      <c r="H97" s="47" t="s">
        <v>566</v>
      </c>
      <c r="I97" s="47" t="s">
        <v>566</v>
      </c>
      <c r="J97" s="47" t="s">
        <v>566</v>
      </c>
      <c r="K97" s="47" t="s">
        <v>566</v>
      </c>
      <c r="L97" s="48" t="s">
        <v>682</v>
      </c>
      <c r="M97" s="48" t="s">
        <v>566</v>
      </c>
    </row>
    <row r="98" spans="1:13" ht="60" x14ac:dyDescent="0.25">
      <c r="A98" s="46" t="str">
        <f>+CONCATENATE('1. ESTRATÉGICO'!E81)</f>
        <v>Incrementar al 100% el porcentaje de aprovechamiento de la infraestructura cultural</v>
      </c>
      <c r="B98" s="47" t="s">
        <v>566</v>
      </c>
      <c r="C98" s="47" t="s">
        <v>566</v>
      </c>
      <c r="D98" s="47" t="s">
        <v>566</v>
      </c>
      <c r="E98" s="125" t="s">
        <v>681</v>
      </c>
      <c r="F98" s="47" t="s">
        <v>566</v>
      </c>
      <c r="G98" s="47" t="s">
        <v>566</v>
      </c>
      <c r="H98" s="47" t="s">
        <v>566</v>
      </c>
      <c r="I98" s="47" t="s">
        <v>566</v>
      </c>
      <c r="J98" s="47" t="s">
        <v>566</v>
      </c>
      <c r="K98" s="47" t="s">
        <v>566</v>
      </c>
      <c r="L98" s="48" t="s">
        <v>682</v>
      </c>
      <c r="M98" s="48" t="s">
        <v>566</v>
      </c>
    </row>
    <row r="99" spans="1:13" ht="60" x14ac:dyDescent="0.25">
      <c r="A99" s="46" t="str">
        <f>+CONCATENATE('1. ESTRATÉGICO'!E82)</f>
        <v>Incrementar al 100% el porcentaje de aprovechamiento de la infraestructura cultural</v>
      </c>
      <c r="B99" s="47" t="s">
        <v>566</v>
      </c>
      <c r="C99" s="47" t="s">
        <v>566</v>
      </c>
      <c r="D99" s="47" t="s">
        <v>566</v>
      </c>
      <c r="E99" s="125" t="s">
        <v>681</v>
      </c>
      <c r="F99" s="47" t="s">
        <v>566</v>
      </c>
      <c r="G99" s="47" t="s">
        <v>566</v>
      </c>
      <c r="H99" s="47" t="s">
        <v>566</v>
      </c>
      <c r="I99" s="47" t="s">
        <v>566</v>
      </c>
      <c r="J99" s="47" t="s">
        <v>566</v>
      </c>
      <c r="K99" s="47" t="s">
        <v>566</v>
      </c>
      <c r="L99" s="48" t="s">
        <v>682</v>
      </c>
      <c r="M99" s="48" t="s">
        <v>566</v>
      </c>
    </row>
    <row r="100" spans="1:13" s="129" customFormat="1" ht="75" customHeight="1" x14ac:dyDescent="0.25">
      <c r="A100" s="307" t="str">
        <f>+CONCATENATE('1. ESTRATÉGICO'!E84)</f>
        <v>Incrementar a 81% el porcentaje de cumplimiento del Índice de Capacidades para la Innovación Pública – ICIP de la Alcaldía Distrital</v>
      </c>
      <c r="B100" s="307" t="s">
        <v>800</v>
      </c>
      <c r="C100" s="307" t="s">
        <v>801</v>
      </c>
      <c r="D100" s="307" t="s">
        <v>802</v>
      </c>
      <c r="E100" s="307" t="s">
        <v>803</v>
      </c>
      <c r="F100" s="307" t="s">
        <v>804</v>
      </c>
      <c r="G100" s="199" t="s">
        <v>805</v>
      </c>
      <c r="H100" s="199" t="s">
        <v>806</v>
      </c>
      <c r="I100" s="199" t="s">
        <v>591</v>
      </c>
      <c r="J100" s="199" t="s">
        <v>581</v>
      </c>
      <c r="K100" s="312" t="s">
        <v>566</v>
      </c>
      <c r="L100" s="200" t="s">
        <v>807</v>
      </c>
      <c r="M100" s="90" t="s">
        <v>808</v>
      </c>
    </row>
    <row r="101" spans="1:13" s="129" customFormat="1" ht="50.25" customHeight="1" x14ac:dyDescent="0.25">
      <c r="A101" s="308"/>
      <c r="B101" s="308"/>
      <c r="C101" s="308"/>
      <c r="D101" s="308"/>
      <c r="E101" s="308"/>
      <c r="F101" s="308"/>
      <c r="G101" s="199" t="s">
        <v>809</v>
      </c>
      <c r="H101" s="199" t="s">
        <v>810</v>
      </c>
      <c r="I101" s="199" t="s">
        <v>591</v>
      </c>
      <c r="J101" s="199" t="s">
        <v>581</v>
      </c>
      <c r="K101" s="313"/>
      <c r="L101" s="90" t="s">
        <v>811</v>
      </c>
      <c r="M101" s="200" t="s">
        <v>812</v>
      </c>
    </row>
    <row r="102" spans="1:13" s="129" customFormat="1" ht="105" x14ac:dyDescent="0.25">
      <c r="A102" s="308"/>
      <c r="B102" s="308"/>
      <c r="C102" s="308"/>
      <c r="D102" s="308"/>
      <c r="E102" s="308"/>
      <c r="F102" s="308"/>
      <c r="G102" s="199" t="s">
        <v>813</v>
      </c>
      <c r="H102" s="199" t="s">
        <v>814</v>
      </c>
      <c r="I102" s="130" t="s">
        <v>598</v>
      </c>
      <c r="J102" s="199" t="s">
        <v>815</v>
      </c>
      <c r="K102" s="313"/>
      <c r="L102" s="90" t="s">
        <v>816</v>
      </c>
      <c r="M102" s="90" t="s">
        <v>817</v>
      </c>
    </row>
    <row r="103" spans="1:13" s="129" customFormat="1" ht="105" x14ac:dyDescent="0.25">
      <c r="A103" s="308"/>
      <c r="B103" s="308"/>
      <c r="C103" s="308"/>
      <c r="D103" s="308"/>
      <c r="E103" s="308"/>
      <c r="F103" s="308"/>
      <c r="G103" s="199" t="s">
        <v>818</v>
      </c>
      <c r="H103" s="199" t="s">
        <v>814</v>
      </c>
      <c r="I103" s="130" t="s">
        <v>591</v>
      </c>
      <c r="J103" s="199" t="s">
        <v>819</v>
      </c>
      <c r="K103" s="313"/>
      <c r="L103" s="90" t="s">
        <v>820</v>
      </c>
      <c r="M103" s="90" t="s">
        <v>821</v>
      </c>
    </row>
    <row r="104" spans="1:13" s="129" customFormat="1" ht="90" x14ac:dyDescent="0.25">
      <c r="A104" s="308"/>
      <c r="B104" s="308"/>
      <c r="C104" s="308"/>
      <c r="D104" s="308"/>
      <c r="E104" s="308"/>
      <c r="F104" s="308"/>
      <c r="G104" s="199" t="s">
        <v>822</v>
      </c>
      <c r="H104" s="199" t="s">
        <v>823</v>
      </c>
      <c r="I104" s="130" t="s">
        <v>598</v>
      </c>
      <c r="J104" s="199" t="s">
        <v>815</v>
      </c>
      <c r="K104" s="313"/>
      <c r="L104" s="90" t="s">
        <v>824</v>
      </c>
      <c r="M104" s="90" t="s">
        <v>825</v>
      </c>
    </row>
    <row r="105" spans="1:13" s="129" customFormat="1" ht="105" x14ac:dyDescent="0.25">
      <c r="A105" s="308"/>
      <c r="B105" s="308"/>
      <c r="C105" s="308"/>
      <c r="D105" s="308"/>
      <c r="E105" s="308"/>
      <c r="F105" s="308"/>
      <c r="G105" s="199" t="s">
        <v>826</v>
      </c>
      <c r="H105" s="199" t="s">
        <v>827</v>
      </c>
      <c r="I105" s="130" t="s">
        <v>591</v>
      </c>
      <c r="J105" s="199" t="s">
        <v>581</v>
      </c>
      <c r="K105" s="313"/>
      <c r="L105" s="90" t="s">
        <v>828</v>
      </c>
      <c r="M105" s="90" t="s">
        <v>829</v>
      </c>
    </row>
    <row r="106" spans="1:13" s="129" customFormat="1" ht="90" x14ac:dyDescent="0.25">
      <c r="A106" s="309"/>
      <c r="B106" s="310"/>
      <c r="C106" s="310"/>
      <c r="D106" s="310"/>
      <c r="E106" s="310"/>
      <c r="F106" s="309"/>
      <c r="G106" s="199" t="s">
        <v>830</v>
      </c>
      <c r="H106" s="199" t="s">
        <v>831</v>
      </c>
      <c r="I106" s="130" t="s">
        <v>591</v>
      </c>
      <c r="J106" s="199" t="s">
        <v>581</v>
      </c>
      <c r="K106" s="313"/>
      <c r="L106" s="199" t="s">
        <v>832</v>
      </c>
      <c r="M106" s="90" t="s">
        <v>833</v>
      </c>
    </row>
    <row r="107" spans="1:13" s="129" customFormat="1" ht="75" customHeight="1" x14ac:dyDescent="0.25">
      <c r="A107" s="307" t="s">
        <v>181</v>
      </c>
      <c r="B107" s="307" t="s">
        <v>800</v>
      </c>
      <c r="C107" s="307" t="s">
        <v>801</v>
      </c>
      <c r="D107" s="307" t="s">
        <v>802</v>
      </c>
      <c r="E107" s="307" t="s">
        <v>803</v>
      </c>
      <c r="F107" s="307" t="s">
        <v>804</v>
      </c>
      <c r="G107" s="199" t="s">
        <v>805</v>
      </c>
      <c r="H107" s="199" t="s">
        <v>806</v>
      </c>
      <c r="I107" s="199" t="s">
        <v>591</v>
      </c>
      <c r="J107" s="199" t="s">
        <v>581</v>
      </c>
      <c r="K107" s="313"/>
      <c r="L107" s="311" t="s">
        <v>834</v>
      </c>
      <c r="M107" s="90" t="s">
        <v>835</v>
      </c>
    </row>
    <row r="108" spans="1:13" s="129" customFormat="1" ht="75" x14ac:dyDescent="0.25">
      <c r="A108" s="308"/>
      <c r="B108" s="308"/>
      <c r="C108" s="308"/>
      <c r="D108" s="308"/>
      <c r="E108" s="308"/>
      <c r="F108" s="308"/>
      <c r="G108" s="199" t="s">
        <v>809</v>
      </c>
      <c r="H108" s="199" t="s">
        <v>810</v>
      </c>
      <c r="I108" s="199" t="s">
        <v>591</v>
      </c>
      <c r="J108" s="199" t="s">
        <v>581</v>
      </c>
      <c r="K108" s="313"/>
      <c r="L108" s="311"/>
      <c r="M108" s="90" t="s">
        <v>836</v>
      </c>
    </row>
    <row r="109" spans="1:13" s="129" customFormat="1" ht="69.75" customHeight="1" x14ac:dyDescent="0.25">
      <c r="A109" s="308"/>
      <c r="B109" s="308"/>
      <c r="C109" s="308"/>
      <c r="D109" s="308"/>
      <c r="E109" s="308"/>
      <c r="F109" s="308"/>
      <c r="G109" s="199" t="s">
        <v>813</v>
      </c>
      <c r="H109" s="199" t="s">
        <v>814</v>
      </c>
      <c r="I109" s="199" t="s">
        <v>598</v>
      </c>
      <c r="J109" s="199" t="s">
        <v>815</v>
      </c>
      <c r="K109" s="313"/>
      <c r="L109" s="311" t="s">
        <v>837</v>
      </c>
      <c r="M109" s="90" t="s">
        <v>838</v>
      </c>
    </row>
    <row r="110" spans="1:13" s="129" customFormat="1" ht="60.75" customHeight="1" x14ac:dyDescent="0.25">
      <c r="A110" s="308"/>
      <c r="B110" s="308"/>
      <c r="C110" s="308"/>
      <c r="D110" s="308"/>
      <c r="E110" s="308"/>
      <c r="F110" s="308"/>
      <c r="G110" s="199" t="s">
        <v>818</v>
      </c>
      <c r="H110" s="199" t="s">
        <v>814</v>
      </c>
      <c r="I110" s="199" t="s">
        <v>591</v>
      </c>
      <c r="J110" s="199" t="s">
        <v>819</v>
      </c>
      <c r="K110" s="313"/>
      <c r="L110" s="311"/>
      <c r="M110" s="90" t="s">
        <v>839</v>
      </c>
    </row>
    <row r="111" spans="1:13" s="129" customFormat="1" ht="90" x14ac:dyDescent="0.25">
      <c r="A111" s="308"/>
      <c r="B111" s="308"/>
      <c r="C111" s="308"/>
      <c r="D111" s="308"/>
      <c r="E111" s="308"/>
      <c r="F111" s="308"/>
      <c r="G111" s="199" t="s">
        <v>822</v>
      </c>
      <c r="H111" s="199" t="s">
        <v>823</v>
      </c>
      <c r="I111" s="199" t="s">
        <v>598</v>
      </c>
      <c r="J111" s="199" t="s">
        <v>815</v>
      </c>
      <c r="K111" s="313"/>
      <c r="L111" s="311" t="s">
        <v>840</v>
      </c>
      <c r="M111" s="311" t="s">
        <v>841</v>
      </c>
    </row>
    <row r="112" spans="1:13" s="129" customFormat="1" ht="30" x14ac:dyDescent="0.25">
      <c r="A112" s="308"/>
      <c r="B112" s="308"/>
      <c r="C112" s="308"/>
      <c r="D112" s="308"/>
      <c r="E112" s="308"/>
      <c r="F112" s="308"/>
      <c r="G112" s="199" t="s">
        <v>826</v>
      </c>
      <c r="H112" s="199" t="s">
        <v>827</v>
      </c>
      <c r="I112" s="199" t="s">
        <v>591</v>
      </c>
      <c r="J112" s="199" t="s">
        <v>581</v>
      </c>
      <c r="K112" s="313"/>
      <c r="L112" s="311"/>
      <c r="M112" s="311"/>
    </row>
    <row r="113" spans="1:13" s="129" customFormat="1" ht="60" x14ac:dyDescent="0.25">
      <c r="A113" s="310"/>
      <c r="B113" s="310"/>
      <c r="C113" s="310"/>
      <c r="D113" s="310"/>
      <c r="E113" s="310"/>
      <c r="F113" s="309"/>
      <c r="G113" s="199" t="s">
        <v>830</v>
      </c>
      <c r="H113" s="199" t="s">
        <v>831</v>
      </c>
      <c r="I113" s="199" t="s">
        <v>591</v>
      </c>
      <c r="J113" s="199" t="s">
        <v>581</v>
      </c>
      <c r="K113" s="314"/>
      <c r="L113" s="311"/>
      <c r="M113" s="311"/>
    </row>
    <row r="114" spans="1:13" ht="60" x14ac:dyDescent="0.25">
      <c r="A114" s="100" t="str">
        <f>+CONCATENATE('1. ESTRATÉGICO'!E86)</f>
        <v>Pobreza monetaria extrema</v>
      </c>
      <c r="B114" s="123" t="s">
        <v>566</v>
      </c>
      <c r="C114" s="101" t="s">
        <v>566</v>
      </c>
      <c r="D114" s="96" t="s">
        <v>566</v>
      </c>
      <c r="E114" s="101" t="s">
        <v>681</v>
      </c>
      <c r="F114" s="124" t="s">
        <v>566</v>
      </c>
      <c r="G114" s="124" t="s">
        <v>566</v>
      </c>
      <c r="H114" s="124" t="s">
        <v>566</v>
      </c>
      <c r="I114" s="124" t="s">
        <v>566</v>
      </c>
      <c r="J114" s="124" t="s">
        <v>566</v>
      </c>
      <c r="K114" s="96" t="s">
        <v>566</v>
      </c>
      <c r="L114" s="201" t="s">
        <v>682</v>
      </c>
      <c r="M114" s="138" t="s">
        <v>566</v>
      </c>
    </row>
    <row r="115" spans="1:13" ht="60" x14ac:dyDescent="0.25">
      <c r="A115" s="100" t="str">
        <f>+CONCATENATE('1. ESTRATÉGICO'!E87)</f>
        <v>Pobreza monetaria extrema</v>
      </c>
      <c r="B115" s="123" t="s">
        <v>566</v>
      </c>
      <c r="C115" s="101" t="s">
        <v>566</v>
      </c>
      <c r="D115" s="96" t="s">
        <v>566</v>
      </c>
      <c r="E115" s="218" t="s">
        <v>681</v>
      </c>
      <c r="F115" s="124" t="s">
        <v>566</v>
      </c>
      <c r="G115" s="124" t="s">
        <v>566</v>
      </c>
      <c r="H115" s="124" t="s">
        <v>566</v>
      </c>
      <c r="I115" s="124" t="s">
        <v>566</v>
      </c>
      <c r="J115" s="124" t="s">
        <v>566</v>
      </c>
      <c r="K115" s="96" t="s">
        <v>566</v>
      </c>
      <c r="L115" s="235" t="s">
        <v>682</v>
      </c>
      <c r="M115" s="138" t="s">
        <v>566</v>
      </c>
    </row>
    <row r="116" spans="1:13" ht="70.5" customHeight="1" x14ac:dyDescent="0.25">
      <c r="A116" s="207" t="s">
        <v>1883</v>
      </c>
      <c r="B116" s="230" t="s">
        <v>566</v>
      </c>
      <c r="C116" s="231" t="s">
        <v>566</v>
      </c>
      <c r="D116" s="233" t="s">
        <v>566</v>
      </c>
      <c r="E116" s="209" t="s">
        <v>566</v>
      </c>
      <c r="F116" s="232" t="s">
        <v>566</v>
      </c>
      <c r="G116" s="232" t="s">
        <v>566</v>
      </c>
      <c r="H116" s="232" t="s">
        <v>566</v>
      </c>
      <c r="I116" s="232" t="s">
        <v>566</v>
      </c>
      <c r="J116" s="234" t="s">
        <v>566</v>
      </c>
      <c r="K116" s="233" t="s">
        <v>566</v>
      </c>
      <c r="L116" s="209" t="s">
        <v>1923</v>
      </c>
      <c r="M116" s="209" t="s">
        <v>1923</v>
      </c>
    </row>
    <row r="117" spans="1:13" x14ac:dyDescent="0.25">
      <c r="A117" s="45"/>
    </row>
    <row r="118" spans="1:13" x14ac:dyDescent="0.25">
      <c r="A118" s="45"/>
    </row>
    <row r="119" spans="1:13" x14ac:dyDescent="0.25">
      <c r="A119" s="45"/>
    </row>
    <row r="120" spans="1:13" x14ac:dyDescent="0.25">
      <c r="A120" s="45"/>
    </row>
    <row r="121" spans="1:13" x14ac:dyDescent="0.25">
      <c r="A121" s="45"/>
    </row>
    <row r="122" spans="1:13" x14ac:dyDescent="0.25">
      <c r="A122" s="45"/>
    </row>
    <row r="123" spans="1:13" x14ac:dyDescent="0.25">
      <c r="A123" s="45"/>
    </row>
    <row r="124" spans="1:13" x14ac:dyDescent="0.25">
      <c r="A124" s="45"/>
    </row>
    <row r="125" spans="1:13" x14ac:dyDescent="0.25">
      <c r="A125" s="45"/>
    </row>
    <row r="126" spans="1:13" x14ac:dyDescent="0.25">
      <c r="A126" s="45"/>
    </row>
    <row r="127" spans="1:13" x14ac:dyDescent="0.25">
      <c r="A127" s="45"/>
    </row>
    <row r="128" spans="1:13" x14ac:dyDescent="0.25">
      <c r="A128" s="45"/>
    </row>
    <row r="129" spans="1:1" x14ac:dyDescent="0.25">
      <c r="A129" s="45"/>
    </row>
    <row r="130" spans="1:1" x14ac:dyDescent="0.25">
      <c r="A130" s="45"/>
    </row>
    <row r="131" spans="1:1" x14ac:dyDescent="0.25">
      <c r="A131" s="45"/>
    </row>
    <row r="132" spans="1:1" x14ac:dyDescent="0.25">
      <c r="A132" s="45"/>
    </row>
    <row r="133" spans="1:1" x14ac:dyDescent="0.25">
      <c r="A133" s="45"/>
    </row>
    <row r="134" spans="1:1" x14ac:dyDescent="0.25">
      <c r="A134" s="45"/>
    </row>
    <row r="135" spans="1:1" x14ac:dyDescent="0.25">
      <c r="A135" s="45"/>
    </row>
    <row r="136" spans="1:1" x14ac:dyDescent="0.25">
      <c r="A136" s="45"/>
    </row>
    <row r="137" spans="1:1" x14ac:dyDescent="0.25">
      <c r="A137" s="45"/>
    </row>
    <row r="138" spans="1:1" x14ac:dyDescent="0.25">
      <c r="A138" s="45"/>
    </row>
    <row r="139" spans="1:1" x14ac:dyDescent="0.25">
      <c r="A139" s="45"/>
    </row>
    <row r="140" spans="1:1" x14ac:dyDescent="0.25">
      <c r="A140" s="45"/>
    </row>
    <row r="141" spans="1:1" x14ac:dyDescent="0.25">
      <c r="A141" s="45"/>
    </row>
    <row r="142" spans="1:1" x14ac:dyDescent="0.25">
      <c r="A142" s="45"/>
    </row>
    <row r="143" spans="1:1" x14ac:dyDescent="0.25">
      <c r="A143" s="45" t="str">
        <f>+CONCATENATE('1. ESTRATÉGICO'!E114)</f>
        <v/>
      </c>
    </row>
    <row r="144" spans="1:1" x14ac:dyDescent="0.25">
      <c r="A144" s="45" t="str">
        <f>+CONCATENATE('1. ESTRATÉGICO'!E115)</f>
        <v/>
      </c>
    </row>
    <row r="145" spans="1:1" x14ac:dyDescent="0.25">
      <c r="A145" s="45" t="str">
        <f>+CONCATENATE('1. ESTRATÉGICO'!E116)</f>
        <v/>
      </c>
    </row>
    <row r="146" spans="1:1" x14ac:dyDescent="0.25">
      <c r="A146" s="45" t="str">
        <f>+CONCATENATE('1. ESTRATÉGICO'!E117)</f>
        <v/>
      </c>
    </row>
    <row r="147" spans="1:1" x14ac:dyDescent="0.25">
      <c r="A147" s="45" t="str">
        <f>+CONCATENATE('1. ESTRATÉGICO'!E118)</f>
        <v/>
      </c>
    </row>
    <row r="148" spans="1:1" x14ac:dyDescent="0.25">
      <c r="A148" s="45" t="str">
        <f>+CONCATENATE('1. ESTRATÉGICO'!E119)</f>
        <v/>
      </c>
    </row>
    <row r="149" spans="1:1" x14ac:dyDescent="0.25">
      <c r="A149" s="45" t="str">
        <f>+CONCATENATE('1. ESTRATÉGICO'!E120)</f>
        <v/>
      </c>
    </row>
    <row r="150" spans="1:1" x14ac:dyDescent="0.25">
      <c r="A150" s="45" t="str">
        <f>+CONCATENATE('1. ESTRATÉGICO'!E121)</f>
        <v/>
      </c>
    </row>
    <row r="151" spans="1:1" x14ac:dyDescent="0.25">
      <c r="A151" s="45" t="str">
        <f>+CONCATENATE('1. ESTRATÉGICO'!E122)</f>
        <v/>
      </c>
    </row>
    <row r="152" spans="1:1" x14ac:dyDescent="0.25">
      <c r="A152" s="45" t="str">
        <f>+CONCATENATE('1. ESTRATÉGICO'!E123)</f>
        <v/>
      </c>
    </row>
    <row r="153" spans="1:1" x14ac:dyDescent="0.25">
      <c r="A153" s="45" t="str">
        <f>+CONCATENATE('1. ESTRATÉGICO'!E124)</f>
        <v/>
      </c>
    </row>
    <row r="154" spans="1:1" x14ac:dyDescent="0.25">
      <c r="A154" s="45" t="str">
        <f>+CONCATENATE('1. ESTRATÉGICO'!E125)</f>
        <v/>
      </c>
    </row>
    <row r="155" spans="1:1" x14ac:dyDescent="0.25">
      <c r="A155" s="45" t="str">
        <f>+CONCATENATE('1. ESTRATÉGICO'!E126)</f>
        <v/>
      </c>
    </row>
    <row r="156" spans="1:1" x14ac:dyDescent="0.25">
      <c r="A156" s="45" t="str">
        <f>+CONCATENATE('1. ESTRATÉGICO'!E127)</f>
        <v/>
      </c>
    </row>
    <row r="157" spans="1:1" x14ac:dyDescent="0.25">
      <c r="A157" s="45" t="str">
        <f>+CONCATENATE('1. ESTRATÉGICO'!E128)</f>
        <v/>
      </c>
    </row>
    <row r="158" spans="1:1" x14ac:dyDescent="0.25">
      <c r="A158" s="45" t="str">
        <f>+CONCATENATE('1. ESTRATÉGICO'!E129)</f>
        <v/>
      </c>
    </row>
    <row r="159" spans="1:1" x14ac:dyDescent="0.25">
      <c r="A159" s="45" t="str">
        <f>+CONCATENATE('1. ESTRATÉGICO'!E130)</f>
        <v/>
      </c>
    </row>
    <row r="160" spans="1:1" x14ac:dyDescent="0.25">
      <c r="A160" s="45" t="str">
        <f>+CONCATENATE('1. ESTRATÉGICO'!E131)</f>
        <v/>
      </c>
    </row>
    <row r="161" spans="1:1" x14ac:dyDescent="0.25">
      <c r="A161" s="45" t="str">
        <f>+CONCATENATE('1. ESTRATÉGICO'!E132)</f>
        <v/>
      </c>
    </row>
    <row r="162" spans="1:1" x14ac:dyDescent="0.25">
      <c r="A162" s="45" t="str">
        <f>+CONCATENATE('1. ESTRATÉGICO'!E133)</f>
        <v/>
      </c>
    </row>
    <row r="163" spans="1:1" x14ac:dyDescent="0.25">
      <c r="A163" s="45" t="str">
        <f>+CONCATENATE('1. ESTRATÉGICO'!E134)</f>
        <v/>
      </c>
    </row>
    <row r="164" spans="1:1" x14ac:dyDescent="0.25">
      <c r="A164" s="45" t="str">
        <f>+CONCATENATE('1. ESTRATÉGICO'!E135)</f>
        <v/>
      </c>
    </row>
    <row r="165" spans="1:1" x14ac:dyDescent="0.25">
      <c r="A165" s="45" t="str">
        <f>+CONCATENATE('1. ESTRATÉGICO'!E136)</f>
        <v/>
      </c>
    </row>
    <row r="166" spans="1:1" x14ac:dyDescent="0.25">
      <c r="A166" s="45" t="str">
        <f>+CONCATENATE('1. ESTRATÉGICO'!E137)</f>
        <v/>
      </c>
    </row>
    <row r="167" spans="1:1" x14ac:dyDescent="0.25">
      <c r="A167" s="45" t="str">
        <f>+CONCATENATE('1. ESTRATÉGICO'!E138)</f>
        <v/>
      </c>
    </row>
    <row r="168" spans="1:1" x14ac:dyDescent="0.25">
      <c r="A168" s="45" t="str">
        <f>+CONCATENATE('1. ESTRATÉGICO'!E139)</f>
        <v/>
      </c>
    </row>
    <row r="169" spans="1:1" x14ac:dyDescent="0.25">
      <c r="A169" s="45" t="str">
        <f>+CONCATENATE('1. ESTRATÉGICO'!E140)</f>
        <v/>
      </c>
    </row>
    <row r="170" spans="1:1" x14ac:dyDescent="0.25">
      <c r="A170" s="45" t="str">
        <f>+CONCATENATE('1. ESTRATÉGICO'!E141)</f>
        <v/>
      </c>
    </row>
    <row r="171" spans="1:1" x14ac:dyDescent="0.25">
      <c r="A171" s="45" t="str">
        <f>+CONCATENATE('1. ESTRATÉGICO'!E142)</f>
        <v/>
      </c>
    </row>
    <row r="172" spans="1:1" x14ac:dyDescent="0.25">
      <c r="A172" s="45" t="str">
        <f>+CONCATENATE('1. ESTRATÉGICO'!E143)</f>
        <v/>
      </c>
    </row>
    <row r="173" spans="1:1" x14ac:dyDescent="0.25">
      <c r="A173" s="45" t="str">
        <f>+CONCATENATE('1. ESTRATÉGICO'!E144)</f>
        <v/>
      </c>
    </row>
    <row r="174" spans="1:1" x14ac:dyDescent="0.25">
      <c r="A174" s="45" t="str">
        <f>+CONCATENATE('1. ESTRATÉGICO'!E145)</f>
        <v/>
      </c>
    </row>
    <row r="175" spans="1:1" x14ac:dyDescent="0.25">
      <c r="A175" s="45" t="str">
        <f>+CONCATENATE('1. ESTRATÉGICO'!E146)</f>
        <v/>
      </c>
    </row>
    <row r="176" spans="1:1" x14ac:dyDescent="0.25">
      <c r="A176" s="45" t="str">
        <f>+CONCATENATE('1. ESTRATÉGICO'!E147)</f>
        <v/>
      </c>
    </row>
    <row r="177" spans="1:1" x14ac:dyDescent="0.25">
      <c r="A177" s="45" t="str">
        <f>+CONCATENATE('1. ESTRATÉGICO'!E148)</f>
        <v/>
      </c>
    </row>
    <row r="178" spans="1:1" x14ac:dyDescent="0.25">
      <c r="A178" s="45" t="str">
        <f>+CONCATENATE('1. ESTRATÉGICO'!E149)</f>
        <v/>
      </c>
    </row>
    <row r="179" spans="1:1" x14ac:dyDescent="0.25">
      <c r="A179" s="45" t="str">
        <f>+CONCATENATE('1. ESTRATÉGICO'!E150)</f>
        <v/>
      </c>
    </row>
    <row r="180" spans="1:1" x14ac:dyDescent="0.25">
      <c r="A180" s="45" t="str">
        <f>+CONCATENATE('1. ESTRATÉGICO'!E151)</f>
        <v/>
      </c>
    </row>
    <row r="181" spans="1:1" x14ac:dyDescent="0.25">
      <c r="A181" s="45" t="str">
        <f>+CONCATENATE('1. ESTRATÉGICO'!E152)</f>
        <v/>
      </c>
    </row>
    <row r="182" spans="1:1" x14ac:dyDescent="0.25">
      <c r="A182" s="45" t="str">
        <f>+CONCATENATE('1. ESTRATÉGICO'!E153)</f>
        <v/>
      </c>
    </row>
    <row r="183" spans="1:1" x14ac:dyDescent="0.25">
      <c r="A183" s="45" t="str">
        <f>+CONCATENATE('1. ESTRATÉGICO'!E154)</f>
        <v/>
      </c>
    </row>
    <row r="184" spans="1:1" x14ac:dyDescent="0.25">
      <c r="A184" s="45" t="str">
        <f>+CONCATENATE('1. ESTRATÉGICO'!E155)</f>
        <v/>
      </c>
    </row>
    <row r="185" spans="1:1" x14ac:dyDescent="0.25">
      <c r="A185" s="45" t="str">
        <f>+CONCATENATE('1. ESTRATÉGICO'!E156)</f>
        <v/>
      </c>
    </row>
    <row r="186" spans="1:1" x14ac:dyDescent="0.25">
      <c r="A186" s="45" t="str">
        <f>+CONCATENATE('1. ESTRATÉGICO'!E157)</f>
        <v/>
      </c>
    </row>
    <row r="187" spans="1:1" x14ac:dyDescent="0.25">
      <c r="A187" s="45" t="str">
        <f>+CONCATENATE('1. ESTRATÉGICO'!E158)</f>
        <v/>
      </c>
    </row>
    <row r="188" spans="1:1" x14ac:dyDescent="0.25">
      <c r="A188" s="45" t="str">
        <f>+CONCATENATE('1. ESTRATÉGICO'!E159)</f>
        <v/>
      </c>
    </row>
    <row r="189" spans="1:1" x14ac:dyDescent="0.25">
      <c r="A189" s="45" t="str">
        <f>+CONCATENATE('1. ESTRATÉGICO'!E160)</f>
        <v/>
      </c>
    </row>
    <row r="190" spans="1:1" x14ac:dyDescent="0.25">
      <c r="A190" s="45" t="str">
        <f>+CONCATENATE('1. ESTRATÉGICO'!E161)</f>
        <v/>
      </c>
    </row>
    <row r="191" spans="1:1" x14ac:dyDescent="0.25">
      <c r="A191" s="45" t="str">
        <f>+CONCATENATE('1. ESTRATÉGICO'!E162)</f>
        <v/>
      </c>
    </row>
    <row r="192" spans="1:1" x14ac:dyDescent="0.25">
      <c r="A192" s="45" t="str">
        <f>+CONCATENATE('1. ESTRATÉGICO'!E163)</f>
        <v/>
      </c>
    </row>
    <row r="193" spans="1:1" x14ac:dyDescent="0.25">
      <c r="A193" s="45" t="str">
        <f>+CONCATENATE('1. ESTRATÉGICO'!E164)</f>
        <v/>
      </c>
    </row>
    <row r="194" spans="1:1" x14ac:dyDescent="0.25">
      <c r="A194" s="45" t="str">
        <f>+CONCATENATE('1. ESTRATÉGICO'!E165)</f>
        <v/>
      </c>
    </row>
    <row r="195" spans="1:1" x14ac:dyDescent="0.25">
      <c r="A195" s="45" t="str">
        <f>+CONCATENATE('1. ESTRATÉGICO'!E166)</f>
        <v/>
      </c>
    </row>
    <row r="196" spans="1:1" x14ac:dyDescent="0.25">
      <c r="A196" s="45" t="str">
        <f>+CONCATENATE('1. ESTRATÉGICO'!E167)</f>
        <v/>
      </c>
    </row>
    <row r="197" spans="1:1" x14ac:dyDescent="0.25">
      <c r="A197" s="45" t="str">
        <f>+CONCATENATE('1. ESTRATÉGICO'!E168)</f>
        <v/>
      </c>
    </row>
    <row r="198" spans="1:1" x14ac:dyDescent="0.25">
      <c r="A198" s="45" t="str">
        <f>+CONCATENATE('1. ESTRATÉGICO'!E169)</f>
        <v/>
      </c>
    </row>
    <row r="199" spans="1:1" x14ac:dyDescent="0.25">
      <c r="A199" s="45" t="str">
        <f>+CONCATENATE('1. ESTRATÉGICO'!E170)</f>
        <v/>
      </c>
    </row>
    <row r="200" spans="1:1" x14ac:dyDescent="0.25">
      <c r="A200" s="45" t="str">
        <f>+CONCATENATE('1. ESTRATÉGICO'!E171)</f>
        <v/>
      </c>
    </row>
    <row r="201" spans="1:1" x14ac:dyDescent="0.25">
      <c r="A201" s="45" t="str">
        <f>+CONCATENATE('1. ESTRATÉGICO'!E172)</f>
        <v/>
      </c>
    </row>
    <row r="202" spans="1:1" x14ac:dyDescent="0.25">
      <c r="A202" s="45" t="str">
        <f>+CONCATENATE('1. ESTRATÉGICO'!E173)</f>
        <v/>
      </c>
    </row>
    <row r="203" spans="1:1" x14ac:dyDescent="0.25">
      <c r="A203" s="45" t="str">
        <f>+CONCATENATE('1. ESTRATÉGICO'!E174)</f>
        <v/>
      </c>
    </row>
    <row r="204" spans="1:1" x14ac:dyDescent="0.25">
      <c r="A204" s="45" t="str">
        <f>+CONCATENATE('1. ESTRATÉGICO'!E175)</f>
        <v/>
      </c>
    </row>
    <row r="205" spans="1:1" x14ac:dyDescent="0.25">
      <c r="A205" s="45" t="str">
        <f>+CONCATENATE('1. ESTRATÉGICO'!E176)</f>
        <v/>
      </c>
    </row>
    <row r="206" spans="1:1" x14ac:dyDescent="0.25">
      <c r="A206" s="45" t="str">
        <f>+CONCATENATE('1. ESTRATÉGICO'!E177)</f>
        <v/>
      </c>
    </row>
    <row r="207" spans="1:1" x14ac:dyDescent="0.25">
      <c r="A207" s="45" t="str">
        <f>+CONCATENATE('1. ESTRATÉGICO'!E178)</f>
        <v/>
      </c>
    </row>
    <row r="208" spans="1:1" x14ac:dyDescent="0.25">
      <c r="A208" s="45" t="str">
        <f>+CONCATENATE('1. ESTRATÉGICO'!E179)</f>
        <v/>
      </c>
    </row>
    <row r="209" spans="1:1" x14ac:dyDescent="0.25">
      <c r="A209" s="45" t="str">
        <f>+CONCATENATE('1. ESTRATÉGICO'!E180)</f>
        <v/>
      </c>
    </row>
    <row r="210" spans="1:1" x14ac:dyDescent="0.25">
      <c r="A210" s="45" t="str">
        <f>+CONCATENATE('1. ESTRATÉGICO'!E181)</f>
        <v/>
      </c>
    </row>
    <row r="211" spans="1:1" x14ac:dyDescent="0.25">
      <c r="A211" s="45" t="str">
        <f>+CONCATENATE('1. ESTRATÉGICO'!E182)</f>
        <v/>
      </c>
    </row>
    <row r="212" spans="1:1" x14ac:dyDescent="0.25">
      <c r="A212" s="45" t="str">
        <f>+CONCATENATE('1. ESTRATÉGICO'!E183)</f>
        <v/>
      </c>
    </row>
    <row r="213" spans="1:1" x14ac:dyDescent="0.25">
      <c r="A213" s="45" t="str">
        <f>+CONCATENATE('1. ESTRATÉGICO'!E184)</f>
        <v/>
      </c>
    </row>
    <row r="214" spans="1:1" x14ac:dyDescent="0.25">
      <c r="A214" s="45" t="str">
        <f>+CONCATENATE('1. ESTRATÉGICO'!E185)</f>
        <v/>
      </c>
    </row>
    <row r="215" spans="1:1" x14ac:dyDescent="0.25">
      <c r="A215" s="45" t="str">
        <f>+CONCATENATE('1. ESTRATÉGICO'!E186)</f>
        <v/>
      </c>
    </row>
    <row r="216" spans="1:1" x14ac:dyDescent="0.25">
      <c r="A216" s="45" t="str">
        <f>+CONCATENATE('1. ESTRATÉGICO'!E187)</f>
        <v/>
      </c>
    </row>
    <row r="217" spans="1:1" x14ac:dyDescent="0.25">
      <c r="A217" s="45" t="str">
        <f>+CONCATENATE('1. ESTRATÉGICO'!E188)</f>
        <v/>
      </c>
    </row>
    <row r="218" spans="1:1" x14ac:dyDescent="0.25">
      <c r="A218" s="45" t="str">
        <f>+CONCATENATE('1. ESTRATÉGICO'!E189)</f>
        <v/>
      </c>
    </row>
    <row r="219" spans="1:1" x14ac:dyDescent="0.25">
      <c r="A219" s="45" t="str">
        <f>+CONCATENATE('1. ESTRATÉGICO'!E190)</f>
        <v/>
      </c>
    </row>
    <row r="220" spans="1:1" x14ac:dyDescent="0.25">
      <c r="A220" s="45" t="str">
        <f>+CONCATENATE('1. ESTRATÉGICO'!E191)</f>
        <v/>
      </c>
    </row>
    <row r="221" spans="1:1" x14ac:dyDescent="0.25">
      <c r="A221" s="45" t="str">
        <f>+CONCATENATE('1. ESTRATÉGICO'!E192)</f>
        <v/>
      </c>
    </row>
    <row r="222" spans="1:1" x14ac:dyDescent="0.25">
      <c r="A222" s="45" t="str">
        <f>+CONCATENATE('1. ESTRATÉGICO'!E193)</f>
        <v/>
      </c>
    </row>
    <row r="223" spans="1:1" x14ac:dyDescent="0.25">
      <c r="A223" s="45" t="str">
        <f>+CONCATENATE('1. ESTRATÉGICO'!E194)</f>
        <v/>
      </c>
    </row>
    <row r="224" spans="1:1" x14ac:dyDescent="0.25">
      <c r="A224" s="45" t="str">
        <f>+CONCATENATE('1. ESTRATÉGICO'!E195)</f>
        <v/>
      </c>
    </row>
    <row r="225" spans="1:1" x14ac:dyDescent="0.25">
      <c r="A225" s="45" t="str">
        <f>+CONCATENATE('1. ESTRATÉGICO'!E196)</f>
        <v/>
      </c>
    </row>
    <row r="226" spans="1:1" x14ac:dyDescent="0.25">
      <c r="A226" s="45" t="str">
        <f>+CONCATENATE('1. ESTRATÉGICO'!E197)</f>
        <v/>
      </c>
    </row>
    <row r="227" spans="1:1" x14ac:dyDescent="0.25">
      <c r="A227" s="45" t="str">
        <f>+CONCATENATE('1. ESTRATÉGICO'!E198)</f>
        <v/>
      </c>
    </row>
    <row r="228" spans="1:1" x14ac:dyDescent="0.25">
      <c r="A228" s="45" t="str">
        <f>+CONCATENATE('1. ESTRATÉGICO'!E199)</f>
        <v/>
      </c>
    </row>
    <row r="229" spans="1:1" x14ac:dyDescent="0.25">
      <c r="A229" s="45" t="str">
        <f>+CONCATENATE('1. ESTRATÉGICO'!E200)</f>
        <v/>
      </c>
    </row>
    <row r="230" spans="1:1" x14ac:dyDescent="0.25">
      <c r="A230" s="45" t="str">
        <f>+CONCATENATE('1. ESTRATÉGICO'!E201)</f>
        <v/>
      </c>
    </row>
    <row r="231" spans="1:1" x14ac:dyDescent="0.25">
      <c r="A231" s="45" t="str">
        <f>+CONCATENATE('1. ESTRATÉGICO'!E202)</f>
        <v/>
      </c>
    </row>
    <row r="232" spans="1:1" x14ac:dyDescent="0.25">
      <c r="A232" s="45" t="str">
        <f>+CONCATENATE('1. ESTRATÉGICO'!E203)</f>
        <v/>
      </c>
    </row>
    <row r="233" spans="1:1" x14ac:dyDescent="0.25">
      <c r="A233" s="45" t="str">
        <f>+CONCATENATE('1. ESTRATÉGICO'!E204)</f>
        <v/>
      </c>
    </row>
    <row r="234" spans="1:1" x14ac:dyDescent="0.25">
      <c r="A234" s="45" t="str">
        <f>+CONCATENATE('1. ESTRATÉGICO'!E205)</f>
        <v/>
      </c>
    </row>
    <row r="235" spans="1:1" x14ac:dyDescent="0.25">
      <c r="A235" s="45" t="str">
        <f>+CONCATENATE('1. ESTRATÉGICO'!E206)</f>
        <v/>
      </c>
    </row>
    <row r="236" spans="1:1" x14ac:dyDescent="0.25">
      <c r="A236" s="45" t="str">
        <f>+CONCATENATE('1. ESTRATÉGICO'!E207)</f>
        <v/>
      </c>
    </row>
    <row r="237" spans="1:1" x14ac:dyDescent="0.25">
      <c r="A237" s="45" t="str">
        <f>+CONCATENATE('1. ESTRATÉGICO'!E208)</f>
        <v/>
      </c>
    </row>
    <row r="238" spans="1:1" x14ac:dyDescent="0.25">
      <c r="A238" s="45" t="str">
        <f>+CONCATENATE('1. ESTRATÉGICO'!E209)</f>
        <v/>
      </c>
    </row>
    <row r="239" spans="1:1" x14ac:dyDescent="0.25">
      <c r="A239" s="45" t="str">
        <f>+CONCATENATE('1. ESTRATÉGICO'!E210)</f>
        <v/>
      </c>
    </row>
    <row r="240" spans="1:1" x14ac:dyDescent="0.25">
      <c r="A240" s="45" t="str">
        <f>+CONCATENATE('1. ESTRATÉGICO'!E211)</f>
        <v/>
      </c>
    </row>
    <row r="241" spans="1:1" x14ac:dyDescent="0.25">
      <c r="A241" s="45" t="str">
        <f>+CONCATENATE('1. ESTRATÉGICO'!E212)</f>
        <v/>
      </c>
    </row>
    <row r="242" spans="1:1" x14ac:dyDescent="0.25">
      <c r="A242" s="45" t="str">
        <f>+CONCATENATE('1. ESTRATÉGICO'!E213)</f>
        <v/>
      </c>
    </row>
    <row r="243" spans="1:1" x14ac:dyDescent="0.25">
      <c r="A243" s="45" t="str">
        <f>+CONCATENATE('1. ESTRATÉGICO'!E214)</f>
        <v/>
      </c>
    </row>
    <row r="244" spans="1:1" x14ac:dyDescent="0.25">
      <c r="A244" s="45" t="str">
        <f>+CONCATENATE('1. ESTRATÉGICO'!E215)</f>
        <v/>
      </c>
    </row>
    <row r="245" spans="1:1" x14ac:dyDescent="0.25">
      <c r="A245" s="45" t="str">
        <f>+CONCATENATE('1. ESTRATÉGICO'!E216)</f>
        <v/>
      </c>
    </row>
    <row r="246" spans="1:1" x14ac:dyDescent="0.25">
      <c r="A246" s="45" t="str">
        <f>+CONCATENATE('1. ESTRATÉGICO'!E217)</f>
        <v/>
      </c>
    </row>
    <row r="247" spans="1:1" x14ac:dyDescent="0.25">
      <c r="A247" s="45" t="str">
        <f>+CONCATENATE('1. ESTRATÉGICO'!E218)</f>
        <v/>
      </c>
    </row>
    <row r="248" spans="1:1" x14ac:dyDescent="0.25">
      <c r="A248" s="45" t="str">
        <f>+CONCATENATE('1. ESTRATÉGICO'!E219)</f>
        <v/>
      </c>
    </row>
    <row r="249" spans="1:1" x14ac:dyDescent="0.25">
      <c r="A249" s="45" t="str">
        <f>+CONCATENATE('1. ESTRATÉGICO'!E220)</f>
        <v/>
      </c>
    </row>
    <row r="250" spans="1:1" x14ac:dyDescent="0.25">
      <c r="A250" s="45" t="str">
        <f>+CONCATENATE('1. ESTRATÉGICO'!E221)</f>
        <v/>
      </c>
    </row>
    <row r="251" spans="1:1" x14ac:dyDescent="0.25">
      <c r="A251" s="45" t="str">
        <f>+CONCATENATE('1. ESTRATÉGICO'!E222)</f>
        <v/>
      </c>
    </row>
    <row r="252" spans="1:1" x14ac:dyDescent="0.25">
      <c r="A252" s="45" t="str">
        <f>+CONCATENATE('1. ESTRATÉGICO'!E223)</f>
        <v/>
      </c>
    </row>
    <row r="253" spans="1:1" x14ac:dyDescent="0.25">
      <c r="A253" s="45" t="str">
        <f>+CONCATENATE('1. ESTRATÉGICO'!E224)</f>
        <v/>
      </c>
    </row>
    <row r="254" spans="1:1" x14ac:dyDescent="0.25">
      <c r="A254" s="45" t="str">
        <f>+CONCATENATE('1. ESTRATÉGICO'!E225)</f>
        <v/>
      </c>
    </row>
    <row r="255" spans="1:1" x14ac:dyDescent="0.25">
      <c r="A255" s="45" t="str">
        <f>+CONCATENATE('1. ESTRATÉGICO'!E226)</f>
        <v/>
      </c>
    </row>
    <row r="256" spans="1:1" x14ac:dyDescent="0.25">
      <c r="A256" s="45" t="str">
        <f>+CONCATENATE('1. ESTRATÉGICO'!E227)</f>
        <v/>
      </c>
    </row>
    <row r="257" spans="1:1" x14ac:dyDescent="0.25">
      <c r="A257" s="45" t="str">
        <f>+CONCATENATE('1. ESTRATÉGICO'!E228)</f>
        <v/>
      </c>
    </row>
    <row r="258" spans="1:1" x14ac:dyDescent="0.25">
      <c r="A258" s="45" t="str">
        <f>+CONCATENATE('1. ESTRATÉGICO'!E229)</f>
        <v/>
      </c>
    </row>
    <row r="259" spans="1:1" x14ac:dyDescent="0.25">
      <c r="A259" s="45" t="str">
        <f>+CONCATENATE('1. ESTRATÉGICO'!E230)</f>
        <v/>
      </c>
    </row>
    <row r="260" spans="1:1" x14ac:dyDescent="0.25">
      <c r="A260" s="45" t="str">
        <f>+CONCATENATE('1. ESTRATÉGICO'!E231)</f>
        <v/>
      </c>
    </row>
    <row r="261" spans="1:1" x14ac:dyDescent="0.25">
      <c r="A261" s="45" t="str">
        <f>+CONCATENATE('1. ESTRATÉGICO'!E232)</f>
        <v/>
      </c>
    </row>
    <row r="262" spans="1:1" x14ac:dyDescent="0.25">
      <c r="A262" s="45" t="str">
        <f>+CONCATENATE('1. ESTRATÉGICO'!E233)</f>
        <v/>
      </c>
    </row>
    <row r="263" spans="1:1" x14ac:dyDescent="0.25">
      <c r="A263" s="45" t="str">
        <f>+CONCATENATE('1. ESTRATÉGICO'!E234)</f>
        <v/>
      </c>
    </row>
    <row r="264" spans="1:1" x14ac:dyDescent="0.25">
      <c r="A264" s="45" t="str">
        <f>+CONCATENATE('1. ESTRATÉGICO'!E235)</f>
        <v/>
      </c>
    </row>
    <row r="265" spans="1:1" x14ac:dyDescent="0.25">
      <c r="A265" s="45" t="str">
        <f>+CONCATENATE('1. ESTRATÉGICO'!E236)</f>
        <v/>
      </c>
    </row>
    <row r="266" spans="1:1" x14ac:dyDescent="0.25">
      <c r="A266" s="45" t="str">
        <f>+CONCATENATE('1. ESTRATÉGICO'!E237)</f>
        <v/>
      </c>
    </row>
    <row r="267" spans="1:1" x14ac:dyDescent="0.25">
      <c r="A267" s="45" t="str">
        <f>+CONCATENATE('1. ESTRATÉGICO'!E238)</f>
        <v/>
      </c>
    </row>
    <row r="268" spans="1:1" x14ac:dyDescent="0.25">
      <c r="A268" s="45" t="str">
        <f>+CONCATENATE('1. ESTRATÉGICO'!E239)</f>
        <v/>
      </c>
    </row>
    <row r="269" spans="1:1" x14ac:dyDescent="0.25">
      <c r="A269" s="45" t="str">
        <f>+CONCATENATE('1. ESTRATÉGICO'!E240)</f>
        <v/>
      </c>
    </row>
    <row r="270" spans="1:1" x14ac:dyDescent="0.25">
      <c r="A270" s="45" t="str">
        <f>+CONCATENATE('1. ESTRATÉGICO'!E241)</f>
        <v/>
      </c>
    </row>
    <row r="271" spans="1:1" x14ac:dyDescent="0.25">
      <c r="A271" s="45" t="str">
        <f>+CONCATENATE('1. ESTRATÉGICO'!E242)</f>
        <v/>
      </c>
    </row>
    <row r="272" spans="1:1" x14ac:dyDescent="0.25">
      <c r="A272" s="45" t="str">
        <f>+CONCATENATE('1. ESTRATÉGICO'!E243)</f>
        <v/>
      </c>
    </row>
    <row r="273" spans="1:1" x14ac:dyDescent="0.25">
      <c r="A273" s="45" t="str">
        <f>+CONCATENATE('1. ESTRATÉGICO'!E244)</f>
        <v/>
      </c>
    </row>
    <row r="274" spans="1:1" x14ac:dyDescent="0.25">
      <c r="A274" s="45" t="str">
        <f>+CONCATENATE('1. ESTRATÉGICO'!E245)</f>
        <v/>
      </c>
    </row>
    <row r="275" spans="1:1" x14ac:dyDescent="0.25">
      <c r="A275" s="45" t="str">
        <f>+CONCATENATE('1. ESTRATÉGICO'!E246)</f>
        <v/>
      </c>
    </row>
    <row r="276" spans="1:1" x14ac:dyDescent="0.25">
      <c r="A276" s="45" t="str">
        <f>+CONCATENATE('1. ESTRATÉGICO'!E247)</f>
        <v/>
      </c>
    </row>
    <row r="277" spans="1:1" x14ac:dyDescent="0.25">
      <c r="A277" s="45" t="str">
        <f>+CONCATENATE('1. ESTRATÉGICO'!E248)</f>
        <v/>
      </c>
    </row>
    <row r="278" spans="1:1" x14ac:dyDescent="0.25">
      <c r="A278" s="45" t="str">
        <f>+CONCATENATE('1. ESTRATÉGICO'!E249)</f>
        <v/>
      </c>
    </row>
    <row r="279" spans="1:1" x14ac:dyDescent="0.25">
      <c r="A279" s="45" t="str">
        <f>+CONCATENATE('1. ESTRATÉGICO'!E250)</f>
        <v/>
      </c>
    </row>
    <row r="280" spans="1:1" x14ac:dyDescent="0.25">
      <c r="A280" s="45" t="str">
        <f>+CONCATENATE('1. ESTRATÉGICO'!E251)</f>
        <v/>
      </c>
    </row>
    <row r="281" spans="1:1" x14ac:dyDescent="0.25">
      <c r="A281" s="45" t="str">
        <f>+CONCATENATE('1. ESTRATÉGICO'!E252)</f>
        <v/>
      </c>
    </row>
    <row r="282" spans="1:1" x14ac:dyDescent="0.25">
      <c r="A282" s="45" t="str">
        <f>+CONCATENATE('1. ESTRATÉGICO'!E253)</f>
        <v/>
      </c>
    </row>
    <row r="283" spans="1:1" x14ac:dyDescent="0.25">
      <c r="A283" s="45" t="str">
        <f>+CONCATENATE('1. ESTRATÉGICO'!E254)</f>
        <v/>
      </c>
    </row>
    <row r="284" spans="1:1" x14ac:dyDescent="0.25">
      <c r="A284" s="45" t="str">
        <f>+CONCATENATE('1. ESTRATÉGICO'!E255)</f>
        <v/>
      </c>
    </row>
    <row r="285" spans="1:1" x14ac:dyDescent="0.25">
      <c r="A285" s="45" t="str">
        <f>+CONCATENATE('1. ESTRATÉGICO'!E256)</f>
        <v/>
      </c>
    </row>
    <row r="286" spans="1:1" x14ac:dyDescent="0.25">
      <c r="A286" s="45" t="str">
        <f>+CONCATENATE('1. ESTRATÉGICO'!E257)</f>
        <v/>
      </c>
    </row>
    <row r="287" spans="1:1" x14ac:dyDescent="0.25">
      <c r="A287" s="45" t="str">
        <f>+CONCATENATE('1. ESTRATÉGICO'!E258)</f>
        <v/>
      </c>
    </row>
    <row r="288" spans="1:1" x14ac:dyDescent="0.25">
      <c r="A288" s="45" t="str">
        <f>+CONCATENATE('1. ESTRATÉGICO'!E259)</f>
        <v/>
      </c>
    </row>
    <row r="289" spans="1:1" x14ac:dyDescent="0.25">
      <c r="A289" s="45" t="str">
        <f>+CONCATENATE('1. ESTRATÉGICO'!E260)</f>
        <v/>
      </c>
    </row>
    <row r="290" spans="1:1" x14ac:dyDescent="0.25">
      <c r="A290" s="45" t="str">
        <f>+CONCATENATE('1. ESTRATÉGICO'!E261)</f>
        <v/>
      </c>
    </row>
    <row r="291" spans="1:1" x14ac:dyDescent="0.25">
      <c r="A291" s="45" t="str">
        <f>+CONCATENATE('1. ESTRATÉGICO'!E262)</f>
        <v/>
      </c>
    </row>
    <row r="292" spans="1:1" x14ac:dyDescent="0.25">
      <c r="A292" s="45" t="str">
        <f>+CONCATENATE('1. ESTRATÉGICO'!E263)</f>
        <v/>
      </c>
    </row>
    <row r="293" spans="1:1" x14ac:dyDescent="0.25">
      <c r="A293" s="45" t="str">
        <f>+CONCATENATE('1. ESTRATÉGICO'!E264)</f>
        <v/>
      </c>
    </row>
    <row r="294" spans="1:1" x14ac:dyDescent="0.25">
      <c r="A294" s="45" t="str">
        <f>+CONCATENATE('1. ESTRATÉGICO'!E265)</f>
        <v/>
      </c>
    </row>
    <row r="295" spans="1:1" x14ac:dyDescent="0.25">
      <c r="A295" s="45" t="str">
        <f>+CONCATENATE('1. ESTRATÉGICO'!E266)</f>
        <v/>
      </c>
    </row>
    <row r="296" spans="1:1" x14ac:dyDescent="0.25">
      <c r="A296" s="45" t="str">
        <f>+CONCATENATE('1. ESTRATÉGICO'!E267)</f>
        <v/>
      </c>
    </row>
    <row r="297" spans="1:1" x14ac:dyDescent="0.25">
      <c r="A297" s="45" t="str">
        <f>+CONCATENATE('1. ESTRATÉGICO'!E268)</f>
        <v/>
      </c>
    </row>
    <row r="298" spans="1:1" x14ac:dyDescent="0.25">
      <c r="A298" s="45" t="str">
        <f>+CONCATENATE('1. ESTRATÉGICO'!E269)</f>
        <v/>
      </c>
    </row>
    <row r="299" spans="1:1" x14ac:dyDescent="0.25">
      <c r="A299" s="45" t="str">
        <f>+CONCATENATE('1. ESTRATÉGICO'!E270)</f>
        <v/>
      </c>
    </row>
    <row r="300" spans="1:1" x14ac:dyDescent="0.25">
      <c r="A300" s="45" t="str">
        <f>+CONCATENATE('1. ESTRATÉGICO'!E271)</f>
        <v/>
      </c>
    </row>
    <row r="301" spans="1:1" x14ac:dyDescent="0.25">
      <c r="A301" s="45" t="str">
        <f>+CONCATENATE('1. ESTRATÉGICO'!E272)</f>
        <v/>
      </c>
    </row>
    <row r="302" spans="1:1" x14ac:dyDescent="0.25">
      <c r="A302" s="45" t="str">
        <f>+CONCATENATE('1. ESTRATÉGICO'!E273)</f>
        <v/>
      </c>
    </row>
    <row r="303" spans="1:1" x14ac:dyDescent="0.25">
      <c r="A303" s="45" t="str">
        <f>+CONCATENATE('1. ESTRATÉGICO'!E274)</f>
        <v/>
      </c>
    </row>
    <row r="304" spans="1:1" x14ac:dyDescent="0.25">
      <c r="A304" s="45" t="str">
        <f>+CONCATENATE('1. ESTRATÉGICO'!E275)</f>
        <v/>
      </c>
    </row>
    <row r="305" spans="1:1" x14ac:dyDescent="0.25">
      <c r="A305" s="45" t="str">
        <f>+CONCATENATE('1. ESTRATÉGICO'!E276)</f>
        <v/>
      </c>
    </row>
    <row r="306" spans="1:1" x14ac:dyDescent="0.25">
      <c r="A306" s="45" t="str">
        <f>+CONCATENATE('1. ESTRATÉGICO'!E277)</f>
        <v/>
      </c>
    </row>
    <row r="307" spans="1:1" x14ac:dyDescent="0.25">
      <c r="A307" s="45" t="str">
        <f>+CONCATENATE('1. ESTRATÉGICO'!E278)</f>
        <v/>
      </c>
    </row>
    <row r="308" spans="1:1" x14ac:dyDescent="0.25">
      <c r="A308" s="45" t="str">
        <f>+CONCATENATE('1. ESTRATÉGICO'!E279)</f>
        <v/>
      </c>
    </row>
    <row r="309" spans="1:1" x14ac:dyDescent="0.25">
      <c r="A309" s="45" t="str">
        <f>+CONCATENATE('1. ESTRATÉGICO'!E280)</f>
        <v/>
      </c>
    </row>
    <row r="310" spans="1:1" x14ac:dyDescent="0.25">
      <c r="A310" s="45" t="str">
        <f>+CONCATENATE('1. ESTRATÉGICO'!E281)</f>
        <v/>
      </c>
    </row>
    <row r="311" spans="1:1" x14ac:dyDescent="0.25">
      <c r="A311" s="45" t="str">
        <f>+CONCATENATE('1. ESTRATÉGICO'!E282)</f>
        <v/>
      </c>
    </row>
    <row r="312" spans="1:1" x14ac:dyDescent="0.25">
      <c r="A312" s="45" t="str">
        <f>+CONCATENATE('1. ESTRATÉGICO'!E283)</f>
        <v/>
      </c>
    </row>
    <row r="313" spans="1:1" x14ac:dyDescent="0.25">
      <c r="A313" s="45" t="str">
        <f>+CONCATENATE('1. ESTRATÉGICO'!E284)</f>
        <v/>
      </c>
    </row>
    <row r="314" spans="1:1" x14ac:dyDescent="0.25">
      <c r="A314" s="45" t="str">
        <f>+CONCATENATE('1. ESTRATÉGICO'!E285)</f>
        <v/>
      </c>
    </row>
    <row r="315" spans="1:1" x14ac:dyDescent="0.25">
      <c r="A315" s="45" t="str">
        <f>+CONCATENATE('1. ESTRATÉGICO'!E286)</f>
        <v/>
      </c>
    </row>
    <row r="316" spans="1:1" x14ac:dyDescent="0.25">
      <c r="A316" s="45" t="str">
        <f>+CONCATENATE('1. ESTRATÉGICO'!E287)</f>
        <v/>
      </c>
    </row>
    <row r="317" spans="1:1" x14ac:dyDescent="0.25">
      <c r="A317" s="45" t="str">
        <f>+CONCATENATE('1. ESTRATÉGICO'!E288)</f>
        <v/>
      </c>
    </row>
    <row r="318" spans="1:1" x14ac:dyDescent="0.25">
      <c r="A318" s="45" t="str">
        <f>+CONCATENATE('1. ESTRATÉGICO'!E289)</f>
        <v/>
      </c>
    </row>
    <row r="319" spans="1:1" x14ac:dyDescent="0.25">
      <c r="A319" s="45" t="str">
        <f>+CONCATENATE('1. ESTRATÉGICO'!E290)</f>
        <v/>
      </c>
    </row>
    <row r="320" spans="1:1" x14ac:dyDescent="0.25">
      <c r="A320" s="45" t="str">
        <f>+CONCATENATE('1. ESTRATÉGICO'!E291)</f>
        <v/>
      </c>
    </row>
    <row r="321" spans="1:1" x14ac:dyDescent="0.25">
      <c r="A321" s="45" t="str">
        <f>+CONCATENATE('1. ESTRATÉGICO'!E292)</f>
        <v/>
      </c>
    </row>
    <row r="322" spans="1:1" x14ac:dyDescent="0.25">
      <c r="A322" s="45" t="str">
        <f>+CONCATENATE('1. ESTRATÉGICO'!E293)</f>
        <v/>
      </c>
    </row>
    <row r="323" spans="1:1" x14ac:dyDescent="0.25">
      <c r="A323" s="45" t="str">
        <f>+CONCATENATE('1. ESTRATÉGICO'!E294)</f>
        <v/>
      </c>
    </row>
    <row r="324" spans="1:1" x14ac:dyDescent="0.25">
      <c r="A324" s="45" t="str">
        <f>+CONCATENATE('1. ESTRATÉGICO'!E295)</f>
        <v/>
      </c>
    </row>
    <row r="325" spans="1:1" x14ac:dyDescent="0.25">
      <c r="A325" s="45" t="str">
        <f>+CONCATENATE('1. ESTRATÉGICO'!E296)</f>
        <v/>
      </c>
    </row>
    <row r="326" spans="1:1" x14ac:dyDescent="0.25">
      <c r="A326" s="45" t="str">
        <f>+CONCATENATE('1. ESTRATÉGICO'!E297)</f>
        <v/>
      </c>
    </row>
    <row r="327" spans="1:1" x14ac:dyDescent="0.25">
      <c r="A327" s="45" t="str">
        <f>+CONCATENATE('1. ESTRATÉGICO'!E298)</f>
        <v/>
      </c>
    </row>
    <row r="328" spans="1:1" x14ac:dyDescent="0.25">
      <c r="A328" s="45" t="str">
        <f>+CONCATENATE('1. ESTRATÉGICO'!E299)</f>
        <v/>
      </c>
    </row>
    <row r="329" spans="1:1" x14ac:dyDescent="0.25">
      <c r="A329" s="45" t="str">
        <f>+CONCATENATE('1. ESTRATÉGICO'!E300)</f>
        <v/>
      </c>
    </row>
    <row r="330" spans="1:1" x14ac:dyDescent="0.25">
      <c r="A330" s="45" t="str">
        <f>+CONCATENATE('1. ESTRATÉGICO'!E301)</f>
        <v/>
      </c>
    </row>
    <row r="331" spans="1:1" x14ac:dyDescent="0.25">
      <c r="A331" s="45" t="str">
        <f>+CONCATENATE('1. ESTRATÉGICO'!E302)</f>
        <v/>
      </c>
    </row>
    <row r="332" spans="1:1" x14ac:dyDescent="0.25">
      <c r="A332" s="45" t="str">
        <f>+CONCATENATE('1. ESTRATÉGICO'!E303)</f>
        <v/>
      </c>
    </row>
    <row r="333" spans="1:1" x14ac:dyDescent="0.25">
      <c r="A333" s="45" t="str">
        <f>+CONCATENATE('1. ESTRATÉGICO'!E304)</f>
        <v/>
      </c>
    </row>
    <row r="334" spans="1:1" x14ac:dyDescent="0.25">
      <c r="A334" s="45" t="str">
        <f>+CONCATENATE('1. ESTRATÉGICO'!E305)</f>
        <v/>
      </c>
    </row>
    <row r="335" spans="1:1" x14ac:dyDescent="0.25">
      <c r="A335" s="45" t="str">
        <f>+CONCATENATE('1. ESTRATÉGICO'!E306)</f>
        <v/>
      </c>
    </row>
    <row r="336" spans="1:1" x14ac:dyDescent="0.25">
      <c r="A336" s="45" t="str">
        <f>+CONCATENATE('1. ESTRATÉGICO'!E307)</f>
        <v/>
      </c>
    </row>
    <row r="337" spans="1:1" x14ac:dyDescent="0.25">
      <c r="A337" s="45" t="str">
        <f>+CONCATENATE('1. ESTRATÉGICO'!E308)</f>
        <v/>
      </c>
    </row>
    <row r="338" spans="1:1" x14ac:dyDescent="0.25">
      <c r="A338" s="45" t="str">
        <f>+CONCATENATE('1. ESTRATÉGICO'!E309)</f>
        <v/>
      </c>
    </row>
    <row r="339" spans="1:1" x14ac:dyDescent="0.25">
      <c r="A339" s="45" t="str">
        <f>+CONCATENATE('1. ESTRATÉGICO'!E310)</f>
        <v/>
      </c>
    </row>
    <row r="340" spans="1:1" x14ac:dyDescent="0.25">
      <c r="A340" s="45" t="str">
        <f>+CONCATENATE('1. ESTRATÉGICO'!E311)</f>
        <v/>
      </c>
    </row>
    <row r="341" spans="1:1" x14ac:dyDescent="0.25">
      <c r="A341" s="45" t="str">
        <f>+CONCATENATE('1. ESTRATÉGICO'!E312)</f>
        <v/>
      </c>
    </row>
    <row r="342" spans="1:1" x14ac:dyDescent="0.25">
      <c r="A342" s="45" t="str">
        <f>+CONCATENATE('1. ESTRATÉGICO'!E313)</f>
        <v/>
      </c>
    </row>
    <row r="343" spans="1:1" x14ac:dyDescent="0.25">
      <c r="A343" s="45" t="str">
        <f>+CONCATENATE('1. ESTRATÉGICO'!E314)</f>
        <v/>
      </c>
    </row>
    <row r="344" spans="1:1" x14ac:dyDescent="0.25">
      <c r="A344" s="45" t="str">
        <f>+CONCATENATE('1. ESTRATÉGICO'!E315)</f>
        <v/>
      </c>
    </row>
    <row r="345" spans="1:1" x14ac:dyDescent="0.25">
      <c r="A345" s="45" t="str">
        <f>+CONCATENATE('1. ESTRATÉGICO'!E316)</f>
        <v/>
      </c>
    </row>
    <row r="346" spans="1:1" x14ac:dyDescent="0.25">
      <c r="A346" s="45" t="str">
        <f>+CONCATENATE('1. ESTRATÉGICO'!E317)</f>
        <v/>
      </c>
    </row>
    <row r="347" spans="1:1" x14ac:dyDescent="0.25">
      <c r="A347" s="45" t="str">
        <f>+CONCATENATE('1. ESTRATÉGICO'!E318)</f>
        <v/>
      </c>
    </row>
    <row r="348" spans="1:1" x14ac:dyDescent="0.25">
      <c r="A348" s="45" t="str">
        <f>+CONCATENATE('1. ESTRATÉGICO'!E319)</f>
        <v/>
      </c>
    </row>
    <row r="349" spans="1:1" x14ac:dyDescent="0.25">
      <c r="A349" s="45" t="str">
        <f>+CONCATENATE('1. ESTRATÉGICO'!E320)</f>
        <v/>
      </c>
    </row>
    <row r="350" spans="1:1" x14ac:dyDescent="0.25">
      <c r="A350" s="45" t="str">
        <f>+CONCATENATE('1. ESTRATÉGICO'!E321)</f>
        <v/>
      </c>
    </row>
    <row r="351" spans="1:1" x14ac:dyDescent="0.25">
      <c r="A351" s="45" t="str">
        <f>+CONCATENATE('1. ESTRATÉGICO'!E322)</f>
        <v/>
      </c>
    </row>
    <row r="352" spans="1:1" x14ac:dyDescent="0.25">
      <c r="A352" s="45" t="str">
        <f>+CONCATENATE('1. ESTRATÉGICO'!E323)</f>
        <v/>
      </c>
    </row>
    <row r="353" spans="1:1" x14ac:dyDescent="0.25">
      <c r="A353" s="45" t="str">
        <f>+CONCATENATE('1. ESTRATÉGICO'!E324)</f>
        <v/>
      </c>
    </row>
    <row r="354" spans="1:1" x14ac:dyDescent="0.25">
      <c r="A354" s="45" t="str">
        <f>+CONCATENATE('1. ESTRATÉGICO'!E325)</f>
        <v/>
      </c>
    </row>
    <row r="355" spans="1:1" x14ac:dyDescent="0.25">
      <c r="A355" s="45" t="str">
        <f>+CONCATENATE('1. ESTRATÉGICO'!E326)</f>
        <v/>
      </c>
    </row>
  </sheetData>
  <mergeCells count="32">
    <mergeCell ref="L64:L65"/>
    <mergeCell ref="L66:L67"/>
    <mergeCell ref="M64:M65"/>
    <mergeCell ref="M66:M67"/>
    <mergeCell ref="F100:F106"/>
    <mergeCell ref="M111:M113"/>
    <mergeCell ref="E107:E113"/>
    <mergeCell ref="B100:B106"/>
    <mergeCell ref="C100:C106"/>
    <mergeCell ref="D100:D106"/>
    <mergeCell ref="E100:E106"/>
    <mergeCell ref="F107:F113"/>
    <mergeCell ref="L109:L110"/>
    <mergeCell ref="L107:L108"/>
    <mergeCell ref="L111:L113"/>
    <mergeCell ref="K100:K113"/>
    <mergeCell ref="A100:A106"/>
    <mergeCell ref="A107:A113"/>
    <mergeCell ref="B107:B113"/>
    <mergeCell ref="C107:C113"/>
    <mergeCell ref="D107:D113"/>
    <mergeCell ref="A1:B4"/>
    <mergeCell ref="C1:L1"/>
    <mergeCell ref="C2:L2"/>
    <mergeCell ref="C3:L3"/>
    <mergeCell ref="C4:L4"/>
    <mergeCell ref="L52:L54"/>
    <mergeCell ref="M52:M54"/>
    <mergeCell ref="L6:M7"/>
    <mergeCell ref="A6:K7"/>
    <mergeCell ref="A5:B5"/>
    <mergeCell ref="C5:M5"/>
  </mergeCells>
  <pageMargins left="0.7" right="0.7" top="0.75" bottom="0.75" header="0.3" footer="0.3"/>
  <drawing r:id="rId1"/>
  <extLst>
    <ext xmlns:x14="http://schemas.microsoft.com/office/spreadsheetml/2009/9/main" uri="{CCE6A557-97BC-4b89-ADB6-D9C93CAAB3DF}">
      <x14:dataValidations xmlns:xm="http://schemas.microsoft.com/office/excel/2006/main" count="20">
        <x14:dataValidation type="list" allowBlank="1" showInputMessage="1" showErrorMessage="1" xr:uid="{00000000-0002-0000-0200-000000000000}">
          <x14:formula1>
            <xm:f>ANEXO1!$A$70:$A$72</xm:f>
          </x14:formula1>
          <xm:sqref>E9:E16</xm:sqref>
        </x14:dataValidation>
        <x14:dataValidation type="list" allowBlank="1" showInputMessage="1" showErrorMessage="1" xr:uid="{00000000-0002-0000-0200-000002000000}">
          <x14:formula1>
            <xm:f>ANEXO1!$A$79:$A$83</xm:f>
          </x14:formula1>
          <xm:sqref>E42:E45</xm:sqref>
        </x14:dataValidation>
        <x14:dataValidation type="list" allowBlank="1" showInputMessage="1" showErrorMessage="1" xr:uid="{00000000-0002-0000-0200-000003000000}">
          <x14:formula1>
            <xm:f>ANEXO1!$A$91:$A$93</xm:f>
          </x14:formula1>
          <xm:sqref>E52:E54</xm:sqref>
        </x14:dataValidation>
        <x14:dataValidation type="list" allowBlank="1" showInputMessage="1" showErrorMessage="1" xr:uid="{00000000-0002-0000-0200-000004000000}">
          <x14:formula1>
            <xm:f>ANEXO1!$A$95:$A$103</xm:f>
          </x14:formula1>
          <xm:sqref>E55:E57</xm:sqref>
        </x14:dataValidation>
        <x14:dataValidation type="list" allowBlank="1" showInputMessage="1" showErrorMessage="1" xr:uid="{00000000-0002-0000-0200-000005000000}">
          <x14:formula1>
            <xm:f>ANEXO1!$A$25:$A$32</xm:f>
          </x14:formula1>
          <xm:sqref>B107 B64:B67 B52:B57 B93:B100 B9:B45</xm:sqref>
        </x14:dataValidation>
        <x14:dataValidation type="list" allowBlank="1" showInputMessage="1" showErrorMessage="1" xr:uid="{00000000-0002-0000-0200-000006000000}">
          <x14:formula1>
            <xm:f>ANEXO1!$F$25:$F$44</xm:f>
          </x14:formula1>
          <xm:sqref>C107 C64:C67 C52:C57 C93:C100 C9:C45</xm:sqref>
        </x14:dataValidation>
        <x14:dataValidation type="list" allowBlank="1" showInputMessage="1" showErrorMessage="1" xr:uid="{00000000-0002-0000-0200-000007000000}">
          <x14:formula1>
            <xm:f>ANEXO1!$A$50:$A$67</xm:f>
          </x14:formula1>
          <xm:sqref>D64:D67 D97:D99 D75:D79 D92 D52:D57 D9:D45</xm:sqref>
        </x14:dataValidation>
        <x14:dataValidation type="list" allowBlank="1" showInputMessage="1" showErrorMessage="1" xr:uid="{00000000-0002-0000-0200-000008000000}">
          <x14:formula1>
            <xm:f>ANEXO1!$A$105:$A$106</xm:f>
          </x14:formula1>
          <xm:sqref>E64:E67</xm:sqref>
        </x14:dataValidation>
        <x14:dataValidation type="list" allowBlank="1" showInputMessage="1" showErrorMessage="1" xr:uid="{00000000-0002-0000-0200-000009000000}">
          <x14:formula1>
            <xm:f>ANEXO1!$A$115:$A$122</xm:f>
          </x14:formula1>
          <xm:sqref>E75:E79 E92</xm:sqref>
        </x14:dataValidation>
        <x14:dataValidation type="list" allowBlank="1" showInputMessage="1" showErrorMessage="1" xr:uid="{00000000-0002-0000-0200-00000A000000}">
          <x14:formula1>
            <xm:f>ANEXO1!$A$128:$A$130</xm:f>
          </x14:formula1>
          <xm:sqref>D93:D96</xm:sqref>
        </x14:dataValidation>
        <x14:dataValidation type="list" allowBlank="1" showInputMessage="1" showErrorMessage="1" xr:uid="{00000000-0002-0000-0200-00000B000000}">
          <x14:formula1>
            <xm:f>ANEXO1!$A$132:$A$142</xm:f>
          </x14:formula1>
          <xm:sqref>E93:E96</xm:sqref>
        </x14:dataValidation>
        <x14:dataValidation type="list" allowBlank="1" showInputMessage="1" showErrorMessage="1" xr:uid="{00000000-0002-0000-0200-00000C000000}">
          <x14:formula1>
            <xm:f>ANEXO1!$A$35:$A$47</xm:f>
          </x14:formula1>
          <xm:sqref>K93:K100 K114:K116 K9:K45 K52:K79</xm:sqref>
        </x14:dataValidation>
        <x14:dataValidation type="list" allowBlank="1" showInputMessage="1" showErrorMessage="1" xr:uid="{00000000-0002-0000-0200-00000D000000}">
          <x14:formula1>
            <xm:f>'C:\Users\bdeavilac\Documents\Belsira\SECRETARIA GENERAL 2024 - CALIDAD\PLAN DE ACCION AGO 2024\Transparencia\[PTDGI01-F001 PLAN DE ACCIÓN INSTITUCIONAL Transparencia DILIGENCIADO.xlsx]ANEXO1'!#REF!</xm:f>
          </x14:formula1>
          <xm:sqref>B46:E51 K46:K51</xm:sqref>
        </x14:dataValidation>
        <x14:dataValidation type="list" allowBlank="1" showInputMessage="1" showErrorMessage="1" xr:uid="{00000000-0002-0000-0200-00000E000000}">
          <x14:formula1>
            <xm:f>'C:\Users\bdeavilac\Documents\Belsira\SECRETARIA GENERAL 2024 - CALIDAD\PLAN DE ACCION AGO 2024\Talento Humano\[PTDGI01-F001 PLAN DE ACCIÓN INSTITUCIONAL talento humano.xlsx]ANEXO1'!#REF!</xm:f>
          </x14:formula1>
          <xm:sqref>B68:E71</xm:sqref>
        </x14:dataValidation>
        <x14:dataValidation type="list" allowBlank="1" showInputMessage="1" showErrorMessage="1" xr:uid="{00000000-0002-0000-0200-00000F000000}">
          <x14:formula1>
            <xm:f>'C:\Users\bdeavilac\Documents\Belsira\SECRETARIA GENERAL 2024 - CALIDAD\PLAN DE ACCION AGO 2024\Informatica\[PTDGI01-F001 PLAN DE ACCIÓN INSTITUCIONAL informatica.xlsx]ANEXO1'!#REF!</xm:f>
          </x14:formula1>
          <xm:sqref>K80:K92 D80:E91 B75:C92</xm:sqref>
        </x14:dataValidation>
        <x14:dataValidation type="list" allowBlank="1" showInputMessage="1" showErrorMessage="1" xr:uid="{00000000-0002-0000-0200-000010000000}">
          <x14:formula1>
            <xm:f>'C:\Users\bdeavilac\Documents\Belsira\SECRETARIA GENERAL 2024 - CALIDAD\PLAN DE ACCION AGO 2024\Atencion al ciudadano\[PTDGI01-F001 PLAN DE ACCIÓN INSTITUCIONAL - Atención al Ciudadano.xlsx]ANEXO1'!#REF!</xm:f>
          </x14:formula1>
          <xm:sqref>B74:E74 C72:F73</xm:sqref>
        </x14:dataValidation>
        <x14:dataValidation type="list" allowBlank="1" showInputMessage="1" showErrorMessage="1" xr:uid="{00000000-0002-0000-0200-000015000000}">
          <x14:formula1>
            <xm:f>'C:\Users\bdeavilac\Documents\Belsira\SECRETARIA GENERAL 2024 - CALIDAD\PLAN DE ACCION AGO 2024\Escuela taller\[PTDGI01-F001 PLAN DE ACCIÓN INSTITUCIONAL_ESCUELA TALLER_DEFINITIVO.xlsx]ANEXO1'!#REF!</xm:f>
          </x14:formula1>
          <xm:sqref>B58:D63</xm:sqref>
        </x14:dataValidation>
        <x14:dataValidation type="list" allowBlank="1" showInputMessage="1" showErrorMessage="1" xr:uid="{3011C61A-B917-4ABE-A5DE-9923593E1EC0}">
          <x14:formula1>
            <xm:f>ANEXO1!$A$144</xm:f>
          </x14:formula1>
          <xm:sqref>D107 D100</xm:sqref>
        </x14:dataValidation>
        <x14:dataValidation type="list" allowBlank="1" showInputMessage="1" showErrorMessage="1" xr:uid="{48635C32-DD09-43CB-BF90-B607D1DDEF4F}">
          <x14:formula1>
            <xm:f>ANEXO1!$A$146</xm:f>
          </x14:formula1>
          <xm:sqref>E107 E100</xm:sqref>
        </x14:dataValidation>
        <x14:dataValidation type="list" allowBlank="1" showInputMessage="1" showErrorMessage="1" xr:uid="{45AD585A-18DF-4A66-901A-8782E958F1B3}">
          <x14:formula1>
            <xm:f>ANEXO1!$A$74:$A$77</xm:f>
          </x14:formula1>
          <xm:sqref>E17:E41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683"/>
  <sheetViews>
    <sheetView tabSelected="1" zoomScale="81" zoomScaleNormal="77" workbookViewId="0">
      <pane ySplit="8" topLeftCell="A9" activePane="bottomLeft" state="frozen"/>
      <selection pane="bottomLeft" activeCell="AR11" sqref="AR11"/>
    </sheetView>
  </sheetViews>
  <sheetFormatPr baseColWidth="10" defaultColWidth="11.42578125" defaultRowHeight="15" x14ac:dyDescent="0.25"/>
  <cols>
    <col min="1" max="1" width="23.42578125" style="334" customWidth="1"/>
    <col min="2" max="2" width="23.28515625" style="334" customWidth="1"/>
    <col min="3" max="3" width="23.28515625" style="425" customWidth="1"/>
    <col min="4" max="4" width="44.5703125" style="585" customWidth="1"/>
    <col min="5" max="5" width="29.5703125" style="334" customWidth="1"/>
    <col min="6" max="6" width="32.5703125" style="425" customWidth="1"/>
    <col min="7" max="7" width="54.85546875" style="587" customWidth="1"/>
    <col min="8" max="8" width="47" style="586" customWidth="1"/>
    <col min="9" max="9" width="31.85546875" style="586" customWidth="1"/>
    <col min="10" max="10" width="31.85546875" style="334" customWidth="1"/>
    <col min="11" max="11" width="59.28515625" style="334" customWidth="1"/>
    <col min="12" max="12" width="45.140625" style="334" customWidth="1"/>
    <col min="13" max="13" width="47.5703125" style="334" customWidth="1"/>
    <col min="14" max="14" width="36.140625" style="354" customWidth="1"/>
    <col min="15" max="15" width="21.140625" style="354" customWidth="1"/>
    <col min="16" max="16" width="21.5703125" style="354" customWidth="1"/>
    <col min="17" max="17" width="20.85546875" style="354" customWidth="1"/>
    <col min="18" max="18" width="23.5703125" style="334" customWidth="1"/>
    <col min="19" max="19" width="22.5703125" style="586" customWidth="1"/>
    <col min="20" max="20" width="30" style="354" customWidth="1"/>
    <col min="21" max="21" width="42.85546875" style="586" customWidth="1"/>
    <col min="22" max="22" width="61.85546875" style="586" customWidth="1"/>
    <col min="23" max="23" width="31.28515625" style="334" customWidth="1"/>
    <col min="24" max="25" width="46.28515625" style="334" customWidth="1"/>
    <col min="26" max="26" width="29.42578125" style="334" customWidth="1"/>
    <col min="27" max="27" width="27.28515625" style="334" customWidth="1"/>
    <col min="28" max="28" width="33.28515625" style="334" customWidth="1"/>
    <col min="29" max="29" width="29.85546875" style="334" customWidth="1"/>
    <col min="30" max="30" width="34.28515625" style="334" customWidth="1"/>
    <col min="31" max="31" width="30.85546875" style="334" customWidth="1"/>
    <col min="32" max="32" width="26.5703125" style="586" customWidth="1"/>
    <col min="33" max="33" width="41" style="334" customWidth="1"/>
    <col min="34" max="34" width="56.85546875" style="334" hidden="1" customWidth="1"/>
    <col min="35" max="16384" width="11.42578125" style="334"/>
  </cols>
  <sheetData>
    <row r="1" spans="1:34" ht="23.25" customHeight="1" x14ac:dyDescent="0.25">
      <c r="A1" s="329" t="s">
        <v>842</v>
      </c>
      <c r="B1" s="329"/>
      <c r="C1" s="330" t="s">
        <v>125</v>
      </c>
      <c r="D1" s="331"/>
      <c r="E1" s="331"/>
      <c r="F1" s="331"/>
      <c r="G1" s="331"/>
      <c r="H1" s="331"/>
      <c r="I1" s="331"/>
      <c r="J1" s="331"/>
      <c r="K1" s="331"/>
      <c r="L1" s="331"/>
      <c r="M1" s="331"/>
      <c r="N1" s="331"/>
      <c r="O1" s="331"/>
      <c r="P1" s="331"/>
      <c r="Q1" s="331"/>
      <c r="R1" s="331"/>
      <c r="S1" s="331"/>
      <c r="T1" s="331"/>
      <c r="U1" s="331"/>
      <c r="V1" s="331"/>
      <c r="W1" s="331"/>
      <c r="X1" s="331"/>
      <c r="Y1" s="331"/>
      <c r="Z1" s="331"/>
      <c r="AA1" s="331"/>
      <c r="AB1" s="331"/>
      <c r="AC1" s="331"/>
      <c r="AD1" s="331"/>
      <c r="AE1" s="331"/>
      <c r="AF1" s="332"/>
      <c r="AG1" s="333" t="s">
        <v>126</v>
      </c>
    </row>
    <row r="2" spans="1:34" ht="23.25" customHeight="1" x14ac:dyDescent="0.25">
      <c r="A2" s="329"/>
      <c r="B2" s="329"/>
      <c r="C2" s="330" t="s">
        <v>127</v>
      </c>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2"/>
      <c r="AG2" s="333" t="s">
        <v>128</v>
      </c>
    </row>
    <row r="3" spans="1:34" ht="23.25" customHeight="1" x14ac:dyDescent="0.25">
      <c r="A3" s="329"/>
      <c r="B3" s="329"/>
      <c r="C3" s="330" t="s">
        <v>129</v>
      </c>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2"/>
      <c r="AG3" s="333" t="s">
        <v>130</v>
      </c>
    </row>
    <row r="4" spans="1:34" ht="23.25" customHeight="1" x14ac:dyDescent="0.25">
      <c r="A4" s="329"/>
      <c r="B4" s="329"/>
      <c r="C4" s="330" t="s">
        <v>131</v>
      </c>
      <c r="D4" s="331"/>
      <c r="E4" s="331"/>
      <c r="F4" s="331"/>
      <c r="G4" s="331"/>
      <c r="H4" s="331"/>
      <c r="I4" s="331"/>
      <c r="J4" s="331"/>
      <c r="K4" s="331"/>
      <c r="L4" s="331"/>
      <c r="M4" s="331"/>
      <c r="N4" s="331"/>
      <c r="O4" s="331"/>
      <c r="P4" s="331"/>
      <c r="Q4" s="331"/>
      <c r="R4" s="331"/>
      <c r="S4" s="331"/>
      <c r="T4" s="331"/>
      <c r="U4" s="331"/>
      <c r="V4" s="331"/>
      <c r="W4" s="331"/>
      <c r="X4" s="331"/>
      <c r="Y4" s="331"/>
      <c r="Z4" s="331"/>
      <c r="AA4" s="331"/>
      <c r="AB4" s="331"/>
      <c r="AC4" s="331"/>
      <c r="AD4" s="331"/>
      <c r="AE4" s="331"/>
      <c r="AF4" s="332"/>
      <c r="AG4" s="333" t="s">
        <v>843</v>
      </c>
    </row>
    <row r="5" spans="1:34" ht="26.25" customHeight="1" x14ac:dyDescent="0.25">
      <c r="A5" s="335" t="s">
        <v>541</v>
      </c>
      <c r="B5" s="335"/>
      <c r="C5" s="336" t="s">
        <v>134</v>
      </c>
      <c r="D5" s="337"/>
      <c r="E5" s="337"/>
      <c r="F5" s="337"/>
      <c r="G5" s="337"/>
      <c r="H5" s="337"/>
      <c r="I5" s="337"/>
      <c r="J5" s="337"/>
      <c r="K5" s="337"/>
      <c r="L5" s="337"/>
      <c r="M5" s="337"/>
      <c r="N5" s="337"/>
      <c r="O5" s="337"/>
      <c r="P5" s="337"/>
      <c r="Q5" s="337"/>
      <c r="R5" s="337"/>
      <c r="S5" s="337"/>
      <c r="T5" s="337"/>
      <c r="U5" s="337"/>
      <c r="V5" s="337"/>
      <c r="W5" s="337"/>
      <c r="X5" s="337"/>
      <c r="Y5" s="337"/>
      <c r="Z5" s="337"/>
      <c r="AA5" s="337"/>
      <c r="AB5" s="337"/>
      <c r="AC5" s="337"/>
      <c r="AD5" s="337"/>
      <c r="AE5" s="337"/>
      <c r="AF5" s="337"/>
      <c r="AG5" s="338"/>
    </row>
    <row r="6" spans="1:34" ht="15" customHeight="1" x14ac:dyDescent="0.25">
      <c r="A6" s="339" t="s">
        <v>844</v>
      </c>
      <c r="B6" s="339"/>
      <c r="C6" s="339"/>
      <c r="D6" s="339"/>
      <c r="E6" s="339"/>
      <c r="F6" s="339"/>
      <c r="G6" s="339"/>
      <c r="H6" s="339"/>
      <c r="I6" s="339"/>
      <c r="J6" s="339"/>
      <c r="K6" s="339"/>
      <c r="L6" s="339"/>
      <c r="M6" s="339"/>
      <c r="N6" s="339"/>
      <c r="O6" s="339"/>
      <c r="P6" s="339"/>
      <c r="Q6" s="339"/>
      <c r="R6" s="339"/>
      <c r="S6" s="339"/>
      <c r="T6" s="339"/>
      <c r="U6" s="339"/>
      <c r="V6" s="340"/>
      <c r="W6" s="341" t="s">
        <v>845</v>
      </c>
      <c r="X6" s="342"/>
      <c r="Y6" s="342"/>
      <c r="Z6" s="342"/>
      <c r="AA6" s="342"/>
      <c r="AB6" s="342"/>
      <c r="AC6" s="343"/>
      <c r="AD6" s="344" t="s">
        <v>846</v>
      </c>
      <c r="AE6" s="344"/>
      <c r="AF6" s="344"/>
      <c r="AG6" s="344"/>
    </row>
    <row r="7" spans="1:34" ht="15" customHeight="1" x14ac:dyDescent="0.25">
      <c r="A7" s="345"/>
      <c r="B7" s="345"/>
      <c r="C7" s="345"/>
      <c r="D7" s="345"/>
      <c r="E7" s="345"/>
      <c r="F7" s="345"/>
      <c r="G7" s="345"/>
      <c r="H7" s="345"/>
      <c r="I7" s="345"/>
      <c r="J7" s="345"/>
      <c r="K7" s="345"/>
      <c r="L7" s="345"/>
      <c r="M7" s="345"/>
      <c r="N7" s="345"/>
      <c r="O7" s="345"/>
      <c r="P7" s="345"/>
      <c r="Q7" s="345"/>
      <c r="R7" s="345"/>
      <c r="S7" s="345"/>
      <c r="T7" s="345"/>
      <c r="U7" s="345"/>
      <c r="V7" s="346"/>
      <c r="W7" s="347"/>
      <c r="X7" s="348"/>
      <c r="Y7" s="348"/>
      <c r="Z7" s="348"/>
      <c r="AA7" s="348"/>
      <c r="AB7" s="348"/>
      <c r="AC7" s="349"/>
      <c r="AD7" s="344"/>
      <c r="AE7" s="344"/>
      <c r="AF7" s="344"/>
      <c r="AG7" s="344"/>
    </row>
    <row r="8" spans="1:34" s="354" customFormat="1" ht="88.5" customHeight="1" x14ac:dyDescent="0.25">
      <c r="A8" s="350" t="s">
        <v>10</v>
      </c>
      <c r="B8" s="350" t="s">
        <v>139</v>
      </c>
      <c r="C8" s="350" t="s">
        <v>14</v>
      </c>
      <c r="D8" s="351" t="s">
        <v>847</v>
      </c>
      <c r="E8" s="352" t="s">
        <v>65</v>
      </c>
      <c r="F8" s="350" t="s">
        <v>67</v>
      </c>
      <c r="G8" s="352" t="s">
        <v>69</v>
      </c>
      <c r="H8" s="352" t="s">
        <v>848</v>
      </c>
      <c r="I8" s="352" t="s">
        <v>73</v>
      </c>
      <c r="J8" s="352" t="s">
        <v>849</v>
      </c>
      <c r="K8" s="353" t="s">
        <v>850</v>
      </c>
      <c r="L8" s="353" t="s">
        <v>79</v>
      </c>
      <c r="M8" s="353" t="s">
        <v>81</v>
      </c>
      <c r="N8" s="350" t="s">
        <v>851</v>
      </c>
      <c r="O8" s="353" t="s">
        <v>852</v>
      </c>
      <c r="P8" s="353" t="s">
        <v>853</v>
      </c>
      <c r="Q8" s="350" t="s">
        <v>89</v>
      </c>
      <c r="R8" s="350" t="s">
        <v>91</v>
      </c>
      <c r="S8" s="350" t="s">
        <v>93</v>
      </c>
      <c r="T8" s="350" t="s">
        <v>95</v>
      </c>
      <c r="U8" s="350" t="s">
        <v>97</v>
      </c>
      <c r="V8" s="350" t="s">
        <v>99</v>
      </c>
      <c r="W8" s="352" t="s">
        <v>102</v>
      </c>
      <c r="X8" s="352" t="s">
        <v>854</v>
      </c>
      <c r="Y8" s="352" t="s">
        <v>106</v>
      </c>
      <c r="Z8" s="352" t="s">
        <v>108</v>
      </c>
      <c r="AA8" s="352" t="s">
        <v>110</v>
      </c>
      <c r="AB8" s="352" t="s">
        <v>112</v>
      </c>
      <c r="AC8" s="352" t="s">
        <v>855</v>
      </c>
      <c r="AD8" s="350" t="s">
        <v>115</v>
      </c>
      <c r="AE8" s="350" t="s">
        <v>856</v>
      </c>
      <c r="AF8" s="350" t="s">
        <v>119</v>
      </c>
      <c r="AG8" s="350" t="s">
        <v>121</v>
      </c>
    </row>
    <row r="9" spans="1:34" ht="58.5" customHeight="1" x14ac:dyDescent="0.25">
      <c r="A9" s="355" t="str">
        <f>+CONCATENATE('1. ESTRATÉGICO'!E8)</f>
        <v>Incrementar en 90 % la capacidad instalada de infraestructura para la cobertura de los servicios de cementerios en el Distrito de Cartagena</v>
      </c>
      <c r="B9" s="355" t="str">
        <f>+CONCATENATE('1. ESTRATÉGICO'!F8)</f>
        <v xml:space="preserve">Cementerios </v>
      </c>
      <c r="C9" s="356" t="str">
        <f>+CONCATENATE('1. ESTRATÉGICO'!G8)</f>
        <v>01-02-05</v>
      </c>
      <c r="D9" s="357" t="str">
        <f>+CONCATENATE('1. ESTRATÉGICO'!K8)</f>
        <v>Elaborar un (1) estudio técnico, financiero y ambiental para la construcción de un Nuevo Parque Cementerio Distrital</v>
      </c>
      <c r="E9" s="355" t="s">
        <v>857</v>
      </c>
      <c r="F9" s="358">
        <v>2024130010087</v>
      </c>
      <c r="G9" s="355" t="s">
        <v>858</v>
      </c>
      <c r="H9" s="359" t="s">
        <v>859</v>
      </c>
      <c r="I9" s="360" t="s">
        <v>860</v>
      </c>
      <c r="J9" s="363">
        <v>0.1</v>
      </c>
      <c r="K9" s="364" t="s">
        <v>157</v>
      </c>
      <c r="L9" s="365" t="s">
        <v>861</v>
      </c>
      <c r="M9" s="365" t="s">
        <v>862</v>
      </c>
      <c r="N9" s="365" t="s">
        <v>1880</v>
      </c>
      <c r="O9" s="366">
        <v>45536</v>
      </c>
      <c r="P9" s="366">
        <v>45657</v>
      </c>
      <c r="Q9" s="367">
        <f>+P9-O9</f>
        <v>121</v>
      </c>
      <c r="R9" s="368" t="s">
        <v>1879</v>
      </c>
      <c r="S9" s="369" t="s">
        <v>1878</v>
      </c>
      <c r="T9" s="356" t="s">
        <v>863</v>
      </c>
      <c r="U9" s="369" t="s">
        <v>864</v>
      </c>
      <c r="V9" s="369" t="s">
        <v>865</v>
      </c>
      <c r="W9" s="365" t="s">
        <v>866</v>
      </c>
      <c r="X9" s="370" t="s">
        <v>867</v>
      </c>
      <c r="Y9" s="370" t="s">
        <v>867</v>
      </c>
      <c r="Z9" s="362"/>
      <c r="AA9" s="362"/>
      <c r="AB9" s="365" t="s">
        <v>294</v>
      </c>
      <c r="AC9" s="365" t="s">
        <v>294</v>
      </c>
      <c r="AD9" s="365"/>
      <c r="AE9" s="365"/>
      <c r="AF9" s="371" t="s">
        <v>868</v>
      </c>
      <c r="AG9" s="372" t="s">
        <v>869</v>
      </c>
      <c r="AH9" s="334" t="s">
        <v>870</v>
      </c>
    </row>
    <row r="10" spans="1:34" ht="45.75" customHeight="1" x14ac:dyDescent="0.25">
      <c r="A10" s="373"/>
      <c r="B10" s="373"/>
      <c r="C10" s="374"/>
      <c r="D10" s="375" t="str">
        <f>+CONCATENATE('1. ESTRATÉGICO'!K9)</f>
        <v>Elaborar cuatro (4) acciones preventivas, correctivas, de modernización, restauración, construcción de bóvedas y/o nichos en los cementerios del Distrito</v>
      </c>
      <c r="E10" s="373"/>
      <c r="F10" s="376"/>
      <c r="G10" s="373"/>
      <c r="H10" s="369" t="s">
        <v>871</v>
      </c>
      <c r="I10" s="377" t="s">
        <v>872</v>
      </c>
      <c r="J10" s="378">
        <v>0.6</v>
      </c>
      <c r="K10" s="355" t="s">
        <v>874</v>
      </c>
      <c r="L10" s="356" t="s">
        <v>861</v>
      </c>
      <c r="M10" s="356" t="s">
        <v>875</v>
      </c>
      <c r="N10" s="356">
        <v>1</v>
      </c>
      <c r="O10" s="366">
        <v>45536</v>
      </c>
      <c r="P10" s="366">
        <v>45657</v>
      </c>
      <c r="Q10" s="367">
        <f t="shared" ref="Q10:Q23" si="0">+P10-O10</f>
        <v>121</v>
      </c>
      <c r="R10" s="379"/>
      <c r="S10" s="380"/>
      <c r="T10" s="374"/>
      <c r="U10" s="381"/>
      <c r="V10" s="381"/>
      <c r="W10" s="365" t="s">
        <v>873</v>
      </c>
      <c r="X10" s="370" t="s">
        <v>867</v>
      </c>
      <c r="Y10" s="370" t="s">
        <v>867</v>
      </c>
      <c r="Z10" s="362"/>
      <c r="AA10" s="362"/>
      <c r="AB10" s="365" t="s">
        <v>294</v>
      </c>
      <c r="AC10" s="365" t="s">
        <v>294</v>
      </c>
      <c r="AD10" s="365"/>
      <c r="AE10" s="365"/>
      <c r="AF10" s="371" t="s">
        <v>868</v>
      </c>
      <c r="AG10" s="372" t="s">
        <v>869</v>
      </c>
    </row>
    <row r="11" spans="1:34" ht="60" customHeight="1" x14ac:dyDescent="0.25">
      <c r="A11" s="373"/>
      <c r="B11" s="373"/>
      <c r="C11" s="374"/>
      <c r="D11" s="382"/>
      <c r="E11" s="373"/>
      <c r="F11" s="376"/>
      <c r="G11" s="373"/>
      <c r="H11" s="381"/>
      <c r="I11" s="383"/>
      <c r="J11" s="385"/>
      <c r="K11" s="384"/>
      <c r="L11" s="386"/>
      <c r="M11" s="386"/>
      <c r="N11" s="386"/>
      <c r="O11" s="366">
        <v>45474</v>
      </c>
      <c r="P11" s="366">
        <v>45657</v>
      </c>
      <c r="Q11" s="367">
        <f t="shared" si="0"/>
        <v>183</v>
      </c>
      <c r="R11" s="379"/>
      <c r="S11" s="380"/>
      <c r="T11" s="374"/>
      <c r="U11" s="369" t="s">
        <v>876</v>
      </c>
      <c r="V11" s="369" t="s">
        <v>877</v>
      </c>
      <c r="W11" s="365" t="s">
        <v>866</v>
      </c>
      <c r="X11" s="364" t="s">
        <v>878</v>
      </c>
      <c r="Y11" s="387">
        <v>110000000</v>
      </c>
      <c r="Z11" s="365" t="s">
        <v>879</v>
      </c>
      <c r="AA11" s="365" t="s">
        <v>880</v>
      </c>
      <c r="AB11" s="366">
        <v>45536</v>
      </c>
      <c r="AC11" s="362"/>
      <c r="AD11" s="388">
        <v>300000000</v>
      </c>
      <c r="AE11" s="388">
        <v>140000000</v>
      </c>
      <c r="AF11" s="371" t="s">
        <v>868</v>
      </c>
      <c r="AG11" s="372" t="s">
        <v>869</v>
      </c>
      <c r="AH11" s="334" t="s">
        <v>881</v>
      </c>
    </row>
    <row r="12" spans="1:34" ht="59.25" customHeight="1" x14ac:dyDescent="0.25">
      <c r="A12" s="373"/>
      <c r="B12" s="373"/>
      <c r="C12" s="374"/>
      <c r="D12" s="375" t="str">
        <f>+CONCATENATE('1. ESTRATÉGICO'!K10)</f>
        <v>Implementar un (1) sistema tecnológico para trámites de servicios de cementerio</v>
      </c>
      <c r="E12" s="373"/>
      <c r="F12" s="376"/>
      <c r="G12" s="373"/>
      <c r="H12" s="369" t="s">
        <v>882</v>
      </c>
      <c r="I12" s="389" t="s">
        <v>883</v>
      </c>
      <c r="J12" s="378">
        <v>0.2</v>
      </c>
      <c r="K12" s="370" t="s">
        <v>884</v>
      </c>
      <c r="L12" s="365" t="s">
        <v>861</v>
      </c>
      <c r="M12" s="365" t="s">
        <v>862</v>
      </c>
      <c r="N12" s="365" t="s">
        <v>1880</v>
      </c>
      <c r="O12" s="366">
        <v>45536</v>
      </c>
      <c r="P12" s="366">
        <v>45657</v>
      </c>
      <c r="Q12" s="367">
        <f t="shared" si="0"/>
        <v>121</v>
      </c>
      <c r="R12" s="379"/>
      <c r="S12" s="380"/>
      <c r="T12" s="374"/>
      <c r="U12" s="381"/>
      <c r="V12" s="381"/>
      <c r="W12" s="365" t="s">
        <v>873</v>
      </c>
      <c r="X12" s="370" t="s">
        <v>867</v>
      </c>
      <c r="Y12" s="370" t="s">
        <v>867</v>
      </c>
      <c r="Z12" s="362"/>
      <c r="AA12" s="362"/>
      <c r="AB12" s="390" t="s">
        <v>294</v>
      </c>
      <c r="AC12" s="390" t="s">
        <v>294</v>
      </c>
      <c r="AD12" s="390"/>
      <c r="AE12" s="390"/>
      <c r="AF12" s="371" t="s">
        <v>868</v>
      </c>
      <c r="AG12" s="372" t="s">
        <v>869</v>
      </c>
    </row>
    <row r="13" spans="1:34" ht="45" x14ac:dyDescent="0.25">
      <c r="A13" s="373"/>
      <c r="B13" s="373"/>
      <c r="C13" s="374"/>
      <c r="D13" s="382"/>
      <c r="E13" s="373"/>
      <c r="F13" s="376"/>
      <c r="G13" s="373"/>
      <c r="H13" s="381"/>
      <c r="I13" s="391"/>
      <c r="J13" s="385"/>
      <c r="K13" s="364" t="s">
        <v>885</v>
      </c>
      <c r="L13" s="365" t="s">
        <v>861</v>
      </c>
      <c r="M13" s="365" t="s">
        <v>886</v>
      </c>
      <c r="N13" s="365" t="s">
        <v>1880</v>
      </c>
      <c r="O13" s="366">
        <v>45536</v>
      </c>
      <c r="P13" s="366">
        <v>45657</v>
      </c>
      <c r="Q13" s="367">
        <f t="shared" si="0"/>
        <v>121</v>
      </c>
      <c r="R13" s="379"/>
      <c r="S13" s="380"/>
      <c r="T13" s="374"/>
      <c r="U13" s="369" t="s">
        <v>887</v>
      </c>
      <c r="V13" s="369" t="s">
        <v>888</v>
      </c>
      <c r="W13" s="365" t="s">
        <v>873</v>
      </c>
      <c r="X13" s="370" t="s">
        <v>867</v>
      </c>
      <c r="Y13" s="370" t="s">
        <v>867</v>
      </c>
      <c r="Z13" s="362"/>
      <c r="AA13" s="362"/>
      <c r="AB13" s="390" t="s">
        <v>294</v>
      </c>
      <c r="AC13" s="390" t="s">
        <v>294</v>
      </c>
      <c r="AD13" s="390"/>
      <c r="AE13" s="390"/>
      <c r="AF13" s="371" t="s">
        <v>868</v>
      </c>
      <c r="AG13" s="372" t="s">
        <v>869</v>
      </c>
    </row>
    <row r="14" spans="1:34" ht="63" customHeight="1" x14ac:dyDescent="0.25">
      <c r="A14" s="384"/>
      <c r="B14" s="384"/>
      <c r="C14" s="386"/>
      <c r="D14" s="357" t="str">
        <f>+CONCATENATE('1. ESTRATÉGICO'!K11)</f>
        <v>Intervenir para mejoramiento y restauración arquitectónica un (1) Cementerio Santa Cruz de Manga</v>
      </c>
      <c r="E14" s="384"/>
      <c r="F14" s="392"/>
      <c r="G14" s="384"/>
      <c r="H14" s="359" t="s">
        <v>859</v>
      </c>
      <c r="I14" s="360" t="s">
        <v>872</v>
      </c>
      <c r="J14" s="363">
        <v>0.1</v>
      </c>
      <c r="K14" s="364" t="s">
        <v>169</v>
      </c>
      <c r="L14" s="365" t="s">
        <v>861</v>
      </c>
      <c r="M14" s="365" t="s">
        <v>889</v>
      </c>
      <c r="N14" s="365" t="s">
        <v>1880</v>
      </c>
      <c r="O14" s="366">
        <v>45536</v>
      </c>
      <c r="P14" s="366">
        <v>45657</v>
      </c>
      <c r="Q14" s="367">
        <f t="shared" si="0"/>
        <v>121</v>
      </c>
      <c r="R14" s="393"/>
      <c r="S14" s="381"/>
      <c r="T14" s="386"/>
      <c r="U14" s="381"/>
      <c r="V14" s="381"/>
      <c r="W14" s="365" t="s">
        <v>866</v>
      </c>
      <c r="X14" s="370" t="s">
        <v>867</v>
      </c>
      <c r="Y14" s="370" t="s">
        <v>867</v>
      </c>
      <c r="Z14" s="362"/>
      <c r="AA14" s="362"/>
      <c r="AB14" s="390" t="s">
        <v>294</v>
      </c>
      <c r="AC14" s="390" t="s">
        <v>294</v>
      </c>
      <c r="AD14" s="390"/>
      <c r="AE14" s="390"/>
      <c r="AF14" s="371" t="s">
        <v>868</v>
      </c>
      <c r="AG14" s="372" t="s">
        <v>869</v>
      </c>
      <c r="AH14" s="334" t="s">
        <v>861</v>
      </c>
    </row>
    <row r="15" spans="1:34" ht="37.5" customHeight="1" x14ac:dyDescent="0.25">
      <c r="A15" s="355" t="s">
        <v>181</v>
      </c>
      <c r="B15" s="355" t="s">
        <v>175</v>
      </c>
      <c r="C15" s="356" t="s">
        <v>176</v>
      </c>
      <c r="D15" s="375" t="s">
        <v>184</v>
      </c>
      <c r="E15" s="355" t="s">
        <v>890</v>
      </c>
      <c r="F15" s="358">
        <v>2024130010085</v>
      </c>
      <c r="G15" s="355" t="s">
        <v>891</v>
      </c>
      <c r="H15" s="394" t="s">
        <v>892</v>
      </c>
      <c r="I15" s="394" t="s">
        <v>893</v>
      </c>
      <c r="J15" s="395">
        <v>0.5</v>
      </c>
      <c r="K15" s="364" t="s">
        <v>894</v>
      </c>
      <c r="L15" s="365" t="s">
        <v>861</v>
      </c>
      <c r="M15" s="361" t="s">
        <v>895</v>
      </c>
      <c r="N15" s="361">
        <v>1635</v>
      </c>
      <c r="O15" s="366">
        <v>45474</v>
      </c>
      <c r="P15" s="366">
        <v>45657</v>
      </c>
      <c r="Q15" s="367">
        <f t="shared" si="0"/>
        <v>183</v>
      </c>
      <c r="R15" s="396" t="s">
        <v>1855</v>
      </c>
      <c r="S15" s="369" t="s">
        <v>1860</v>
      </c>
      <c r="T15" s="356" t="s">
        <v>863</v>
      </c>
      <c r="U15" s="364" t="s">
        <v>896</v>
      </c>
      <c r="V15" s="364" t="s">
        <v>897</v>
      </c>
      <c r="W15" s="365" t="s">
        <v>866</v>
      </c>
      <c r="X15" s="370" t="s">
        <v>867</v>
      </c>
      <c r="Y15" s="370" t="s">
        <v>867</v>
      </c>
      <c r="Z15" s="362"/>
      <c r="AA15" s="362"/>
      <c r="AB15" s="362"/>
      <c r="AC15" s="362"/>
      <c r="AD15" s="397">
        <v>300000000</v>
      </c>
      <c r="AE15" s="397">
        <v>63699998</v>
      </c>
      <c r="AF15" s="356" t="s">
        <v>868</v>
      </c>
      <c r="AG15" s="355" t="s">
        <v>898</v>
      </c>
      <c r="AH15" s="334" t="s">
        <v>899</v>
      </c>
    </row>
    <row r="16" spans="1:34" ht="37.5" customHeight="1" x14ac:dyDescent="0.25">
      <c r="A16" s="373"/>
      <c r="B16" s="373"/>
      <c r="C16" s="374"/>
      <c r="D16" s="400"/>
      <c r="E16" s="373"/>
      <c r="F16" s="376"/>
      <c r="G16" s="373"/>
      <c r="H16" s="394"/>
      <c r="I16" s="394"/>
      <c r="J16" s="373"/>
      <c r="K16" s="364" t="s">
        <v>900</v>
      </c>
      <c r="L16" s="365" t="s">
        <v>861</v>
      </c>
      <c r="M16" s="361" t="s">
        <v>1881</v>
      </c>
      <c r="N16" s="361">
        <v>300</v>
      </c>
      <c r="O16" s="366">
        <v>45536</v>
      </c>
      <c r="P16" s="366">
        <v>45657</v>
      </c>
      <c r="Q16" s="367">
        <f t="shared" si="0"/>
        <v>121</v>
      </c>
      <c r="R16" s="401"/>
      <c r="S16" s="380"/>
      <c r="T16" s="374"/>
      <c r="U16" s="369" t="s">
        <v>901</v>
      </c>
      <c r="V16" s="369" t="s">
        <v>902</v>
      </c>
      <c r="W16" s="365" t="s">
        <v>866</v>
      </c>
      <c r="X16" s="370" t="s">
        <v>867</v>
      </c>
      <c r="Y16" s="370" t="s">
        <v>867</v>
      </c>
      <c r="Z16" s="362"/>
      <c r="AA16" s="362"/>
      <c r="AB16" s="362"/>
      <c r="AC16" s="362"/>
      <c r="AD16" s="402"/>
      <c r="AE16" s="402"/>
      <c r="AF16" s="374"/>
      <c r="AG16" s="373"/>
    </row>
    <row r="17" spans="1:34" ht="37.5" customHeight="1" x14ac:dyDescent="0.25">
      <c r="A17" s="373"/>
      <c r="B17" s="373"/>
      <c r="C17" s="374"/>
      <c r="D17" s="400"/>
      <c r="E17" s="373"/>
      <c r="F17" s="376"/>
      <c r="G17" s="373"/>
      <c r="H17" s="394"/>
      <c r="I17" s="394"/>
      <c r="J17" s="384"/>
      <c r="K17" s="364" t="s">
        <v>903</v>
      </c>
      <c r="L17" s="365" t="s">
        <v>861</v>
      </c>
      <c r="M17" s="361" t="s">
        <v>904</v>
      </c>
      <c r="N17" s="361">
        <v>1000</v>
      </c>
      <c r="O17" s="366">
        <v>45536</v>
      </c>
      <c r="P17" s="366">
        <v>45657</v>
      </c>
      <c r="Q17" s="367">
        <f t="shared" si="0"/>
        <v>121</v>
      </c>
      <c r="R17" s="401"/>
      <c r="S17" s="380"/>
      <c r="T17" s="374"/>
      <c r="U17" s="381"/>
      <c r="V17" s="381"/>
      <c r="W17" s="365" t="s">
        <v>866</v>
      </c>
      <c r="X17" s="370" t="s">
        <v>867</v>
      </c>
      <c r="Y17" s="370" t="s">
        <v>867</v>
      </c>
      <c r="Z17" s="362"/>
      <c r="AA17" s="362"/>
      <c r="AB17" s="362"/>
      <c r="AC17" s="362"/>
      <c r="AD17" s="402"/>
      <c r="AE17" s="402"/>
      <c r="AF17" s="374"/>
      <c r="AG17" s="373"/>
    </row>
    <row r="18" spans="1:34" ht="37.5" customHeight="1" x14ac:dyDescent="0.25">
      <c r="A18" s="373"/>
      <c r="B18" s="373"/>
      <c r="C18" s="374"/>
      <c r="D18" s="400"/>
      <c r="E18" s="373"/>
      <c r="F18" s="376"/>
      <c r="G18" s="373"/>
      <c r="H18" s="394" t="s">
        <v>905</v>
      </c>
      <c r="I18" s="394" t="s">
        <v>893</v>
      </c>
      <c r="J18" s="395">
        <v>0.5</v>
      </c>
      <c r="K18" s="364" t="s">
        <v>906</v>
      </c>
      <c r="L18" s="365" t="s">
        <v>861</v>
      </c>
      <c r="M18" s="361" t="s">
        <v>907</v>
      </c>
      <c r="N18" s="361">
        <v>10</v>
      </c>
      <c r="O18" s="366">
        <v>45536</v>
      </c>
      <c r="P18" s="366">
        <v>45657</v>
      </c>
      <c r="Q18" s="367">
        <f t="shared" si="0"/>
        <v>121</v>
      </c>
      <c r="R18" s="401"/>
      <c r="S18" s="380"/>
      <c r="T18" s="374"/>
      <c r="U18" s="369" t="s">
        <v>908</v>
      </c>
      <c r="V18" s="369" t="s">
        <v>909</v>
      </c>
      <c r="W18" s="365" t="s">
        <v>866</v>
      </c>
      <c r="X18" s="370" t="s">
        <v>867</v>
      </c>
      <c r="Y18" s="370" t="s">
        <v>867</v>
      </c>
      <c r="Z18" s="362"/>
      <c r="AA18" s="362"/>
      <c r="AB18" s="362"/>
      <c r="AC18" s="362"/>
      <c r="AD18" s="402"/>
      <c r="AE18" s="402"/>
      <c r="AF18" s="374"/>
      <c r="AG18" s="373"/>
    </row>
    <row r="19" spans="1:34" ht="37.5" customHeight="1" x14ac:dyDescent="0.25">
      <c r="A19" s="373"/>
      <c r="B19" s="373"/>
      <c r="C19" s="374"/>
      <c r="D19" s="382"/>
      <c r="E19" s="373"/>
      <c r="F19" s="376"/>
      <c r="G19" s="373"/>
      <c r="H19" s="394"/>
      <c r="I19" s="394"/>
      <c r="J19" s="373"/>
      <c r="K19" s="364" t="s">
        <v>910</v>
      </c>
      <c r="L19" s="365" t="s">
        <v>861</v>
      </c>
      <c r="M19" s="361" t="s">
        <v>911</v>
      </c>
      <c r="N19" s="361">
        <v>1635</v>
      </c>
      <c r="O19" s="366">
        <v>45474</v>
      </c>
      <c r="P19" s="366">
        <v>45657</v>
      </c>
      <c r="Q19" s="367">
        <f t="shared" si="0"/>
        <v>183</v>
      </c>
      <c r="R19" s="401"/>
      <c r="S19" s="380"/>
      <c r="T19" s="374"/>
      <c r="U19" s="381"/>
      <c r="V19" s="381"/>
      <c r="W19" s="365" t="s">
        <v>866</v>
      </c>
      <c r="X19" s="370" t="s">
        <v>867</v>
      </c>
      <c r="Y19" s="370" t="s">
        <v>867</v>
      </c>
      <c r="Z19" s="362"/>
      <c r="AA19" s="362"/>
      <c r="AB19" s="362"/>
      <c r="AC19" s="362"/>
      <c r="AD19" s="402"/>
      <c r="AE19" s="402"/>
      <c r="AF19" s="374"/>
      <c r="AG19" s="373"/>
    </row>
    <row r="20" spans="1:34" ht="37.5" customHeight="1" x14ac:dyDescent="0.25">
      <c r="A20" s="373"/>
      <c r="B20" s="373"/>
      <c r="C20" s="374"/>
      <c r="D20" s="375" t="s">
        <v>188</v>
      </c>
      <c r="E20" s="373"/>
      <c r="F20" s="376"/>
      <c r="G20" s="373"/>
      <c r="H20" s="394"/>
      <c r="I20" s="394"/>
      <c r="J20" s="373"/>
      <c r="K20" s="364" t="s">
        <v>912</v>
      </c>
      <c r="L20" s="365" t="s">
        <v>861</v>
      </c>
      <c r="M20" s="361" t="s">
        <v>913</v>
      </c>
      <c r="N20" s="361">
        <v>1</v>
      </c>
      <c r="O20" s="366">
        <v>45536</v>
      </c>
      <c r="P20" s="366">
        <v>45657</v>
      </c>
      <c r="Q20" s="367">
        <f t="shared" si="0"/>
        <v>121</v>
      </c>
      <c r="R20" s="401"/>
      <c r="S20" s="380"/>
      <c r="T20" s="374"/>
      <c r="U20" s="369" t="s">
        <v>914</v>
      </c>
      <c r="V20" s="369" t="s">
        <v>897</v>
      </c>
      <c r="W20" s="365" t="s">
        <v>866</v>
      </c>
      <c r="X20" s="370" t="s">
        <v>867</v>
      </c>
      <c r="Y20" s="370" t="s">
        <v>867</v>
      </c>
      <c r="Z20" s="362"/>
      <c r="AA20" s="362"/>
      <c r="AB20" s="362"/>
      <c r="AC20" s="362"/>
      <c r="AD20" s="402"/>
      <c r="AE20" s="402"/>
      <c r="AF20" s="374"/>
      <c r="AG20" s="373"/>
    </row>
    <row r="21" spans="1:34" ht="37.5" customHeight="1" x14ac:dyDescent="0.25">
      <c r="A21" s="373"/>
      <c r="B21" s="373"/>
      <c r="C21" s="374"/>
      <c r="D21" s="400"/>
      <c r="E21" s="373"/>
      <c r="F21" s="376"/>
      <c r="G21" s="373"/>
      <c r="H21" s="394"/>
      <c r="I21" s="394"/>
      <c r="J21" s="373"/>
      <c r="K21" s="369" t="s">
        <v>915</v>
      </c>
      <c r="L21" s="356" t="s">
        <v>861</v>
      </c>
      <c r="M21" s="355" t="s">
        <v>916</v>
      </c>
      <c r="N21" s="355" t="s">
        <v>1880</v>
      </c>
      <c r="O21" s="405">
        <v>45536</v>
      </c>
      <c r="P21" s="405">
        <v>45657</v>
      </c>
      <c r="Q21" s="406">
        <f t="shared" si="0"/>
        <v>121</v>
      </c>
      <c r="R21" s="401"/>
      <c r="S21" s="380"/>
      <c r="T21" s="374"/>
      <c r="U21" s="381"/>
      <c r="V21" s="381"/>
      <c r="W21" s="365" t="s">
        <v>866</v>
      </c>
      <c r="X21" s="370" t="s">
        <v>867</v>
      </c>
      <c r="Y21" s="370" t="s">
        <v>867</v>
      </c>
      <c r="Z21" s="362"/>
      <c r="AA21" s="362"/>
      <c r="AB21" s="362"/>
      <c r="AC21" s="362"/>
      <c r="AD21" s="402"/>
      <c r="AE21" s="402"/>
      <c r="AF21" s="374"/>
      <c r="AG21" s="373"/>
    </row>
    <row r="22" spans="1:34" ht="37.5" customHeight="1" x14ac:dyDescent="0.25">
      <c r="A22" s="373"/>
      <c r="B22" s="373"/>
      <c r="C22" s="374"/>
      <c r="D22" s="400"/>
      <c r="E22" s="373"/>
      <c r="F22" s="376"/>
      <c r="G22" s="373"/>
      <c r="H22" s="394"/>
      <c r="I22" s="394"/>
      <c r="J22" s="373"/>
      <c r="K22" s="381"/>
      <c r="L22" s="386"/>
      <c r="M22" s="384"/>
      <c r="N22" s="384"/>
      <c r="O22" s="407"/>
      <c r="P22" s="407"/>
      <c r="Q22" s="408"/>
      <c r="R22" s="401"/>
      <c r="S22" s="380"/>
      <c r="T22" s="374"/>
      <c r="U22" s="364" t="s">
        <v>917</v>
      </c>
      <c r="V22" s="364" t="s">
        <v>918</v>
      </c>
      <c r="W22" s="365" t="s">
        <v>866</v>
      </c>
      <c r="X22" s="370" t="s">
        <v>867</v>
      </c>
      <c r="Y22" s="370" t="s">
        <v>867</v>
      </c>
      <c r="Z22" s="362"/>
      <c r="AA22" s="362"/>
      <c r="AB22" s="362"/>
      <c r="AC22" s="362"/>
      <c r="AD22" s="402"/>
      <c r="AE22" s="402"/>
      <c r="AF22" s="374"/>
      <c r="AG22" s="373"/>
    </row>
    <row r="23" spans="1:34" ht="50.25" customHeight="1" x14ac:dyDescent="0.25">
      <c r="A23" s="384"/>
      <c r="B23" s="384"/>
      <c r="C23" s="386"/>
      <c r="D23" s="382"/>
      <c r="E23" s="384"/>
      <c r="F23" s="392"/>
      <c r="G23" s="384"/>
      <c r="H23" s="394"/>
      <c r="I23" s="394"/>
      <c r="J23" s="384"/>
      <c r="K23" s="409" t="s">
        <v>919</v>
      </c>
      <c r="L23" s="365" t="s">
        <v>861</v>
      </c>
      <c r="M23" s="365" t="s">
        <v>875</v>
      </c>
      <c r="N23" s="365" t="s">
        <v>1880</v>
      </c>
      <c r="O23" s="366">
        <v>45536</v>
      </c>
      <c r="P23" s="366">
        <v>45657</v>
      </c>
      <c r="Q23" s="367">
        <f t="shared" si="0"/>
        <v>121</v>
      </c>
      <c r="R23" s="410"/>
      <c r="S23" s="381"/>
      <c r="T23" s="386"/>
      <c r="U23" s="364" t="s">
        <v>920</v>
      </c>
      <c r="V23" s="364" t="s">
        <v>921</v>
      </c>
      <c r="W23" s="365" t="s">
        <v>866</v>
      </c>
      <c r="X23" s="370" t="s">
        <v>867</v>
      </c>
      <c r="Y23" s="370" t="s">
        <v>867</v>
      </c>
      <c r="Z23" s="362"/>
      <c r="AA23" s="362"/>
      <c r="AB23" s="362"/>
      <c r="AC23" s="362"/>
      <c r="AD23" s="411"/>
      <c r="AE23" s="411"/>
      <c r="AF23" s="386"/>
      <c r="AG23" s="384"/>
      <c r="AH23" s="334" t="s">
        <v>922</v>
      </c>
    </row>
    <row r="24" spans="1:34" ht="105" x14ac:dyDescent="0.25">
      <c r="A24" s="361" t="str">
        <f>+CONCATENATE('1. ESTRATÉGICO'!E14)</f>
        <v>Incrementar a 81% el porcentaje de cumplimiento del Índice de Capacidades para la Innovación Pública – ICIP de la Alcaldía Distrital</v>
      </c>
      <c r="B24" s="357" t="str">
        <f>+CONCATENATE('1. ESTRATÉGICO'!F14)</f>
        <v>Patrimonio publico al servicio de Cartagena</v>
      </c>
      <c r="C24" s="365" t="str">
        <f>+CONCATENATE('1. ESTRATÉGICO'!G14)</f>
        <v>05-02-03</v>
      </c>
      <c r="D24" s="364" t="str">
        <f>+CONCATENATE('1. ESTRATÉGICO'!K14)</f>
        <v>Intervenir seiscientos (600) bienes inmuebles y predios del Distrito</v>
      </c>
      <c r="E24" s="357" t="s">
        <v>923</v>
      </c>
      <c r="F24" s="414">
        <v>2024130010084</v>
      </c>
      <c r="G24" s="361" t="s">
        <v>924</v>
      </c>
      <c r="H24" s="361" t="s">
        <v>924</v>
      </c>
      <c r="I24" s="361" t="s">
        <v>924</v>
      </c>
      <c r="J24" s="361" t="s">
        <v>294</v>
      </c>
      <c r="K24" s="361" t="s">
        <v>294</v>
      </c>
      <c r="L24" s="361" t="s">
        <v>294</v>
      </c>
      <c r="M24" s="361" t="s">
        <v>294</v>
      </c>
      <c r="N24" s="361" t="s">
        <v>1880</v>
      </c>
      <c r="O24" s="361" t="s">
        <v>294</v>
      </c>
      <c r="P24" s="361" t="s">
        <v>294</v>
      </c>
      <c r="Q24" s="361" t="s">
        <v>294</v>
      </c>
      <c r="R24" s="361" t="s">
        <v>294</v>
      </c>
      <c r="S24" s="361" t="s">
        <v>294</v>
      </c>
      <c r="T24" s="365" t="s">
        <v>863</v>
      </c>
      <c r="U24" s="361" t="s">
        <v>294</v>
      </c>
      <c r="V24" s="361" t="s">
        <v>294</v>
      </c>
      <c r="W24" s="361" t="s">
        <v>294</v>
      </c>
      <c r="X24" s="361" t="s">
        <v>294</v>
      </c>
      <c r="Y24" s="361" t="s">
        <v>294</v>
      </c>
      <c r="Z24" s="362"/>
      <c r="AA24" s="362"/>
      <c r="AB24" s="361" t="s">
        <v>294</v>
      </c>
      <c r="AC24" s="361" t="s">
        <v>294</v>
      </c>
      <c r="AD24" s="361" t="s">
        <v>294</v>
      </c>
      <c r="AE24" s="361" t="s">
        <v>294</v>
      </c>
      <c r="AF24" s="361" t="s">
        <v>294</v>
      </c>
      <c r="AG24" s="361" t="s">
        <v>294</v>
      </c>
      <c r="AH24" s="334" t="s">
        <v>925</v>
      </c>
    </row>
    <row r="25" spans="1:34" ht="105" x14ac:dyDescent="0.25">
      <c r="A25" s="361" t="str">
        <f>+CONCATENATE('1. ESTRATÉGICO'!E15)</f>
        <v>Incrementar a 81% el porcentaje de cumplimiento del Índice de Capacidades para la Innovación Pública – ICIP de la Alcaldía Distrital</v>
      </c>
      <c r="B25" s="357" t="str">
        <f>+CONCATENATE('1. ESTRATÉGICO'!F15)</f>
        <v>Sostenibilidad del espacio publico del centro historico de cartagena de indias</v>
      </c>
      <c r="C25" s="365" t="str">
        <f>+CONCATENATE('1. ESTRATÉGICO'!G15)</f>
        <v>04-05-01</v>
      </c>
      <c r="D25" s="364" t="str">
        <f>+CONCATENATE('1. ESTRATÉGICO'!K15)</f>
        <v>Actualizar un (1) inventario de bienes muebles pertenecientes al Distrito</v>
      </c>
      <c r="E25" s="357" t="s">
        <v>926</v>
      </c>
      <c r="F25" s="414">
        <v>2024130010083</v>
      </c>
      <c r="G25" s="361" t="s">
        <v>924</v>
      </c>
      <c r="H25" s="361" t="s">
        <v>924</v>
      </c>
      <c r="I25" s="361" t="s">
        <v>924</v>
      </c>
      <c r="J25" s="361" t="s">
        <v>294</v>
      </c>
      <c r="K25" s="361" t="s">
        <v>294</v>
      </c>
      <c r="L25" s="361" t="s">
        <v>294</v>
      </c>
      <c r="M25" s="361" t="s">
        <v>294</v>
      </c>
      <c r="N25" s="361" t="s">
        <v>1880</v>
      </c>
      <c r="O25" s="361" t="s">
        <v>294</v>
      </c>
      <c r="P25" s="361" t="s">
        <v>294</v>
      </c>
      <c r="Q25" s="361" t="s">
        <v>294</v>
      </c>
      <c r="R25" s="361" t="s">
        <v>294</v>
      </c>
      <c r="S25" s="361" t="s">
        <v>294</v>
      </c>
      <c r="T25" s="365" t="s">
        <v>863</v>
      </c>
      <c r="U25" s="361" t="s">
        <v>294</v>
      </c>
      <c r="V25" s="361" t="s">
        <v>294</v>
      </c>
      <c r="W25" s="361" t="s">
        <v>294</v>
      </c>
      <c r="X25" s="361" t="s">
        <v>294</v>
      </c>
      <c r="Y25" s="361" t="s">
        <v>294</v>
      </c>
      <c r="Z25" s="362"/>
      <c r="AA25" s="362"/>
      <c r="AB25" s="361" t="s">
        <v>294</v>
      </c>
      <c r="AC25" s="361" t="s">
        <v>294</v>
      </c>
      <c r="AD25" s="361" t="s">
        <v>294</v>
      </c>
      <c r="AE25" s="361" t="s">
        <v>294</v>
      </c>
      <c r="AF25" s="361" t="s">
        <v>294</v>
      </c>
      <c r="AG25" s="361" t="s">
        <v>294</v>
      </c>
      <c r="AH25" s="334" t="s">
        <v>927</v>
      </c>
    </row>
    <row r="26" spans="1:34" ht="210" x14ac:dyDescent="0.25">
      <c r="A26" s="361" t="s">
        <v>209</v>
      </c>
      <c r="B26" s="357" t="s">
        <v>202</v>
      </c>
      <c r="C26" s="361" t="s">
        <v>203</v>
      </c>
      <c r="D26" s="364" t="s">
        <v>213</v>
      </c>
      <c r="E26" s="357" t="s">
        <v>928</v>
      </c>
      <c r="F26" s="358">
        <v>2024130010007</v>
      </c>
      <c r="G26" s="357" t="s">
        <v>929</v>
      </c>
      <c r="H26" s="357" t="s">
        <v>930</v>
      </c>
      <c r="I26" s="357" t="s">
        <v>931</v>
      </c>
      <c r="J26" s="357"/>
      <c r="K26" s="357" t="s">
        <v>932</v>
      </c>
      <c r="L26" s="357"/>
      <c r="M26" s="357" t="s">
        <v>933</v>
      </c>
      <c r="N26" s="361">
        <v>1</v>
      </c>
      <c r="O26" s="365">
        <v>2024</v>
      </c>
      <c r="P26" s="365">
        <v>2025</v>
      </c>
      <c r="Q26" s="365">
        <v>360</v>
      </c>
      <c r="R26" s="396" t="s">
        <v>1875</v>
      </c>
      <c r="S26" s="369" t="s">
        <v>1877</v>
      </c>
      <c r="T26" s="365" t="s">
        <v>934</v>
      </c>
      <c r="U26" s="364" t="s">
        <v>935</v>
      </c>
      <c r="V26" s="361" t="s">
        <v>936</v>
      </c>
      <c r="W26" s="365" t="s">
        <v>937</v>
      </c>
      <c r="X26" s="357" t="s">
        <v>938</v>
      </c>
      <c r="Y26" s="357"/>
      <c r="Z26" s="357"/>
      <c r="AA26" s="357" t="s">
        <v>880</v>
      </c>
      <c r="AB26" s="357"/>
      <c r="AC26" s="357"/>
      <c r="AD26" s="416">
        <v>0</v>
      </c>
      <c r="AE26" s="416">
        <v>3172351154.3600001</v>
      </c>
      <c r="AF26" s="361" t="s">
        <v>939</v>
      </c>
      <c r="AG26" s="365" t="s">
        <v>940</v>
      </c>
    </row>
    <row r="27" spans="1:34" ht="210" x14ac:dyDescent="0.25">
      <c r="A27" s="361" t="s">
        <v>201</v>
      </c>
      <c r="B27" s="357" t="s">
        <v>202</v>
      </c>
      <c r="C27" s="361" t="s">
        <v>203</v>
      </c>
      <c r="D27" s="364" t="s">
        <v>216</v>
      </c>
      <c r="E27" s="357" t="s">
        <v>928</v>
      </c>
      <c r="F27" s="376"/>
      <c r="G27" s="357" t="s">
        <v>929</v>
      </c>
      <c r="H27" s="357" t="s">
        <v>941</v>
      </c>
      <c r="I27" s="418" t="s">
        <v>931</v>
      </c>
      <c r="J27" s="357"/>
      <c r="K27" s="357" t="s">
        <v>942</v>
      </c>
      <c r="L27" s="357"/>
      <c r="M27" s="357" t="s">
        <v>933</v>
      </c>
      <c r="N27" s="361">
        <v>1</v>
      </c>
      <c r="O27" s="365">
        <v>2024</v>
      </c>
      <c r="P27" s="365">
        <v>2025</v>
      </c>
      <c r="Q27" s="365">
        <v>360</v>
      </c>
      <c r="R27" s="401"/>
      <c r="S27" s="380"/>
      <c r="T27" s="365" t="s">
        <v>934</v>
      </c>
      <c r="U27" s="364" t="s">
        <v>935</v>
      </c>
      <c r="V27" s="361" t="s">
        <v>936</v>
      </c>
      <c r="W27" s="365" t="s">
        <v>937</v>
      </c>
      <c r="X27" s="361" t="s">
        <v>867</v>
      </c>
      <c r="Y27" s="357"/>
      <c r="Z27" s="357"/>
      <c r="AA27" s="357"/>
      <c r="AB27" s="357"/>
      <c r="AC27" s="357"/>
      <c r="AD27" s="416">
        <v>0</v>
      </c>
      <c r="AE27" s="416">
        <v>0</v>
      </c>
      <c r="AF27" s="357"/>
      <c r="AG27" s="419"/>
    </row>
    <row r="28" spans="1:34" ht="210" x14ac:dyDescent="0.25">
      <c r="A28" s="361" t="s">
        <v>201</v>
      </c>
      <c r="B28" s="357" t="s">
        <v>202</v>
      </c>
      <c r="C28" s="361" t="s">
        <v>203</v>
      </c>
      <c r="D28" s="364" t="s">
        <v>207</v>
      </c>
      <c r="E28" s="357" t="s">
        <v>928</v>
      </c>
      <c r="F28" s="376"/>
      <c r="G28" s="357" t="s">
        <v>929</v>
      </c>
      <c r="H28" s="357" t="s">
        <v>941</v>
      </c>
      <c r="I28" s="418" t="s">
        <v>931</v>
      </c>
      <c r="J28" s="357"/>
      <c r="K28" s="357" t="s">
        <v>943</v>
      </c>
      <c r="L28" s="357"/>
      <c r="M28" s="357" t="s">
        <v>944</v>
      </c>
      <c r="N28" s="361">
        <v>1</v>
      </c>
      <c r="O28" s="365">
        <v>2024</v>
      </c>
      <c r="P28" s="365">
        <v>2027</v>
      </c>
      <c r="Q28" s="365">
        <v>360</v>
      </c>
      <c r="R28" s="410"/>
      <c r="S28" s="381"/>
      <c r="T28" s="365" t="s">
        <v>934</v>
      </c>
      <c r="U28" s="364" t="s">
        <v>935</v>
      </c>
      <c r="V28" s="361" t="s">
        <v>936</v>
      </c>
      <c r="W28" s="365" t="s">
        <v>937</v>
      </c>
      <c r="X28" s="361" t="s">
        <v>867</v>
      </c>
      <c r="Y28" s="357"/>
      <c r="Z28" s="357"/>
      <c r="AA28" s="357"/>
      <c r="AB28" s="357"/>
      <c r="AC28" s="357"/>
      <c r="AD28" s="416">
        <v>0</v>
      </c>
      <c r="AE28" s="416">
        <v>0</v>
      </c>
      <c r="AF28" s="357"/>
      <c r="AG28" s="419"/>
    </row>
    <row r="29" spans="1:34" ht="210" x14ac:dyDescent="0.25">
      <c r="A29" s="361" t="s">
        <v>201</v>
      </c>
      <c r="B29" s="357" t="s">
        <v>202</v>
      </c>
      <c r="C29" s="361" t="s">
        <v>247</v>
      </c>
      <c r="D29" s="364" t="s">
        <v>207</v>
      </c>
      <c r="E29" s="357" t="s">
        <v>928</v>
      </c>
      <c r="F29" s="376"/>
      <c r="G29" s="357" t="s">
        <v>929</v>
      </c>
      <c r="H29" s="357" t="s">
        <v>941</v>
      </c>
      <c r="I29" s="418" t="s">
        <v>931</v>
      </c>
      <c r="J29" s="357"/>
      <c r="K29" s="357" t="s">
        <v>945</v>
      </c>
      <c r="L29" s="357"/>
      <c r="M29" s="357" t="s">
        <v>944</v>
      </c>
      <c r="N29" s="361">
        <v>1</v>
      </c>
      <c r="O29" s="365">
        <v>2024</v>
      </c>
      <c r="P29" s="365">
        <v>2026</v>
      </c>
      <c r="Q29" s="365">
        <v>360</v>
      </c>
      <c r="R29" s="396" t="s">
        <v>1875</v>
      </c>
      <c r="S29" s="369" t="s">
        <v>1876</v>
      </c>
      <c r="T29" s="365" t="s">
        <v>934</v>
      </c>
      <c r="U29" s="364" t="s">
        <v>935</v>
      </c>
      <c r="V29" s="361" t="s">
        <v>936</v>
      </c>
      <c r="W29" s="365" t="s">
        <v>937</v>
      </c>
      <c r="X29" s="361" t="s">
        <v>867</v>
      </c>
      <c r="Y29" s="357"/>
      <c r="Z29" s="357"/>
      <c r="AA29" s="357"/>
      <c r="AB29" s="357"/>
      <c r="AC29" s="357"/>
      <c r="AD29" s="416">
        <v>0</v>
      </c>
      <c r="AE29" s="416">
        <v>0</v>
      </c>
      <c r="AF29" s="357"/>
      <c r="AG29" s="419"/>
    </row>
    <row r="30" spans="1:34" ht="210" x14ac:dyDescent="0.25">
      <c r="A30" s="361" t="s">
        <v>201</v>
      </c>
      <c r="B30" s="357" t="s">
        <v>202</v>
      </c>
      <c r="C30" s="361" t="s">
        <v>265</v>
      </c>
      <c r="D30" s="364" t="s">
        <v>207</v>
      </c>
      <c r="E30" s="357" t="s">
        <v>928</v>
      </c>
      <c r="F30" s="376"/>
      <c r="G30" s="357" t="s">
        <v>929</v>
      </c>
      <c r="H30" s="357" t="s">
        <v>941</v>
      </c>
      <c r="I30" s="418" t="s">
        <v>931</v>
      </c>
      <c r="J30" s="357"/>
      <c r="K30" s="357" t="s">
        <v>946</v>
      </c>
      <c r="L30" s="357"/>
      <c r="M30" s="357" t="s">
        <v>944</v>
      </c>
      <c r="N30" s="361">
        <v>1</v>
      </c>
      <c r="O30" s="365">
        <v>2024</v>
      </c>
      <c r="P30" s="365">
        <v>2026</v>
      </c>
      <c r="Q30" s="365">
        <v>360</v>
      </c>
      <c r="R30" s="401"/>
      <c r="S30" s="380"/>
      <c r="T30" s="365" t="s">
        <v>934</v>
      </c>
      <c r="U30" s="364" t="s">
        <v>935</v>
      </c>
      <c r="V30" s="361" t="s">
        <v>936</v>
      </c>
      <c r="W30" s="365" t="s">
        <v>937</v>
      </c>
      <c r="X30" s="361" t="s">
        <v>867</v>
      </c>
      <c r="Y30" s="357"/>
      <c r="Z30" s="357"/>
      <c r="AA30" s="357"/>
      <c r="AB30" s="357"/>
      <c r="AC30" s="357"/>
      <c r="AD30" s="416">
        <v>0</v>
      </c>
      <c r="AE30" s="416">
        <v>0</v>
      </c>
      <c r="AF30" s="357"/>
      <c r="AG30" s="419"/>
    </row>
    <row r="31" spans="1:34" ht="210" x14ac:dyDescent="0.25">
      <c r="A31" s="361" t="s">
        <v>201</v>
      </c>
      <c r="B31" s="357" t="s">
        <v>202</v>
      </c>
      <c r="C31" s="361" t="s">
        <v>947</v>
      </c>
      <c r="D31" s="364" t="s">
        <v>207</v>
      </c>
      <c r="E31" s="357" t="s">
        <v>928</v>
      </c>
      <c r="F31" s="376"/>
      <c r="G31" s="357" t="s">
        <v>929</v>
      </c>
      <c r="H31" s="357" t="s">
        <v>941</v>
      </c>
      <c r="I31" s="418" t="s">
        <v>931</v>
      </c>
      <c r="J31" s="357"/>
      <c r="K31" s="357" t="s">
        <v>948</v>
      </c>
      <c r="L31" s="357"/>
      <c r="M31" s="357" t="s">
        <v>944</v>
      </c>
      <c r="N31" s="361">
        <v>1</v>
      </c>
      <c r="O31" s="365">
        <v>2024</v>
      </c>
      <c r="P31" s="365">
        <v>2024</v>
      </c>
      <c r="Q31" s="365">
        <v>360</v>
      </c>
      <c r="R31" s="410"/>
      <c r="S31" s="381"/>
      <c r="T31" s="365" t="s">
        <v>934</v>
      </c>
      <c r="U31" s="364" t="s">
        <v>935</v>
      </c>
      <c r="V31" s="361" t="s">
        <v>936</v>
      </c>
      <c r="W31" s="365" t="s">
        <v>937</v>
      </c>
      <c r="X31" s="361" t="s">
        <v>867</v>
      </c>
      <c r="Y31" s="357"/>
      <c r="Z31" s="357"/>
      <c r="AA31" s="357"/>
      <c r="AB31" s="357"/>
      <c r="AC31" s="357"/>
      <c r="AD31" s="416">
        <v>0</v>
      </c>
      <c r="AE31" s="416">
        <v>0</v>
      </c>
      <c r="AF31" s="357"/>
      <c r="AG31" s="419"/>
    </row>
    <row r="32" spans="1:34" ht="210" x14ac:dyDescent="0.25">
      <c r="A32" s="361" t="s">
        <v>201</v>
      </c>
      <c r="B32" s="357" t="s">
        <v>202</v>
      </c>
      <c r="C32" s="361" t="s">
        <v>949</v>
      </c>
      <c r="D32" s="364" t="s">
        <v>207</v>
      </c>
      <c r="E32" s="357" t="s">
        <v>928</v>
      </c>
      <c r="F32" s="376"/>
      <c r="G32" s="357" t="s">
        <v>929</v>
      </c>
      <c r="H32" s="357" t="s">
        <v>941</v>
      </c>
      <c r="I32" s="418" t="s">
        <v>931</v>
      </c>
      <c r="J32" s="357"/>
      <c r="K32" s="357" t="s">
        <v>950</v>
      </c>
      <c r="L32" s="357"/>
      <c r="M32" s="357" t="s">
        <v>944</v>
      </c>
      <c r="N32" s="361">
        <v>1</v>
      </c>
      <c r="O32" s="365">
        <v>2024</v>
      </c>
      <c r="P32" s="365">
        <v>2026</v>
      </c>
      <c r="Q32" s="365">
        <v>360</v>
      </c>
      <c r="R32" s="420">
        <v>1215796</v>
      </c>
      <c r="S32" s="364" t="s">
        <v>1839</v>
      </c>
      <c r="T32" s="365" t="s">
        <v>934</v>
      </c>
      <c r="U32" s="364" t="s">
        <v>935</v>
      </c>
      <c r="V32" s="361" t="s">
        <v>936</v>
      </c>
      <c r="W32" s="365" t="s">
        <v>937</v>
      </c>
      <c r="X32" s="361" t="s">
        <v>867</v>
      </c>
      <c r="Y32" s="357"/>
      <c r="Z32" s="357"/>
      <c r="AA32" s="357"/>
      <c r="AB32" s="357"/>
      <c r="AC32" s="357"/>
      <c r="AD32" s="416">
        <v>0</v>
      </c>
      <c r="AE32" s="416">
        <v>0</v>
      </c>
      <c r="AF32" s="357"/>
      <c r="AG32" s="419"/>
    </row>
    <row r="33" spans="1:33" ht="210" x14ac:dyDescent="0.25">
      <c r="A33" s="361" t="s">
        <v>201</v>
      </c>
      <c r="B33" s="357" t="s">
        <v>202</v>
      </c>
      <c r="C33" s="361" t="s">
        <v>951</v>
      </c>
      <c r="D33" s="364" t="s">
        <v>207</v>
      </c>
      <c r="E33" s="357" t="s">
        <v>928</v>
      </c>
      <c r="F33" s="376"/>
      <c r="G33" s="357" t="s">
        <v>929</v>
      </c>
      <c r="H33" s="357" t="s">
        <v>941</v>
      </c>
      <c r="I33" s="418" t="s">
        <v>931</v>
      </c>
      <c r="J33" s="357"/>
      <c r="K33" s="357" t="s">
        <v>952</v>
      </c>
      <c r="L33" s="357"/>
      <c r="M33" s="357" t="s">
        <v>944</v>
      </c>
      <c r="N33" s="361">
        <v>1</v>
      </c>
      <c r="O33" s="365">
        <v>2024</v>
      </c>
      <c r="P33" s="365">
        <v>2026</v>
      </c>
      <c r="Q33" s="365">
        <v>360</v>
      </c>
      <c r="R33" s="420">
        <v>121579</v>
      </c>
      <c r="S33" s="364" t="s">
        <v>1839</v>
      </c>
      <c r="T33" s="365" t="s">
        <v>934</v>
      </c>
      <c r="U33" s="364" t="s">
        <v>935</v>
      </c>
      <c r="V33" s="361" t="s">
        <v>936</v>
      </c>
      <c r="W33" s="365" t="s">
        <v>937</v>
      </c>
      <c r="X33" s="361" t="s">
        <v>867</v>
      </c>
      <c r="Y33" s="357"/>
      <c r="Z33" s="357"/>
      <c r="AA33" s="357"/>
      <c r="AB33" s="357"/>
      <c r="AC33" s="357"/>
      <c r="AD33" s="416">
        <v>0</v>
      </c>
      <c r="AE33" s="416">
        <v>0</v>
      </c>
      <c r="AF33" s="357"/>
      <c r="AG33" s="419"/>
    </row>
    <row r="34" spans="1:33" ht="210" x14ac:dyDescent="0.25">
      <c r="A34" s="361" t="s">
        <v>201</v>
      </c>
      <c r="B34" s="357" t="s">
        <v>202</v>
      </c>
      <c r="C34" s="361" t="s">
        <v>953</v>
      </c>
      <c r="D34" s="364" t="s">
        <v>207</v>
      </c>
      <c r="E34" s="357" t="s">
        <v>928</v>
      </c>
      <c r="F34" s="376"/>
      <c r="G34" s="357" t="s">
        <v>929</v>
      </c>
      <c r="H34" s="357" t="s">
        <v>941</v>
      </c>
      <c r="I34" s="418" t="s">
        <v>931</v>
      </c>
      <c r="J34" s="357"/>
      <c r="K34" s="357" t="s">
        <v>954</v>
      </c>
      <c r="L34" s="357"/>
      <c r="M34" s="357" t="s">
        <v>944</v>
      </c>
      <c r="N34" s="361">
        <v>1</v>
      </c>
      <c r="O34" s="365">
        <v>2024</v>
      </c>
      <c r="P34" s="365">
        <v>2026</v>
      </c>
      <c r="Q34" s="365">
        <v>360</v>
      </c>
      <c r="R34" s="420">
        <v>121579</v>
      </c>
      <c r="S34" s="364" t="s">
        <v>1839</v>
      </c>
      <c r="T34" s="365" t="s">
        <v>934</v>
      </c>
      <c r="U34" s="364" t="s">
        <v>935</v>
      </c>
      <c r="V34" s="361" t="s">
        <v>936</v>
      </c>
      <c r="W34" s="365" t="s">
        <v>937</v>
      </c>
      <c r="X34" s="361" t="s">
        <v>867</v>
      </c>
      <c r="Y34" s="357"/>
      <c r="Z34" s="357"/>
      <c r="AA34" s="357"/>
      <c r="AB34" s="357"/>
      <c r="AC34" s="357"/>
      <c r="AD34" s="416">
        <v>0</v>
      </c>
      <c r="AE34" s="416">
        <v>0</v>
      </c>
      <c r="AF34" s="357"/>
      <c r="AG34" s="419"/>
    </row>
    <row r="35" spans="1:33" ht="210" x14ac:dyDescent="0.25">
      <c r="A35" s="361" t="s">
        <v>201</v>
      </c>
      <c r="B35" s="357" t="s">
        <v>202</v>
      </c>
      <c r="C35" s="361" t="s">
        <v>955</v>
      </c>
      <c r="D35" s="364" t="s">
        <v>207</v>
      </c>
      <c r="E35" s="357" t="s">
        <v>928</v>
      </c>
      <c r="F35" s="376"/>
      <c r="G35" s="357" t="s">
        <v>929</v>
      </c>
      <c r="H35" s="357" t="s">
        <v>941</v>
      </c>
      <c r="I35" s="418" t="s">
        <v>931</v>
      </c>
      <c r="J35" s="357"/>
      <c r="K35" s="357" t="s">
        <v>956</v>
      </c>
      <c r="L35" s="357"/>
      <c r="M35" s="357" t="s">
        <v>944</v>
      </c>
      <c r="N35" s="361">
        <v>1</v>
      </c>
      <c r="O35" s="365">
        <v>2024</v>
      </c>
      <c r="P35" s="365">
        <v>2025</v>
      </c>
      <c r="Q35" s="365">
        <v>360</v>
      </c>
      <c r="R35" s="420">
        <v>121579</v>
      </c>
      <c r="S35" s="364" t="s">
        <v>1839</v>
      </c>
      <c r="T35" s="365" t="s">
        <v>934</v>
      </c>
      <c r="U35" s="364" t="s">
        <v>935</v>
      </c>
      <c r="V35" s="361" t="s">
        <v>936</v>
      </c>
      <c r="W35" s="365" t="s">
        <v>937</v>
      </c>
      <c r="X35" s="361" t="s">
        <v>867</v>
      </c>
      <c r="Y35" s="357"/>
      <c r="Z35" s="357"/>
      <c r="AA35" s="357"/>
      <c r="AB35" s="357"/>
      <c r="AC35" s="357"/>
      <c r="AD35" s="416">
        <v>0</v>
      </c>
      <c r="AE35" s="416">
        <v>0</v>
      </c>
      <c r="AF35" s="357"/>
      <c r="AG35" s="419"/>
    </row>
    <row r="36" spans="1:33" ht="210" x14ac:dyDescent="0.25">
      <c r="A36" s="361" t="s">
        <v>201</v>
      </c>
      <c r="B36" s="357" t="s">
        <v>202</v>
      </c>
      <c r="C36" s="361" t="s">
        <v>957</v>
      </c>
      <c r="D36" s="364" t="s">
        <v>207</v>
      </c>
      <c r="E36" s="357" t="s">
        <v>928</v>
      </c>
      <c r="F36" s="376"/>
      <c r="G36" s="357" t="s">
        <v>929</v>
      </c>
      <c r="H36" s="357" t="s">
        <v>941</v>
      </c>
      <c r="I36" s="418" t="s">
        <v>931</v>
      </c>
      <c r="J36" s="357"/>
      <c r="K36" s="357" t="s">
        <v>958</v>
      </c>
      <c r="L36" s="357"/>
      <c r="M36" s="357" t="s">
        <v>944</v>
      </c>
      <c r="N36" s="361">
        <v>1</v>
      </c>
      <c r="O36" s="365">
        <v>2024</v>
      </c>
      <c r="P36" s="365">
        <v>2025</v>
      </c>
      <c r="Q36" s="365">
        <v>360</v>
      </c>
      <c r="R36" s="396" t="s">
        <v>1874</v>
      </c>
      <c r="S36" s="369" t="s">
        <v>1873</v>
      </c>
      <c r="T36" s="365" t="s">
        <v>934</v>
      </c>
      <c r="U36" s="364" t="s">
        <v>935</v>
      </c>
      <c r="V36" s="361" t="s">
        <v>936</v>
      </c>
      <c r="W36" s="365" t="s">
        <v>937</v>
      </c>
      <c r="X36" s="361" t="s">
        <v>867</v>
      </c>
      <c r="Y36" s="357"/>
      <c r="Z36" s="357"/>
      <c r="AA36" s="357"/>
      <c r="AB36" s="357"/>
      <c r="AC36" s="357"/>
      <c r="AD36" s="416">
        <v>0</v>
      </c>
      <c r="AE36" s="416">
        <v>0</v>
      </c>
      <c r="AF36" s="357"/>
      <c r="AG36" s="419"/>
    </row>
    <row r="37" spans="1:33" ht="210" x14ac:dyDescent="0.25">
      <c r="A37" s="361" t="s">
        <v>201</v>
      </c>
      <c r="B37" s="357" t="s">
        <v>202</v>
      </c>
      <c r="C37" s="361" t="s">
        <v>959</v>
      </c>
      <c r="D37" s="364" t="s">
        <v>207</v>
      </c>
      <c r="E37" s="357" t="s">
        <v>928</v>
      </c>
      <c r="F37" s="376"/>
      <c r="G37" s="357" t="s">
        <v>929</v>
      </c>
      <c r="H37" s="357" t="s">
        <v>941</v>
      </c>
      <c r="I37" s="418" t="s">
        <v>931</v>
      </c>
      <c r="J37" s="357"/>
      <c r="K37" s="357" t="s">
        <v>960</v>
      </c>
      <c r="L37" s="357"/>
      <c r="M37" s="357" t="s">
        <v>944</v>
      </c>
      <c r="N37" s="361">
        <v>1</v>
      </c>
      <c r="O37" s="365">
        <v>2024</v>
      </c>
      <c r="P37" s="365">
        <v>2027</v>
      </c>
      <c r="Q37" s="365">
        <v>360</v>
      </c>
      <c r="R37" s="401"/>
      <c r="S37" s="380"/>
      <c r="T37" s="365" t="s">
        <v>934</v>
      </c>
      <c r="U37" s="364" t="s">
        <v>935</v>
      </c>
      <c r="V37" s="361" t="s">
        <v>936</v>
      </c>
      <c r="W37" s="365" t="s">
        <v>937</v>
      </c>
      <c r="X37" s="361" t="s">
        <v>867</v>
      </c>
      <c r="Y37" s="357"/>
      <c r="Z37" s="357"/>
      <c r="AA37" s="357"/>
      <c r="AB37" s="357"/>
      <c r="AC37" s="357"/>
      <c r="AD37" s="416">
        <v>0</v>
      </c>
      <c r="AE37" s="416">
        <v>0</v>
      </c>
      <c r="AF37" s="357"/>
      <c r="AG37" s="419"/>
    </row>
    <row r="38" spans="1:33" ht="210" x14ac:dyDescent="0.25">
      <c r="A38" s="361" t="s">
        <v>218</v>
      </c>
      <c r="B38" s="357" t="s">
        <v>202</v>
      </c>
      <c r="C38" s="361" t="s">
        <v>203</v>
      </c>
      <c r="D38" s="364" t="s">
        <v>222</v>
      </c>
      <c r="E38" s="357" t="s">
        <v>928</v>
      </c>
      <c r="F38" s="376"/>
      <c r="G38" s="357" t="s">
        <v>929</v>
      </c>
      <c r="H38" s="357" t="s">
        <v>941</v>
      </c>
      <c r="I38" s="418" t="s">
        <v>931</v>
      </c>
      <c r="J38" s="357"/>
      <c r="K38" s="357" t="s">
        <v>961</v>
      </c>
      <c r="L38" s="357"/>
      <c r="M38" s="357" t="s">
        <v>944</v>
      </c>
      <c r="N38" s="361">
        <v>1</v>
      </c>
      <c r="O38" s="365">
        <v>2024</v>
      </c>
      <c r="P38" s="365">
        <v>2027</v>
      </c>
      <c r="Q38" s="365">
        <v>1640</v>
      </c>
      <c r="R38" s="410"/>
      <c r="S38" s="381"/>
      <c r="T38" s="365" t="s">
        <v>934</v>
      </c>
      <c r="U38" s="364" t="s">
        <v>935</v>
      </c>
      <c r="V38" s="361" t="s">
        <v>936</v>
      </c>
      <c r="W38" s="365" t="s">
        <v>937</v>
      </c>
      <c r="X38" s="361" t="s">
        <v>867</v>
      </c>
      <c r="Y38" s="357"/>
      <c r="Z38" s="357"/>
      <c r="AA38" s="357"/>
      <c r="AB38" s="357"/>
      <c r="AC38" s="357"/>
      <c r="AD38" s="416">
        <v>0</v>
      </c>
      <c r="AE38" s="416">
        <v>0</v>
      </c>
      <c r="AF38" s="357"/>
      <c r="AG38" s="419"/>
    </row>
    <row r="39" spans="1:33" ht="210" x14ac:dyDescent="0.25">
      <c r="A39" s="361" t="s">
        <v>218</v>
      </c>
      <c r="B39" s="357" t="s">
        <v>202</v>
      </c>
      <c r="C39" s="361" t="s">
        <v>203</v>
      </c>
      <c r="D39" s="364" t="s">
        <v>222</v>
      </c>
      <c r="E39" s="357" t="s">
        <v>928</v>
      </c>
      <c r="F39" s="376"/>
      <c r="G39" s="357" t="s">
        <v>929</v>
      </c>
      <c r="H39" s="357" t="s">
        <v>941</v>
      </c>
      <c r="I39" s="418" t="s">
        <v>931</v>
      </c>
      <c r="J39" s="357"/>
      <c r="K39" s="357" t="s">
        <v>962</v>
      </c>
      <c r="L39" s="357"/>
      <c r="M39" s="357" t="s">
        <v>944</v>
      </c>
      <c r="N39" s="361">
        <v>1</v>
      </c>
      <c r="O39" s="365">
        <v>2024</v>
      </c>
      <c r="P39" s="365">
        <v>2027</v>
      </c>
      <c r="Q39" s="365">
        <v>1640</v>
      </c>
      <c r="R39" s="396" t="s">
        <v>1874</v>
      </c>
      <c r="S39" s="369" t="s">
        <v>1873</v>
      </c>
      <c r="T39" s="356" t="s">
        <v>934</v>
      </c>
      <c r="U39" s="364" t="s">
        <v>935</v>
      </c>
      <c r="V39" s="361" t="s">
        <v>936</v>
      </c>
      <c r="W39" s="365" t="s">
        <v>937</v>
      </c>
      <c r="X39" s="361" t="s">
        <v>867</v>
      </c>
      <c r="Y39" s="357"/>
      <c r="Z39" s="357"/>
      <c r="AA39" s="357"/>
      <c r="AB39" s="357"/>
      <c r="AC39" s="357"/>
      <c r="AD39" s="416">
        <v>0</v>
      </c>
      <c r="AE39" s="416">
        <v>0</v>
      </c>
      <c r="AF39" s="357"/>
      <c r="AG39" s="419"/>
    </row>
    <row r="40" spans="1:33" ht="210" x14ac:dyDescent="0.25">
      <c r="A40" s="361" t="s">
        <v>218</v>
      </c>
      <c r="B40" s="357" t="s">
        <v>202</v>
      </c>
      <c r="C40" s="361" t="s">
        <v>203</v>
      </c>
      <c r="D40" s="364" t="s">
        <v>222</v>
      </c>
      <c r="E40" s="357" t="s">
        <v>928</v>
      </c>
      <c r="F40" s="376"/>
      <c r="G40" s="357" t="s">
        <v>929</v>
      </c>
      <c r="H40" s="357" t="s">
        <v>941</v>
      </c>
      <c r="I40" s="418" t="s">
        <v>931</v>
      </c>
      <c r="J40" s="357"/>
      <c r="K40" s="357" t="s">
        <v>963</v>
      </c>
      <c r="L40" s="357"/>
      <c r="M40" s="357" t="s">
        <v>944</v>
      </c>
      <c r="N40" s="361">
        <v>1</v>
      </c>
      <c r="O40" s="365">
        <v>2024</v>
      </c>
      <c r="P40" s="365">
        <v>2027</v>
      </c>
      <c r="Q40" s="365">
        <v>1640</v>
      </c>
      <c r="R40" s="401"/>
      <c r="S40" s="380"/>
      <c r="T40" s="374"/>
      <c r="U40" s="364" t="s">
        <v>935</v>
      </c>
      <c r="V40" s="361" t="s">
        <v>936</v>
      </c>
      <c r="W40" s="365" t="s">
        <v>937</v>
      </c>
      <c r="X40" s="361" t="s">
        <v>867</v>
      </c>
      <c r="Y40" s="357"/>
      <c r="Z40" s="357"/>
      <c r="AA40" s="357"/>
      <c r="AB40" s="357"/>
      <c r="AC40" s="357"/>
      <c r="AD40" s="416">
        <v>0</v>
      </c>
      <c r="AE40" s="416">
        <v>0</v>
      </c>
      <c r="AF40" s="357"/>
      <c r="AG40" s="419"/>
    </row>
    <row r="41" spans="1:33" ht="210" x14ac:dyDescent="0.25">
      <c r="A41" s="361" t="s">
        <v>201</v>
      </c>
      <c r="B41" s="357" t="s">
        <v>202</v>
      </c>
      <c r="C41" s="361" t="s">
        <v>959</v>
      </c>
      <c r="D41" s="364" t="s">
        <v>207</v>
      </c>
      <c r="E41" s="357" t="s">
        <v>928</v>
      </c>
      <c r="F41" s="392"/>
      <c r="G41" s="357" t="s">
        <v>929</v>
      </c>
      <c r="H41" s="357" t="s">
        <v>941</v>
      </c>
      <c r="I41" s="418" t="s">
        <v>931</v>
      </c>
      <c r="J41" s="357"/>
      <c r="K41" s="357" t="s">
        <v>964</v>
      </c>
      <c r="L41" s="357"/>
      <c r="M41" s="357" t="s">
        <v>965</v>
      </c>
      <c r="N41" s="361">
        <v>1</v>
      </c>
      <c r="O41" s="365">
        <v>2024</v>
      </c>
      <c r="P41" s="365">
        <v>2027</v>
      </c>
      <c r="Q41" s="365">
        <v>1640</v>
      </c>
      <c r="R41" s="410"/>
      <c r="S41" s="381"/>
      <c r="T41" s="386"/>
      <c r="U41" s="364" t="s">
        <v>935</v>
      </c>
      <c r="V41" s="361" t="s">
        <v>936</v>
      </c>
      <c r="W41" s="365" t="s">
        <v>937</v>
      </c>
      <c r="X41" s="361" t="s">
        <v>867</v>
      </c>
      <c r="Y41" s="357"/>
      <c r="Z41" s="357"/>
      <c r="AA41" s="357"/>
      <c r="AB41" s="357"/>
      <c r="AC41" s="357"/>
      <c r="AD41" s="416">
        <v>0</v>
      </c>
      <c r="AE41" s="416">
        <v>0</v>
      </c>
      <c r="AF41" s="357"/>
      <c r="AG41" s="419"/>
    </row>
    <row r="42" spans="1:33" ht="180" x14ac:dyDescent="0.25">
      <c r="A42" s="361" t="s">
        <v>229</v>
      </c>
      <c r="B42" s="357" t="s">
        <v>202</v>
      </c>
      <c r="C42" s="361" t="s">
        <v>203</v>
      </c>
      <c r="D42" s="364" t="s">
        <v>233</v>
      </c>
      <c r="E42" s="357" t="s">
        <v>966</v>
      </c>
      <c r="F42" s="358">
        <v>2024130010008</v>
      </c>
      <c r="G42" s="357" t="s">
        <v>967</v>
      </c>
      <c r="H42" s="357" t="s">
        <v>968</v>
      </c>
      <c r="I42" s="357" t="s">
        <v>969</v>
      </c>
      <c r="J42" s="357">
        <v>10</v>
      </c>
      <c r="K42" s="357" t="s">
        <v>970</v>
      </c>
      <c r="L42" s="357"/>
      <c r="M42" s="357" t="s">
        <v>971</v>
      </c>
      <c r="N42" s="361">
        <v>1</v>
      </c>
      <c r="O42" s="365">
        <v>2024</v>
      </c>
      <c r="P42" s="365">
        <v>2026</v>
      </c>
      <c r="Q42" s="365">
        <v>360</v>
      </c>
      <c r="R42" s="421">
        <v>67.293000000000006</v>
      </c>
      <c r="S42" s="369" t="s">
        <v>975</v>
      </c>
      <c r="T42" s="365" t="s">
        <v>934</v>
      </c>
      <c r="U42" s="364" t="s">
        <v>972</v>
      </c>
      <c r="V42" s="361" t="s">
        <v>973</v>
      </c>
      <c r="W42" s="365" t="s">
        <v>937</v>
      </c>
      <c r="X42" s="361" t="s">
        <v>867</v>
      </c>
      <c r="Y42" s="357"/>
      <c r="Z42" s="357"/>
      <c r="AA42" s="357"/>
      <c r="AB42" s="357"/>
      <c r="AC42" s="357"/>
      <c r="AD42" s="416">
        <v>0</v>
      </c>
      <c r="AE42" s="416">
        <v>966269376</v>
      </c>
      <c r="AF42" s="357"/>
      <c r="AG42" s="419"/>
    </row>
    <row r="43" spans="1:33" ht="180" x14ac:dyDescent="0.25">
      <c r="A43" s="361" t="s">
        <v>229</v>
      </c>
      <c r="B43" s="357" t="s">
        <v>202</v>
      </c>
      <c r="C43" s="361" t="s">
        <v>203</v>
      </c>
      <c r="D43" s="364" t="s">
        <v>233</v>
      </c>
      <c r="E43" s="357" t="s">
        <v>966</v>
      </c>
      <c r="F43" s="376"/>
      <c r="G43" s="357" t="s">
        <v>967</v>
      </c>
      <c r="H43" s="357" t="s">
        <v>968</v>
      </c>
      <c r="I43" s="357" t="s">
        <v>969</v>
      </c>
      <c r="J43" s="357">
        <v>10</v>
      </c>
      <c r="K43" s="357" t="s">
        <v>974</v>
      </c>
      <c r="L43" s="357"/>
      <c r="M43" s="357" t="s">
        <v>971</v>
      </c>
      <c r="N43" s="361">
        <v>1</v>
      </c>
      <c r="O43" s="365">
        <v>2024</v>
      </c>
      <c r="P43" s="365">
        <v>2027</v>
      </c>
      <c r="Q43" s="365">
        <v>360</v>
      </c>
      <c r="R43" s="422"/>
      <c r="S43" s="380"/>
      <c r="T43" s="365" t="s">
        <v>934</v>
      </c>
      <c r="U43" s="364" t="s">
        <v>972</v>
      </c>
      <c r="V43" s="361" t="s">
        <v>973</v>
      </c>
      <c r="W43" s="365" t="s">
        <v>937</v>
      </c>
      <c r="X43" s="361" t="s">
        <v>867</v>
      </c>
      <c r="Y43" s="357"/>
      <c r="Z43" s="357"/>
      <c r="AA43" s="357"/>
      <c r="AB43" s="357"/>
      <c r="AC43" s="357"/>
      <c r="AD43" s="416"/>
      <c r="AE43" s="416"/>
      <c r="AF43" s="357"/>
      <c r="AG43" s="419"/>
    </row>
    <row r="44" spans="1:33" ht="180" x14ac:dyDescent="0.25">
      <c r="A44" s="361" t="s">
        <v>224</v>
      </c>
      <c r="B44" s="357" t="s">
        <v>202</v>
      </c>
      <c r="C44" s="361" t="s">
        <v>203</v>
      </c>
      <c r="D44" s="364" t="s">
        <v>227</v>
      </c>
      <c r="E44" s="357" t="s">
        <v>966</v>
      </c>
      <c r="F44" s="376"/>
      <c r="G44" s="357" t="s">
        <v>967</v>
      </c>
      <c r="H44" s="357" t="s">
        <v>968</v>
      </c>
      <c r="I44" s="357" t="s">
        <v>969</v>
      </c>
      <c r="J44" s="357">
        <v>10</v>
      </c>
      <c r="K44" s="357" t="s">
        <v>976</v>
      </c>
      <c r="L44" s="357"/>
      <c r="M44" s="357" t="s">
        <v>971</v>
      </c>
      <c r="N44" s="361">
        <v>1</v>
      </c>
      <c r="O44" s="365">
        <v>2024</v>
      </c>
      <c r="P44" s="365">
        <v>2026</v>
      </c>
      <c r="Q44" s="365">
        <v>360</v>
      </c>
      <c r="R44" s="423"/>
      <c r="S44" s="381"/>
      <c r="T44" s="365" t="s">
        <v>934</v>
      </c>
      <c r="U44" s="364" t="s">
        <v>972</v>
      </c>
      <c r="V44" s="361" t="s">
        <v>973</v>
      </c>
      <c r="W44" s="365" t="s">
        <v>937</v>
      </c>
      <c r="X44" s="361" t="s">
        <v>867</v>
      </c>
      <c r="Y44" s="357"/>
      <c r="Z44" s="357"/>
      <c r="AA44" s="357"/>
      <c r="AB44" s="357"/>
      <c r="AC44" s="357"/>
      <c r="AD44" s="416"/>
      <c r="AE44" s="416"/>
      <c r="AF44" s="357"/>
      <c r="AG44" s="419"/>
    </row>
    <row r="45" spans="1:33" ht="180" x14ac:dyDescent="0.25">
      <c r="A45" s="361" t="s">
        <v>224</v>
      </c>
      <c r="B45" s="357" t="s">
        <v>202</v>
      </c>
      <c r="C45" s="361" t="s">
        <v>203</v>
      </c>
      <c r="D45" s="364" t="s">
        <v>227</v>
      </c>
      <c r="E45" s="357" t="s">
        <v>966</v>
      </c>
      <c r="F45" s="376"/>
      <c r="G45" s="357" t="s">
        <v>967</v>
      </c>
      <c r="H45" s="357" t="s">
        <v>968</v>
      </c>
      <c r="I45" s="357" t="s">
        <v>969</v>
      </c>
      <c r="J45" s="357">
        <v>10</v>
      </c>
      <c r="K45" s="357" t="s">
        <v>977</v>
      </c>
      <c r="L45" s="357"/>
      <c r="M45" s="357" t="s">
        <v>971</v>
      </c>
      <c r="N45" s="361">
        <v>1</v>
      </c>
      <c r="O45" s="365">
        <v>2024</v>
      </c>
      <c r="P45" s="365">
        <v>2027</v>
      </c>
      <c r="Q45" s="365">
        <v>360</v>
      </c>
      <c r="R45" s="421">
        <v>33.323</v>
      </c>
      <c r="S45" s="369" t="s">
        <v>980</v>
      </c>
      <c r="T45" s="365" t="s">
        <v>934</v>
      </c>
      <c r="U45" s="364" t="s">
        <v>972</v>
      </c>
      <c r="V45" s="361" t="s">
        <v>973</v>
      </c>
      <c r="W45" s="365" t="s">
        <v>937</v>
      </c>
      <c r="X45" s="361" t="s">
        <v>867</v>
      </c>
      <c r="Y45" s="357"/>
      <c r="Z45" s="357"/>
      <c r="AA45" s="357"/>
      <c r="AB45" s="357"/>
      <c r="AC45" s="357"/>
      <c r="AD45" s="416"/>
      <c r="AE45" s="416"/>
      <c r="AF45" s="357"/>
      <c r="AG45" s="419"/>
    </row>
    <row r="46" spans="1:33" ht="180" x14ac:dyDescent="0.25">
      <c r="A46" s="361" t="s">
        <v>224</v>
      </c>
      <c r="B46" s="357" t="s">
        <v>202</v>
      </c>
      <c r="C46" s="361" t="s">
        <v>203</v>
      </c>
      <c r="D46" s="364" t="s">
        <v>227</v>
      </c>
      <c r="E46" s="357" t="s">
        <v>966</v>
      </c>
      <c r="F46" s="376"/>
      <c r="G46" s="357" t="s">
        <v>967</v>
      </c>
      <c r="H46" s="357" t="s">
        <v>968</v>
      </c>
      <c r="I46" s="357" t="s">
        <v>969</v>
      </c>
      <c r="J46" s="357">
        <v>10</v>
      </c>
      <c r="K46" s="357" t="s">
        <v>978</v>
      </c>
      <c r="L46" s="357"/>
      <c r="M46" s="357" t="s">
        <v>971</v>
      </c>
      <c r="N46" s="361">
        <v>1</v>
      </c>
      <c r="O46" s="365">
        <v>2024</v>
      </c>
      <c r="P46" s="365">
        <v>2025</v>
      </c>
      <c r="Q46" s="365">
        <v>360</v>
      </c>
      <c r="R46" s="422"/>
      <c r="S46" s="380"/>
      <c r="T46" s="365" t="s">
        <v>934</v>
      </c>
      <c r="U46" s="364" t="s">
        <v>972</v>
      </c>
      <c r="V46" s="361" t="s">
        <v>973</v>
      </c>
      <c r="W46" s="365" t="s">
        <v>937</v>
      </c>
      <c r="X46" s="361" t="s">
        <v>867</v>
      </c>
      <c r="Y46" s="357"/>
      <c r="Z46" s="357"/>
      <c r="AA46" s="357"/>
      <c r="AB46" s="357"/>
      <c r="AC46" s="357"/>
      <c r="AD46" s="416"/>
      <c r="AE46" s="416"/>
      <c r="AF46" s="357"/>
      <c r="AG46" s="419"/>
    </row>
    <row r="47" spans="1:33" ht="180" x14ac:dyDescent="0.25">
      <c r="A47" s="361" t="s">
        <v>224</v>
      </c>
      <c r="B47" s="357" t="s">
        <v>202</v>
      </c>
      <c r="C47" s="361" t="s">
        <v>203</v>
      </c>
      <c r="D47" s="364" t="s">
        <v>227</v>
      </c>
      <c r="E47" s="357" t="s">
        <v>966</v>
      </c>
      <c r="F47" s="376"/>
      <c r="G47" s="357" t="s">
        <v>967</v>
      </c>
      <c r="H47" s="357" t="s">
        <v>968</v>
      </c>
      <c r="I47" s="357" t="s">
        <v>969</v>
      </c>
      <c r="J47" s="357">
        <v>10</v>
      </c>
      <c r="K47" s="357" t="s">
        <v>979</v>
      </c>
      <c r="L47" s="357"/>
      <c r="M47" s="357" t="s">
        <v>971</v>
      </c>
      <c r="N47" s="361">
        <v>1</v>
      </c>
      <c r="O47" s="365">
        <v>2024</v>
      </c>
      <c r="P47" s="365">
        <v>2025</v>
      </c>
      <c r="Q47" s="365">
        <v>360</v>
      </c>
      <c r="R47" s="422"/>
      <c r="S47" s="380"/>
      <c r="T47" s="365" t="s">
        <v>934</v>
      </c>
      <c r="U47" s="364" t="s">
        <v>972</v>
      </c>
      <c r="V47" s="361" t="s">
        <v>973</v>
      </c>
      <c r="W47" s="365" t="s">
        <v>937</v>
      </c>
      <c r="X47" s="361" t="s">
        <v>867</v>
      </c>
      <c r="Y47" s="357"/>
      <c r="Z47" s="357"/>
      <c r="AA47" s="357"/>
      <c r="AB47" s="357"/>
      <c r="AC47" s="357"/>
      <c r="AD47" s="416"/>
      <c r="AE47" s="416"/>
      <c r="AF47" s="357"/>
      <c r="AG47" s="419"/>
    </row>
    <row r="48" spans="1:33" ht="180" x14ac:dyDescent="0.25">
      <c r="A48" s="361" t="s">
        <v>224</v>
      </c>
      <c r="B48" s="357" t="s">
        <v>202</v>
      </c>
      <c r="C48" s="361" t="s">
        <v>203</v>
      </c>
      <c r="D48" s="364" t="s">
        <v>227</v>
      </c>
      <c r="E48" s="357" t="s">
        <v>966</v>
      </c>
      <c r="F48" s="376"/>
      <c r="G48" s="357" t="s">
        <v>967</v>
      </c>
      <c r="H48" s="357" t="s">
        <v>968</v>
      </c>
      <c r="I48" s="357" t="s">
        <v>969</v>
      </c>
      <c r="J48" s="357">
        <v>10</v>
      </c>
      <c r="K48" s="357" t="s">
        <v>981</v>
      </c>
      <c r="L48" s="357"/>
      <c r="M48" s="357" t="s">
        <v>971</v>
      </c>
      <c r="N48" s="361">
        <v>1</v>
      </c>
      <c r="O48" s="365">
        <v>2024</v>
      </c>
      <c r="P48" s="365">
        <v>2026</v>
      </c>
      <c r="Q48" s="365">
        <v>360</v>
      </c>
      <c r="R48" s="422"/>
      <c r="S48" s="380"/>
      <c r="T48" s="365" t="s">
        <v>934</v>
      </c>
      <c r="U48" s="364" t="s">
        <v>972</v>
      </c>
      <c r="V48" s="361" t="s">
        <v>973</v>
      </c>
      <c r="W48" s="365" t="s">
        <v>937</v>
      </c>
      <c r="X48" s="361" t="s">
        <v>867</v>
      </c>
      <c r="Y48" s="357"/>
      <c r="Z48" s="357"/>
      <c r="AA48" s="357"/>
      <c r="AB48" s="357"/>
      <c r="AC48" s="357"/>
      <c r="AD48" s="416"/>
      <c r="AE48" s="416"/>
      <c r="AF48" s="357"/>
      <c r="AG48" s="419"/>
    </row>
    <row r="49" spans="1:33" ht="180" x14ac:dyDescent="0.25">
      <c r="A49" s="361" t="s">
        <v>224</v>
      </c>
      <c r="B49" s="357" t="s">
        <v>202</v>
      </c>
      <c r="C49" s="361" t="s">
        <v>203</v>
      </c>
      <c r="D49" s="364" t="s">
        <v>227</v>
      </c>
      <c r="E49" s="357" t="s">
        <v>966</v>
      </c>
      <c r="F49" s="376"/>
      <c r="G49" s="357" t="s">
        <v>967</v>
      </c>
      <c r="H49" s="357" t="s">
        <v>968</v>
      </c>
      <c r="I49" s="357" t="s">
        <v>969</v>
      </c>
      <c r="J49" s="357">
        <v>10</v>
      </c>
      <c r="K49" s="357" t="s">
        <v>982</v>
      </c>
      <c r="L49" s="357"/>
      <c r="M49" s="357" t="s">
        <v>971</v>
      </c>
      <c r="N49" s="361">
        <v>1</v>
      </c>
      <c r="O49" s="365">
        <v>2024</v>
      </c>
      <c r="P49" s="365">
        <v>2027</v>
      </c>
      <c r="Q49" s="365">
        <v>360</v>
      </c>
      <c r="R49" s="422"/>
      <c r="S49" s="380"/>
      <c r="T49" s="365" t="s">
        <v>934</v>
      </c>
      <c r="U49" s="364" t="s">
        <v>972</v>
      </c>
      <c r="V49" s="361" t="s">
        <v>973</v>
      </c>
      <c r="W49" s="365" t="s">
        <v>937</v>
      </c>
      <c r="X49" s="361" t="s">
        <v>867</v>
      </c>
      <c r="Y49" s="357"/>
      <c r="Z49" s="357"/>
      <c r="AA49" s="357"/>
      <c r="AB49" s="357"/>
      <c r="AC49" s="357"/>
      <c r="AD49" s="416"/>
      <c r="AE49" s="416"/>
      <c r="AF49" s="357"/>
      <c r="AG49" s="419"/>
    </row>
    <row r="50" spans="1:33" ht="180" x14ac:dyDescent="0.25">
      <c r="A50" s="361" t="s">
        <v>224</v>
      </c>
      <c r="B50" s="357" t="s">
        <v>202</v>
      </c>
      <c r="C50" s="361" t="s">
        <v>203</v>
      </c>
      <c r="D50" s="364" t="s">
        <v>227</v>
      </c>
      <c r="E50" s="357" t="s">
        <v>966</v>
      </c>
      <c r="F50" s="376"/>
      <c r="G50" s="357" t="s">
        <v>967</v>
      </c>
      <c r="H50" s="357" t="s">
        <v>968</v>
      </c>
      <c r="I50" s="357" t="s">
        <v>969</v>
      </c>
      <c r="J50" s="357">
        <v>10</v>
      </c>
      <c r="K50" s="357" t="s">
        <v>983</v>
      </c>
      <c r="L50" s="357"/>
      <c r="M50" s="357" t="s">
        <v>971</v>
      </c>
      <c r="N50" s="361">
        <v>1</v>
      </c>
      <c r="O50" s="365">
        <v>2024</v>
      </c>
      <c r="P50" s="365">
        <v>2024</v>
      </c>
      <c r="Q50" s="365">
        <v>360</v>
      </c>
      <c r="R50" s="423"/>
      <c r="S50" s="381"/>
      <c r="T50" s="365" t="s">
        <v>934</v>
      </c>
      <c r="U50" s="364" t="s">
        <v>972</v>
      </c>
      <c r="V50" s="361" t="s">
        <v>973</v>
      </c>
      <c r="W50" s="365" t="s">
        <v>937</v>
      </c>
      <c r="X50" s="361" t="s">
        <v>867</v>
      </c>
      <c r="Y50" s="357"/>
      <c r="Z50" s="357"/>
      <c r="AA50" s="357"/>
      <c r="AB50" s="357"/>
      <c r="AC50" s="357"/>
      <c r="AD50" s="416"/>
      <c r="AE50" s="416"/>
      <c r="AF50" s="357"/>
      <c r="AG50" s="419"/>
    </row>
    <row r="51" spans="1:33" ht="180" x14ac:dyDescent="0.25">
      <c r="A51" s="361" t="s">
        <v>224</v>
      </c>
      <c r="B51" s="357" t="s">
        <v>202</v>
      </c>
      <c r="C51" s="361" t="s">
        <v>203</v>
      </c>
      <c r="D51" s="364" t="s">
        <v>227</v>
      </c>
      <c r="E51" s="357" t="s">
        <v>966</v>
      </c>
      <c r="F51" s="376"/>
      <c r="G51" s="357" t="s">
        <v>967</v>
      </c>
      <c r="H51" s="357" t="s">
        <v>968</v>
      </c>
      <c r="I51" s="357" t="s">
        <v>969</v>
      </c>
      <c r="J51" s="357">
        <v>10</v>
      </c>
      <c r="K51" s="357" t="s">
        <v>984</v>
      </c>
      <c r="L51" s="357"/>
      <c r="M51" s="357" t="s">
        <v>971</v>
      </c>
      <c r="N51" s="361">
        <v>1</v>
      </c>
      <c r="O51" s="365">
        <v>2025</v>
      </c>
      <c r="P51" s="365">
        <v>2025</v>
      </c>
      <c r="Q51" s="365">
        <v>360</v>
      </c>
      <c r="R51" s="396" t="s">
        <v>1872</v>
      </c>
      <c r="S51" s="369" t="s">
        <v>1871</v>
      </c>
      <c r="T51" s="365" t="s">
        <v>934</v>
      </c>
      <c r="U51" s="361" t="s">
        <v>972</v>
      </c>
      <c r="V51" s="361" t="s">
        <v>973</v>
      </c>
      <c r="W51" s="365" t="s">
        <v>937</v>
      </c>
      <c r="X51" s="361" t="s">
        <v>867</v>
      </c>
      <c r="Y51" s="357"/>
      <c r="Z51" s="357"/>
      <c r="AA51" s="357"/>
      <c r="AB51" s="357"/>
      <c r="AC51" s="357"/>
      <c r="AD51" s="416"/>
      <c r="AE51" s="416"/>
      <c r="AF51" s="357"/>
      <c r="AG51" s="419"/>
    </row>
    <row r="52" spans="1:33" ht="180" x14ac:dyDescent="0.25">
      <c r="A52" s="361" t="s">
        <v>224</v>
      </c>
      <c r="B52" s="357" t="s">
        <v>202</v>
      </c>
      <c r="C52" s="361" t="s">
        <v>203</v>
      </c>
      <c r="D52" s="364" t="s">
        <v>227</v>
      </c>
      <c r="E52" s="357" t="s">
        <v>966</v>
      </c>
      <c r="F52" s="376"/>
      <c r="G52" s="357" t="s">
        <v>967</v>
      </c>
      <c r="H52" s="357" t="s">
        <v>968</v>
      </c>
      <c r="I52" s="357" t="s">
        <v>969</v>
      </c>
      <c r="J52" s="357">
        <v>10</v>
      </c>
      <c r="K52" s="357" t="s">
        <v>985</v>
      </c>
      <c r="L52" s="357"/>
      <c r="M52" s="357" t="s">
        <v>971</v>
      </c>
      <c r="N52" s="361">
        <v>1</v>
      </c>
      <c r="O52" s="365">
        <v>2024</v>
      </c>
      <c r="P52" s="365">
        <v>2024</v>
      </c>
      <c r="Q52" s="365">
        <v>360</v>
      </c>
      <c r="R52" s="401"/>
      <c r="S52" s="380"/>
      <c r="T52" s="365" t="s">
        <v>934</v>
      </c>
      <c r="U52" s="424" t="s">
        <v>972</v>
      </c>
      <c r="V52" s="361" t="s">
        <v>973</v>
      </c>
      <c r="W52" s="365" t="s">
        <v>937</v>
      </c>
      <c r="X52" s="361" t="s">
        <v>867</v>
      </c>
      <c r="Y52" s="357"/>
      <c r="Z52" s="357"/>
      <c r="AA52" s="357"/>
      <c r="AB52" s="357"/>
      <c r="AC52" s="357"/>
      <c r="AD52" s="416"/>
      <c r="AE52" s="416"/>
      <c r="AF52" s="357"/>
      <c r="AG52" s="419"/>
    </row>
    <row r="53" spans="1:33" ht="180" x14ac:dyDescent="0.25">
      <c r="A53" s="361" t="s">
        <v>224</v>
      </c>
      <c r="B53" s="357" t="s">
        <v>202</v>
      </c>
      <c r="C53" s="361" t="s">
        <v>203</v>
      </c>
      <c r="D53" s="364" t="s">
        <v>227</v>
      </c>
      <c r="E53" s="357" t="s">
        <v>966</v>
      </c>
      <c r="F53" s="392"/>
      <c r="G53" s="357" t="s">
        <v>967</v>
      </c>
      <c r="H53" s="357" t="s">
        <v>968</v>
      </c>
      <c r="I53" s="357" t="s">
        <v>969</v>
      </c>
      <c r="J53" s="357">
        <v>10</v>
      </c>
      <c r="K53" s="357" t="s">
        <v>964</v>
      </c>
      <c r="L53" s="357"/>
      <c r="M53" s="357" t="s">
        <v>965</v>
      </c>
      <c r="N53" s="361">
        <v>1</v>
      </c>
      <c r="O53" s="365">
        <v>2024</v>
      </c>
      <c r="P53" s="365">
        <v>2027</v>
      </c>
      <c r="Q53" s="365">
        <v>1460</v>
      </c>
      <c r="R53" s="401"/>
      <c r="S53" s="380"/>
      <c r="T53" s="365" t="s">
        <v>934</v>
      </c>
      <c r="U53" s="409" t="s">
        <v>972</v>
      </c>
      <c r="V53" s="361" t="s">
        <v>973</v>
      </c>
      <c r="W53" s="365" t="s">
        <v>937</v>
      </c>
      <c r="X53" s="361" t="s">
        <v>867</v>
      </c>
      <c r="Y53" s="357"/>
      <c r="Z53" s="357"/>
      <c r="AA53" s="357"/>
      <c r="AB53" s="357"/>
      <c r="AC53" s="357"/>
      <c r="AD53" s="416"/>
      <c r="AE53" s="416"/>
      <c r="AF53" s="357"/>
      <c r="AG53" s="419"/>
    </row>
    <row r="54" spans="1:33" ht="75" x14ac:dyDescent="0.25">
      <c r="A54" s="361" t="s">
        <v>235</v>
      </c>
      <c r="B54" s="357" t="s">
        <v>202</v>
      </c>
      <c r="C54" s="361" t="s">
        <v>203</v>
      </c>
      <c r="D54" s="364" t="s">
        <v>238</v>
      </c>
      <c r="E54" s="357" t="s">
        <v>986</v>
      </c>
      <c r="F54" s="414" t="s">
        <v>294</v>
      </c>
      <c r="G54" s="414" t="s">
        <v>294</v>
      </c>
      <c r="H54" s="414" t="s">
        <v>294</v>
      </c>
      <c r="I54" s="414" t="s">
        <v>294</v>
      </c>
      <c r="J54" s="414" t="s">
        <v>294</v>
      </c>
      <c r="K54" s="414" t="s">
        <v>294</v>
      </c>
      <c r="L54" s="414"/>
      <c r="M54" s="414" t="s">
        <v>294</v>
      </c>
      <c r="N54" s="361"/>
      <c r="O54" s="365"/>
      <c r="P54" s="365"/>
      <c r="Q54" s="365"/>
      <c r="R54" s="410"/>
      <c r="S54" s="381"/>
      <c r="T54" s="365" t="s">
        <v>934</v>
      </c>
      <c r="U54" s="361"/>
      <c r="V54" s="361"/>
      <c r="W54" s="365"/>
      <c r="X54" s="357"/>
      <c r="Y54" s="357"/>
      <c r="Z54" s="357"/>
      <c r="AA54" s="357"/>
      <c r="AB54" s="357"/>
      <c r="AC54" s="357"/>
      <c r="AD54" s="416"/>
      <c r="AE54" s="416"/>
      <c r="AF54" s="357"/>
      <c r="AG54" s="419"/>
    </row>
    <row r="55" spans="1:33" ht="270" x14ac:dyDescent="0.25">
      <c r="A55" s="361" t="s">
        <v>201</v>
      </c>
      <c r="B55" s="357" t="s">
        <v>202</v>
      </c>
      <c r="C55" s="361" t="s">
        <v>203</v>
      </c>
      <c r="D55" s="364" t="s">
        <v>242</v>
      </c>
      <c r="E55" s="357" t="s">
        <v>987</v>
      </c>
      <c r="F55" s="358">
        <v>2024130010102</v>
      </c>
      <c r="G55" s="357" t="s">
        <v>988</v>
      </c>
      <c r="H55" s="357" t="s">
        <v>989</v>
      </c>
      <c r="I55" s="357" t="s">
        <v>990</v>
      </c>
      <c r="J55" s="357">
        <v>6</v>
      </c>
      <c r="K55" s="357" t="s">
        <v>991</v>
      </c>
      <c r="L55" s="357"/>
      <c r="M55" s="357" t="s">
        <v>992</v>
      </c>
      <c r="N55" s="361">
        <v>12</v>
      </c>
      <c r="O55" s="365">
        <v>2024</v>
      </c>
      <c r="P55" s="365">
        <v>2027</v>
      </c>
      <c r="Q55" s="365">
        <v>1460</v>
      </c>
      <c r="R55" s="421">
        <v>67.293000000000006</v>
      </c>
      <c r="S55" s="369" t="s">
        <v>975</v>
      </c>
      <c r="T55" s="365" t="s">
        <v>934</v>
      </c>
      <c r="U55" s="361" t="s">
        <v>993</v>
      </c>
      <c r="V55" s="361" t="s">
        <v>994</v>
      </c>
      <c r="W55" s="365" t="s">
        <v>937</v>
      </c>
      <c r="X55" s="357" t="s">
        <v>995</v>
      </c>
      <c r="Y55" s="357">
        <v>37116357098.059998</v>
      </c>
      <c r="Z55" s="357" t="s">
        <v>996</v>
      </c>
      <c r="AA55" s="357" t="s">
        <v>997</v>
      </c>
      <c r="AB55" s="357"/>
      <c r="AC55" s="357"/>
      <c r="AD55" s="416">
        <v>151797053951.48001</v>
      </c>
      <c r="AE55" s="416">
        <v>43792316600.095299</v>
      </c>
      <c r="AF55" s="357" t="s">
        <v>998</v>
      </c>
      <c r="AG55" s="419" t="s">
        <v>999</v>
      </c>
    </row>
    <row r="56" spans="1:33" ht="270" x14ac:dyDescent="0.25">
      <c r="A56" s="361" t="s">
        <v>201</v>
      </c>
      <c r="B56" s="357" t="s">
        <v>202</v>
      </c>
      <c r="C56" s="361" t="s">
        <v>203</v>
      </c>
      <c r="D56" s="364" t="s">
        <v>242</v>
      </c>
      <c r="E56" s="357" t="s">
        <v>987</v>
      </c>
      <c r="F56" s="376"/>
      <c r="G56" s="357" t="s">
        <v>988</v>
      </c>
      <c r="H56" s="357" t="s">
        <v>989</v>
      </c>
      <c r="I56" s="357" t="s">
        <v>990</v>
      </c>
      <c r="J56" s="357">
        <v>5</v>
      </c>
      <c r="K56" s="357" t="s">
        <v>1000</v>
      </c>
      <c r="L56" s="357"/>
      <c r="M56" s="357" t="s">
        <v>992</v>
      </c>
      <c r="N56" s="361">
        <v>12</v>
      </c>
      <c r="O56" s="365">
        <v>2024</v>
      </c>
      <c r="P56" s="365">
        <v>2027</v>
      </c>
      <c r="Q56" s="365">
        <v>1460</v>
      </c>
      <c r="R56" s="422"/>
      <c r="S56" s="380"/>
      <c r="T56" s="365" t="s">
        <v>934</v>
      </c>
      <c r="U56" s="361" t="s">
        <v>993</v>
      </c>
      <c r="V56" s="361" t="s">
        <v>994</v>
      </c>
      <c r="W56" s="365" t="s">
        <v>937</v>
      </c>
      <c r="X56" s="357" t="s">
        <v>995</v>
      </c>
      <c r="Y56" s="357">
        <v>26282616762.360001</v>
      </c>
      <c r="Z56" s="357" t="s">
        <v>996</v>
      </c>
      <c r="AA56" s="357" t="s">
        <v>997</v>
      </c>
      <c r="AB56" s="357"/>
      <c r="AC56" s="357"/>
      <c r="AD56" s="416">
        <v>91775693009.5</v>
      </c>
      <c r="AE56" s="416">
        <v>31201744815.701801</v>
      </c>
      <c r="AF56" s="357" t="s">
        <v>998</v>
      </c>
      <c r="AG56" s="419" t="s">
        <v>999</v>
      </c>
    </row>
    <row r="57" spans="1:33" ht="270" x14ac:dyDescent="0.25">
      <c r="A57" s="361" t="s">
        <v>201</v>
      </c>
      <c r="B57" s="357" t="s">
        <v>202</v>
      </c>
      <c r="C57" s="361" t="s">
        <v>203</v>
      </c>
      <c r="D57" s="364" t="s">
        <v>242</v>
      </c>
      <c r="E57" s="357" t="s">
        <v>987</v>
      </c>
      <c r="F57" s="392"/>
      <c r="G57" s="357" t="s">
        <v>988</v>
      </c>
      <c r="H57" s="357" t="s">
        <v>989</v>
      </c>
      <c r="I57" s="357" t="s">
        <v>990</v>
      </c>
      <c r="J57" s="357">
        <v>5</v>
      </c>
      <c r="K57" s="357" t="s">
        <v>1001</v>
      </c>
      <c r="L57" s="357"/>
      <c r="M57" s="357" t="s">
        <v>992</v>
      </c>
      <c r="N57" s="361">
        <v>12</v>
      </c>
      <c r="O57" s="365">
        <v>2024</v>
      </c>
      <c r="P57" s="365">
        <v>2027</v>
      </c>
      <c r="Q57" s="365">
        <v>1460</v>
      </c>
      <c r="R57" s="423"/>
      <c r="S57" s="381"/>
      <c r="T57" s="365" t="s">
        <v>934</v>
      </c>
      <c r="U57" s="361" t="s">
        <v>993</v>
      </c>
      <c r="V57" s="361" t="s">
        <v>994</v>
      </c>
      <c r="W57" s="365" t="s">
        <v>937</v>
      </c>
      <c r="X57" s="357" t="s">
        <v>995</v>
      </c>
      <c r="Y57" s="357">
        <v>44265018098.580002</v>
      </c>
      <c r="Z57" s="357" t="s">
        <v>996</v>
      </c>
      <c r="AA57" s="357" t="s">
        <v>997</v>
      </c>
      <c r="AB57" s="357"/>
      <c r="AC57" s="357"/>
      <c r="AD57" s="416">
        <v>255521007714.70999</v>
      </c>
      <c r="AE57" s="416">
        <v>67806559499.072906</v>
      </c>
      <c r="AF57" s="357" t="s">
        <v>998</v>
      </c>
      <c r="AG57" s="419" t="s">
        <v>999</v>
      </c>
    </row>
    <row r="58" spans="1:33" ht="90" customHeight="1" x14ac:dyDescent="0.25">
      <c r="A58" s="361" t="s">
        <v>245</v>
      </c>
      <c r="B58" s="357" t="s">
        <v>246</v>
      </c>
      <c r="C58" s="361" t="s">
        <v>247</v>
      </c>
      <c r="D58" s="364" t="s">
        <v>250</v>
      </c>
      <c r="E58" s="355" t="s">
        <v>1002</v>
      </c>
      <c r="F58" s="358">
        <v>2021130010195</v>
      </c>
      <c r="G58" s="355" t="s">
        <v>1003</v>
      </c>
      <c r="H58" s="355" t="s">
        <v>1004</v>
      </c>
      <c r="I58" s="357" t="s">
        <v>1005</v>
      </c>
      <c r="J58" s="357">
        <v>3</v>
      </c>
      <c r="K58" s="357" t="s">
        <v>1006</v>
      </c>
      <c r="L58" s="357"/>
      <c r="M58" s="357" t="s">
        <v>1007</v>
      </c>
      <c r="N58" s="361">
        <v>1</v>
      </c>
      <c r="O58" s="365">
        <v>2024</v>
      </c>
      <c r="P58" s="365">
        <v>2027</v>
      </c>
      <c r="Q58" s="365">
        <v>1460</v>
      </c>
      <c r="R58" s="396" t="s">
        <v>1855</v>
      </c>
      <c r="S58" s="369" t="s">
        <v>1860</v>
      </c>
      <c r="T58" s="365" t="s">
        <v>934</v>
      </c>
      <c r="U58" s="361" t="s">
        <v>1008</v>
      </c>
      <c r="V58" s="361" t="s">
        <v>1009</v>
      </c>
      <c r="W58" s="365" t="s">
        <v>937</v>
      </c>
      <c r="X58" s="357" t="s">
        <v>1010</v>
      </c>
      <c r="Y58" s="357">
        <v>19988727149</v>
      </c>
      <c r="Z58" s="357" t="s">
        <v>879</v>
      </c>
      <c r="AA58" s="357" t="s">
        <v>880</v>
      </c>
      <c r="AB58" s="426">
        <v>44927</v>
      </c>
      <c r="AC58" s="427" t="s">
        <v>1011</v>
      </c>
      <c r="AD58" s="416">
        <v>21785953051</v>
      </c>
      <c r="AE58" s="416">
        <v>19988727149</v>
      </c>
      <c r="AF58" s="357" t="s">
        <v>1012</v>
      </c>
      <c r="AG58" s="419" t="s">
        <v>1013</v>
      </c>
    </row>
    <row r="59" spans="1:33" ht="75" x14ac:dyDescent="0.25">
      <c r="A59" s="361" t="s">
        <v>245</v>
      </c>
      <c r="B59" s="357" t="s">
        <v>246</v>
      </c>
      <c r="C59" s="361" t="s">
        <v>247</v>
      </c>
      <c r="D59" s="364" t="s">
        <v>254</v>
      </c>
      <c r="E59" s="373"/>
      <c r="F59" s="376"/>
      <c r="G59" s="373"/>
      <c r="H59" s="373"/>
      <c r="I59" s="357" t="s">
        <v>1005</v>
      </c>
      <c r="J59" s="357">
        <v>3</v>
      </c>
      <c r="K59" s="357" t="s">
        <v>1014</v>
      </c>
      <c r="L59" s="357"/>
      <c r="M59" s="357" t="s">
        <v>1015</v>
      </c>
      <c r="N59" s="361">
        <v>1</v>
      </c>
      <c r="O59" s="365">
        <v>2024</v>
      </c>
      <c r="P59" s="365">
        <v>2027</v>
      </c>
      <c r="Q59" s="365">
        <v>1460</v>
      </c>
      <c r="R59" s="401"/>
      <c r="S59" s="380"/>
      <c r="T59" s="365" t="s">
        <v>934</v>
      </c>
      <c r="U59" s="361" t="s">
        <v>1008</v>
      </c>
      <c r="V59" s="361" t="s">
        <v>1009</v>
      </c>
      <c r="W59" s="365" t="s">
        <v>937</v>
      </c>
      <c r="X59" s="357" t="s">
        <v>1010</v>
      </c>
      <c r="Y59" s="357">
        <v>35047580199</v>
      </c>
      <c r="Z59" s="357" t="s">
        <v>879</v>
      </c>
      <c r="AA59" s="357" t="s">
        <v>880</v>
      </c>
      <c r="AB59" s="426">
        <v>44925</v>
      </c>
      <c r="AC59" s="427" t="s">
        <v>1016</v>
      </c>
      <c r="AD59" s="416">
        <v>1864188601</v>
      </c>
      <c r="AE59" s="416">
        <v>39498774130.779999</v>
      </c>
      <c r="AF59" s="357" t="s">
        <v>1017</v>
      </c>
      <c r="AG59" s="419" t="s">
        <v>1013</v>
      </c>
    </row>
    <row r="60" spans="1:33" ht="75" x14ac:dyDescent="0.25">
      <c r="A60" s="361" t="s">
        <v>245</v>
      </c>
      <c r="B60" s="357" t="s">
        <v>246</v>
      </c>
      <c r="C60" s="361" t="s">
        <v>247</v>
      </c>
      <c r="D60" s="364" t="s">
        <v>260</v>
      </c>
      <c r="E60" s="373"/>
      <c r="F60" s="376"/>
      <c r="G60" s="373"/>
      <c r="H60" s="373"/>
      <c r="I60" s="357" t="s">
        <v>1005</v>
      </c>
      <c r="J60" s="357">
        <v>3</v>
      </c>
      <c r="K60" s="357" t="s">
        <v>1018</v>
      </c>
      <c r="L60" s="357"/>
      <c r="M60" s="357" t="s">
        <v>1019</v>
      </c>
      <c r="N60" s="361">
        <v>1</v>
      </c>
      <c r="O60" s="365">
        <v>2024</v>
      </c>
      <c r="P60" s="365">
        <v>2027</v>
      </c>
      <c r="Q60" s="365">
        <v>1460</v>
      </c>
      <c r="R60" s="401"/>
      <c r="S60" s="380"/>
      <c r="T60" s="365" t="s">
        <v>934</v>
      </c>
      <c r="U60" s="361" t="s">
        <v>1008</v>
      </c>
      <c r="V60" s="361" t="s">
        <v>1009</v>
      </c>
      <c r="W60" s="365" t="s">
        <v>937</v>
      </c>
      <c r="X60" s="357" t="s">
        <v>1010</v>
      </c>
      <c r="Y60" s="357">
        <v>8286073976</v>
      </c>
      <c r="Z60" s="357" t="s">
        <v>879</v>
      </c>
      <c r="AA60" s="357" t="s">
        <v>880</v>
      </c>
      <c r="AB60" s="426">
        <v>44925</v>
      </c>
      <c r="AC60" s="427" t="s">
        <v>1016</v>
      </c>
      <c r="AD60" s="416">
        <v>5366550456</v>
      </c>
      <c r="AE60" s="416">
        <v>12544950161</v>
      </c>
      <c r="AF60" s="357" t="s">
        <v>1020</v>
      </c>
      <c r="AG60" s="419" t="s">
        <v>1013</v>
      </c>
    </row>
    <row r="61" spans="1:33" ht="75" x14ac:dyDescent="0.25">
      <c r="A61" s="361" t="s">
        <v>245</v>
      </c>
      <c r="B61" s="357" t="s">
        <v>246</v>
      </c>
      <c r="C61" s="361" t="s">
        <v>247</v>
      </c>
      <c r="D61" s="364" t="s">
        <v>260</v>
      </c>
      <c r="E61" s="373"/>
      <c r="F61" s="376"/>
      <c r="G61" s="373"/>
      <c r="H61" s="373"/>
      <c r="I61" s="357" t="s">
        <v>1005</v>
      </c>
      <c r="J61" s="357">
        <v>3</v>
      </c>
      <c r="K61" s="357" t="s">
        <v>1021</v>
      </c>
      <c r="L61" s="357"/>
      <c r="M61" s="357" t="s">
        <v>1022</v>
      </c>
      <c r="N61" s="361">
        <v>1</v>
      </c>
      <c r="O61" s="365">
        <v>2024</v>
      </c>
      <c r="P61" s="365">
        <v>2027</v>
      </c>
      <c r="Q61" s="365">
        <v>1460</v>
      </c>
      <c r="R61" s="401"/>
      <c r="S61" s="380"/>
      <c r="T61" s="365" t="s">
        <v>934</v>
      </c>
      <c r="U61" s="361" t="s">
        <v>1008</v>
      </c>
      <c r="V61" s="361" t="s">
        <v>1009</v>
      </c>
      <c r="W61" s="365" t="s">
        <v>937</v>
      </c>
      <c r="X61" s="357" t="s">
        <v>1010</v>
      </c>
      <c r="Y61" s="357">
        <v>2704140648</v>
      </c>
      <c r="Z61" s="357" t="s">
        <v>879</v>
      </c>
      <c r="AA61" s="357" t="s">
        <v>880</v>
      </c>
      <c r="AB61" s="426">
        <v>44924</v>
      </c>
      <c r="AC61" s="427" t="s">
        <v>1023</v>
      </c>
      <c r="AD61" s="416">
        <v>1908000000</v>
      </c>
      <c r="AE61" s="416">
        <v>2704140648</v>
      </c>
      <c r="AF61" s="357" t="s">
        <v>1024</v>
      </c>
      <c r="AG61" s="419" t="s">
        <v>1025</v>
      </c>
    </row>
    <row r="62" spans="1:33" ht="75" x14ac:dyDescent="0.25">
      <c r="A62" s="361" t="s">
        <v>245</v>
      </c>
      <c r="B62" s="357" t="s">
        <v>246</v>
      </c>
      <c r="C62" s="361" t="s">
        <v>247</v>
      </c>
      <c r="D62" s="364" t="s">
        <v>260</v>
      </c>
      <c r="E62" s="384"/>
      <c r="F62" s="392"/>
      <c r="G62" s="384"/>
      <c r="H62" s="384"/>
      <c r="I62" s="357" t="s">
        <v>1005</v>
      </c>
      <c r="J62" s="357">
        <v>2</v>
      </c>
      <c r="K62" s="357" t="s">
        <v>1026</v>
      </c>
      <c r="L62" s="357"/>
      <c r="M62" s="357" t="s">
        <v>1027</v>
      </c>
      <c r="N62" s="361">
        <v>1</v>
      </c>
      <c r="O62" s="365">
        <v>2024</v>
      </c>
      <c r="P62" s="365">
        <v>2027</v>
      </c>
      <c r="Q62" s="365">
        <v>1460</v>
      </c>
      <c r="R62" s="401"/>
      <c r="S62" s="380"/>
      <c r="T62" s="365" t="s">
        <v>934</v>
      </c>
      <c r="U62" s="361" t="s">
        <v>1008</v>
      </c>
      <c r="V62" s="361" t="s">
        <v>1009</v>
      </c>
      <c r="W62" s="365" t="s">
        <v>937</v>
      </c>
      <c r="X62" s="357" t="s">
        <v>1028</v>
      </c>
      <c r="Y62" s="357">
        <v>13904427960</v>
      </c>
      <c r="Z62" s="357" t="s">
        <v>879</v>
      </c>
      <c r="AA62" s="357" t="s">
        <v>880</v>
      </c>
      <c r="AB62" s="426">
        <v>44927</v>
      </c>
      <c r="AC62" s="427" t="s">
        <v>1011</v>
      </c>
      <c r="AD62" s="416">
        <v>12013506328</v>
      </c>
      <c r="AE62" s="416">
        <v>13904427960</v>
      </c>
      <c r="AF62" s="357" t="s">
        <v>1029</v>
      </c>
      <c r="AG62" s="419" t="s">
        <v>1013</v>
      </c>
    </row>
    <row r="63" spans="1:33" ht="90" customHeight="1" x14ac:dyDescent="0.25">
      <c r="A63" s="361" t="s">
        <v>245</v>
      </c>
      <c r="B63" s="357" t="s">
        <v>246</v>
      </c>
      <c r="C63" s="361" t="s">
        <v>247</v>
      </c>
      <c r="D63" s="364" t="s">
        <v>257</v>
      </c>
      <c r="E63" s="355" t="s">
        <v>1030</v>
      </c>
      <c r="F63" s="358">
        <v>2024130010119</v>
      </c>
      <c r="G63" s="355" t="s">
        <v>1031</v>
      </c>
      <c r="H63" s="355" t="s">
        <v>1032</v>
      </c>
      <c r="I63" s="357" t="s">
        <v>1033</v>
      </c>
      <c r="J63" s="357">
        <v>10</v>
      </c>
      <c r="K63" s="357" t="s">
        <v>1034</v>
      </c>
      <c r="L63" s="357"/>
      <c r="M63" s="357" t="s">
        <v>1035</v>
      </c>
      <c r="N63" s="361" t="s">
        <v>1880</v>
      </c>
      <c r="O63" s="365">
        <v>2026</v>
      </c>
      <c r="P63" s="365">
        <v>2027</v>
      </c>
      <c r="Q63" s="365">
        <v>730</v>
      </c>
      <c r="R63" s="401"/>
      <c r="S63" s="380"/>
      <c r="T63" s="365" t="s">
        <v>934</v>
      </c>
      <c r="U63" s="361" t="s">
        <v>1036</v>
      </c>
      <c r="V63" s="361" t="s">
        <v>1037</v>
      </c>
      <c r="W63" s="365" t="s">
        <v>1038</v>
      </c>
      <c r="X63" s="357"/>
      <c r="Y63" s="357"/>
      <c r="Z63" s="357"/>
      <c r="AA63" s="357"/>
      <c r="AB63" s="357"/>
      <c r="AC63" s="357"/>
      <c r="AD63" s="416">
        <v>0</v>
      </c>
      <c r="AE63" s="416">
        <v>0</v>
      </c>
      <c r="AF63" s="357"/>
      <c r="AG63" s="419"/>
    </row>
    <row r="64" spans="1:33" ht="90" x14ac:dyDescent="0.25">
      <c r="A64" s="361" t="s">
        <v>245</v>
      </c>
      <c r="B64" s="357" t="s">
        <v>246</v>
      </c>
      <c r="C64" s="361" t="s">
        <v>247</v>
      </c>
      <c r="D64" s="364" t="s">
        <v>257</v>
      </c>
      <c r="E64" s="373"/>
      <c r="F64" s="376"/>
      <c r="G64" s="373"/>
      <c r="H64" s="373"/>
      <c r="I64" s="357" t="s">
        <v>1033</v>
      </c>
      <c r="J64" s="357">
        <v>10</v>
      </c>
      <c r="K64" s="357" t="s">
        <v>1039</v>
      </c>
      <c r="L64" s="357"/>
      <c r="M64" s="357" t="s">
        <v>1035</v>
      </c>
      <c r="N64" s="361">
        <v>1</v>
      </c>
      <c r="O64" s="365">
        <v>2024</v>
      </c>
      <c r="P64" s="365">
        <v>2025</v>
      </c>
      <c r="Q64" s="365">
        <v>730</v>
      </c>
      <c r="R64" s="401"/>
      <c r="S64" s="380"/>
      <c r="T64" s="365" t="s">
        <v>934</v>
      </c>
      <c r="U64" s="361" t="s">
        <v>1036</v>
      </c>
      <c r="V64" s="361" t="s">
        <v>1037</v>
      </c>
      <c r="W64" s="365" t="s">
        <v>1038</v>
      </c>
      <c r="X64" s="357" t="s">
        <v>1040</v>
      </c>
      <c r="Y64" s="357">
        <v>200000000</v>
      </c>
      <c r="Z64" s="357"/>
      <c r="AA64" s="357"/>
      <c r="AB64" s="357"/>
      <c r="AC64" s="357"/>
      <c r="AD64" s="416">
        <v>0</v>
      </c>
      <c r="AE64" s="416">
        <v>0</v>
      </c>
      <c r="AF64" s="357"/>
      <c r="AG64" s="419"/>
    </row>
    <row r="65" spans="1:33" ht="90" x14ac:dyDescent="0.25">
      <c r="A65" s="361" t="s">
        <v>245</v>
      </c>
      <c r="B65" s="357" t="s">
        <v>246</v>
      </c>
      <c r="C65" s="361" t="s">
        <v>247</v>
      </c>
      <c r="D65" s="364" t="s">
        <v>257</v>
      </c>
      <c r="E65" s="384"/>
      <c r="F65" s="392"/>
      <c r="G65" s="384"/>
      <c r="H65" s="384"/>
      <c r="I65" s="357" t="s">
        <v>1033</v>
      </c>
      <c r="J65" s="357">
        <v>5</v>
      </c>
      <c r="K65" s="357" t="s">
        <v>1041</v>
      </c>
      <c r="L65" s="357"/>
      <c r="M65" s="357" t="s">
        <v>1022</v>
      </c>
      <c r="N65" s="361">
        <v>1</v>
      </c>
      <c r="O65" s="365">
        <v>2024</v>
      </c>
      <c r="P65" s="365">
        <v>2027</v>
      </c>
      <c r="Q65" s="365">
        <v>1460</v>
      </c>
      <c r="R65" s="410"/>
      <c r="S65" s="381"/>
      <c r="T65" s="365" t="s">
        <v>934</v>
      </c>
      <c r="U65" s="361" t="s">
        <v>1036</v>
      </c>
      <c r="V65" s="361" t="s">
        <v>1037</v>
      </c>
      <c r="W65" s="365" t="s">
        <v>1038</v>
      </c>
      <c r="X65" s="357" t="s">
        <v>1022</v>
      </c>
      <c r="Y65" s="357">
        <v>0</v>
      </c>
      <c r="Z65" s="357"/>
      <c r="AA65" s="357"/>
      <c r="AB65" s="357"/>
      <c r="AC65" s="357"/>
      <c r="AD65" s="416">
        <v>0</v>
      </c>
      <c r="AE65" s="416">
        <v>0</v>
      </c>
      <c r="AF65" s="357"/>
      <c r="AG65" s="419"/>
    </row>
    <row r="66" spans="1:33" ht="409.5" x14ac:dyDescent="0.25">
      <c r="A66" s="361" t="s">
        <v>263</v>
      </c>
      <c r="B66" s="357" t="s">
        <v>264</v>
      </c>
      <c r="C66" s="361" t="s">
        <v>265</v>
      </c>
      <c r="D66" s="364" t="s">
        <v>269</v>
      </c>
      <c r="E66" s="357" t="s">
        <v>1042</v>
      </c>
      <c r="F66" s="358">
        <v>2024130010029</v>
      </c>
      <c r="G66" s="355" t="s">
        <v>1043</v>
      </c>
      <c r="H66" s="357" t="s">
        <v>1044</v>
      </c>
      <c r="I66" s="357" t="s">
        <v>1045</v>
      </c>
      <c r="J66" s="357">
        <v>10</v>
      </c>
      <c r="K66" s="357" t="s">
        <v>1046</v>
      </c>
      <c r="L66" s="357"/>
      <c r="M66" s="357" t="s">
        <v>1047</v>
      </c>
      <c r="N66" s="361">
        <v>1</v>
      </c>
      <c r="O66" s="365">
        <v>2024</v>
      </c>
      <c r="P66" s="365">
        <v>2027</v>
      </c>
      <c r="Q66" s="365">
        <v>1460</v>
      </c>
      <c r="R66" s="396" t="s">
        <v>1855</v>
      </c>
      <c r="S66" s="369" t="s">
        <v>1860</v>
      </c>
      <c r="T66" s="365" t="s">
        <v>934</v>
      </c>
      <c r="U66" s="361" t="s">
        <v>1048</v>
      </c>
      <c r="V66" s="361" t="s">
        <v>1049</v>
      </c>
      <c r="W66" s="365" t="s">
        <v>937</v>
      </c>
      <c r="X66" s="357" t="s">
        <v>1047</v>
      </c>
      <c r="Y66" s="357">
        <v>447999989</v>
      </c>
      <c r="Z66" s="357"/>
      <c r="AA66" s="357"/>
      <c r="AB66" s="357" t="s">
        <v>1050</v>
      </c>
      <c r="AC66" s="357"/>
      <c r="AD66" s="416">
        <v>447999989</v>
      </c>
      <c r="AE66" s="416">
        <v>447999989</v>
      </c>
      <c r="AF66" s="357"/>
      <c r="AG66" s="419"/>
    </row>
    <row r="67" spans="1:33" ht="409.5" x14ac:dyDescent="0.25">
      <c r="A67" s="361" t="s">
        <v>263</v>
      </c>
      <c r="B67" s="357" t="s">
        <v>264</v>
      </c>
      <c r="C67" s="361" t="s">
        <v>265</v>
      </c>
      <c r="D67" s="364" t="s">
        <v>273</v>
      </c>
      <c r="E67" s="357" t="s">
        <v>1042</v>
      </c>
      <c r="F67" s="376"/>
      <c r="G67" s="373"/>
      <c r="H67" s="357" t="s">
        <v>1044</v>
      </c>
      <c r="I67" s="357" t="s">
        <v>1045</v>
      </c>
      <c r="J67" s="357">
        <v>10</v>
      </c>
      <c r="K67" s="357" t="s">
        <v>1051</v>
      </c>
      <c r="L67" s="357"/>
      <c r="M67" s="357" t="s">
        <v>1052</v>
      </c>
      <c r="N67" s="361">
        <v>1</v>
      </c>
      <c r="O67" s="365">
        <v>2024</v>
      </c>
      <c r="P67" s="365">
        <v>2027</v>
      </c>
      <c r="Q67" s="365">
        <v>1460</v>
      </c>
      <c r="R67" s="401"/>
      <c r="S67" s="380"/>
      <c r="T67" s="365" t="s">
        <v>934</v>
      </c>
      <c r="U67" s="361" t="s">
        <v>1048</v>
      </c>
      <c r="V67" s="361" t="s">
        <v>1049</v>
      </c>
      <c r="W67" s="365" t="s">
        <v>937</v>
      </c>
      <c r="X67" s="357" t="s">
        <v>1052</v>
      </c>
      <c r="Y67" s="357">
        <v>6917453009.3100004</v>
      </c>
      <c r="Z67" s="357"/>
      <c r="AA67" s="357"/>
      <c r="AB67" s="357" t="s">
        <v>1050</v>
      </c>
      <c r="AC67" s="357"/>
      <c r="AD67" s="416">
        <v>6917453009.3100004</v>
      </c>
      <c r="AE67" s="416">
        <v>6917453009.3100004</v>
      </c>
      <c r="AF67" s="357"/>
      <c r="AG67" s="419"/>
    </row>
    <row r="68" spans="1:33" ht="409.5" x14ac:dyDescent="0.25">
      <c r="A68" s="361" t="s">
        <v>263</v>
      </c>
      <c r="B68" s="357" t="s">
        <v>264</v>
      </c>
      <c r="C68" s="361" t="s">
        <v>265</v>
      </c>
      <c r="D68" s="364" t="s">
        <v>276</v>
      </c>
      <c r="E68" s="357" t="s">
        <v>1042</v>
      </c>
      <c r="F68" s="376"/>
      <c r="G68" s="373"/>
      <c r="H68" s="357" t="s">
        <v>1044</v>
      </c>
      <c r="I68" s="357" t="s">
        <v>1045</v>
      </c>
      <c r="J68" s="357">
        <v>10</v>
      </c>
      <c r="K68" s="357" t="s">
        <v>1053</v>
      </c>
      <c r="L68" s="357"/>
      <c r="M68" s="357" t="s">
        <v>1054</v>
      </c>
      <c r="N68" s="361" t="s">
        <v>1880</v>
      </c>
      <c r="O68" s="365">
        <v>2027</v>
      </c>
      <c r="P68" s="365">
        <v>2027</v>
      </c>
      <c r="Q68" s="365">
        <v>360</v>
      </c>
      <c r="R68" s="410"/>
      <c r="S68" s="381"/>
      <c r="T68" s="365" t="s">
        <v>934</v>
      </c>
      <c r="U68" s="361" t="s">
        <v>1048</v>
      </c>
      <c r="V68" s="361" t="s">
        <v>1049</v>
      </c>
      <c r="W68" s="365" t="s">
        <v>937</v>
      </c>
      <c r="X68" s="357" t="s">
        <v>1054</v>
      </c>
      <c r="Y68" s="357">
        <v>1</v>
      </c>
      <c r="Z68" s="357"/>
      <c r="AA68" s="357"/>
      <c r="AB68" s="357" t="s">
        <v>1050</v>
      </c>
      <c r="AC68" s="357"/>
      <c r="AD68" s="416">
        <v>0</v>
      </c>
      <c r="AE68" s="416">
        <v>1</v>
      </c>
      <c r="AF68" s="357"/>
      <c r="AG68" s="419"/>
    </row>
    <row r="69" spans="1:33" ht="409.5" x14ac:dyDescent="0.25">
      <c r="A69" s="361" t="s">
        <v>263</v>
      </c>
      <c r="B69" s="357" t="s">
        <v>264</v>
      </c>
      <c r="C69" s="361" t="s">
        <v>265</v>
      </c>
      <c r="D69" s="364" t="s">
        <v>278</v>
      </c>
      <c r="E69" s="357" t="s">
        <v>1042</v>
      </c>
      <c r="F69" s="376"/>
      <c r="G69" s="373"/>
      <c r="H69" s="357" t="s">
        <v>1044</v>
      </c>
      <c r="I69" s="357" t="s">
        <v>1045</v>
      </c>
      <c r="J69" s="357">
        <v>10</v>
      </c>
      <c r="K69" s="357" t="s">
        <v>1055</v>
      </c>
      <c r="L69" s="357"/>
      <c r="M69" s="357" t="s">
        <v>1056</v>
      </c>
      <c r="N69" s="361">
        <v>1</v>
      </c>
      <c r="O69" s="365">
        <v>2026</v>
      </c>
      <c r="P69" s="365">
        <v>2027</v>
      </c>
      <c r="Q69" s="365">
        <v>730</v>
      </c>
      <c r="R69" s="396" t="s">
        <v>1855</v>
      </c>
      <c r="S69" s="369" t="s">
        <v>1860</v>
      </c>
      <c r="T69" s="365" t="s">
        <v>934</v>
      </c>
      <c r="U69" s="361" t="s">
        <v>1048</v>
      </c>
      <c r="V69" s="361" t="s">
        <v>1049</v>
      </c>
      <c r="W69" s="365" t="s">
        <v>937</v>
      </c>
      <c r="X69" s="357" t="s">
        <v>1056</v>
      </c>
      <c r="Y69" s="357">
        <v>1</v>
      </c>
      <c r="Z69" s="357"/>
      <c r="AA69" s="357"/>
      <c r="AB69" s="357" t="s">
        <v>1050</v>
      </c>
      <c r="AC69" s="357"/>
      <c r="AD69" s="416">
        <v>0</v>
      </c>
      <c r="AE69" s="416">
        <v>1</v>
      </c>
      <c r="AF69" s="357"/>
      <c r="AG69" s="419"/>
    </row>
    <row r="70" spans="1:33" ht="409.5" x14ac:dyDescent="0.25">
      <c r="A70" s="361" t="s">
        <v>263</v>
      </c>
      <c r="B70" s="357" t="s">
        <v>264</v>
      </c>
      <c r="C70" s="361" t="s">
        <v>265</v>
      </c>
      <c r="D70" s="364" t="s">
        <v>280</v>
      </c>
      <c r="E70" s="357" t="s">
        <v>1042</v>
      </c>
      <c r="F70" s="376"/>
      <c r="G70" s="373"/>
      <c r="H70" s="357" t="s">
        <v>1044</v>
      </c>
      <c r="I70" s="357" t="s">
        <v>1045</v>
      </c>
      <c r="J70" s="357">
        <v>10</v>
      </c>
      <c r="K70" s="357" t="s">
        <v>1057</v>
      </c>
      <c r="L70" s="357"/>
      <c r="M70" s="357" t="s">
        <v>1058</v>
      </c>
      <c r="N70" s="361">
        <v>1</v>
      </c>
      <c r="O70" s="365">
        <v>2024</v>
      </c>
      <c r="P70" s="365">
        <v>2027</v>
      </c>
      <c r="Q70" s="365">
        <v>1460</v>
      </c>
      <c r="R70" s="410"/>
      <c r="S70" s="381"/>
      <c r="T70" s="365" t="s">
        <v>934</v>
      </c>
      <c r="U70" s="361" t="s">
        <v>1048</v>
      </c>
      <c r="V70" s="361" t="s">
        <v>1049</v>
      </c>
      <c r="W70" s="365" t="s">
        <v>937</v>
      </c>
      <c r="X70" s="357" t="s">
        <v>1058</v>
      </c>
      <c r="Y70" s="357">
        <v>1</v>
      </c>
      <c r="Z70" s="357"/>
      <c r="AA70" s="357"/>
      <c r="AB70" s="357" t="s">
        <v>1050</v>
      </c>
      <c r="AC70" s="357"/>
      <c r="AD70" s="416">
        <v>0</v>
      </c>
      <c r="AE70" s="416">
        <v>1</v>
      </c>
      <c r="AF70" s="357"/>
      <c r="AG70" s="419"/>
    </row>
    <row r="71" spans="1:33" ht="409.5" x14ac:dyDescent="0.25">
      <c r="A71" s="361" t="s">
        <v>263</v>
      </c>
      <c r="B71" s="357" t="s">
        <v>264</v>
      </c>
      <c r="C71" s="361" t="s">
        <v>265</v>
      </c>
      <c r="D71" s="364" t="s">
        <v>283</v>
      </c>
      <c r="E71" s="357" t="s">
        <v>1042</v>
      </c>
      <c r="F71" s="376"/>
      <c r="G71" s="373"/>
      <c r="H71" s="357" t="s">
        <v>1044</v>
      </c>
      <c r="I71" s="357" t="s">
        <v>1045</v>
      </c>
      <c r="J71" s="357">
        <v>10</v>
      </c>
      <c r="K71" s="357" t="s">
        <v>1059</v>
      </c>
      <c r="L71" s="357"/>
      <c r="M71" s="357" t="s">
        <v>1060</v>
      </c>
      <c r="N71" s="361">
        <v>1</v>
      </c>
      <c r="O71" s="365">
        <v>2024</v>
      </c>
      <c r="P71" s="365">
        <v>2027</v>
      </c>
      <c r="Q71" s="365">
        <v>1460</v>
      </c>
      <c r="R71" s="396" t="s">
        <v>1855</v>
      </c>
      <c r="S71" s="369" t="s">
        <v>1860</v>
      </c>
      <c r="T71" s="365" t="s">
        <v>934</v>
      </c>
      <c r="U71" s="361" t="s">
        <v>1048</v>
      </c>
      <c r="V71" s="361" t="s">
        <v>1049</v>
      </c>
      <c r="W71" s="365" t="s">
        <v>937</v>
      </c>
      <c r="X71" s="357" t="s">
        <v>1060</v>
      </c>
      <c r="Y71" s="357">
        <v>1</v>
      </c>
      <c r="Z71" s="357"/>
      <c r="AA71" s="357"/>
      <c r="AB71" s="357" t="s">
        <v>1050</v>
      </c>
      <c r="AC71" s="357"/>
      <c r="AD71" s="416">
        <v>0</v>
      </c>
      <c r="AE71" s="416">
        <v>1</v>
      </c>
      <c r="AF71" s="357"/>
      <c r="AG71" s="419"/>
    </row>
    <row r="72" spans="1:33" ht="409.5" x14ac:dyDescent="0.25">
      <c r="A72" s="361" t="s">
        <v>263</v>
      </c>
      <c r="B72" s="357" t="s">
        <v>264</v>
      </c>
      <c r="C72" s="361" t="s">
        <v>265</v>
      </c>
      <c r="D72" s="364" t="s">
        <v>285</v>
      </c>
      <c r="E72" s="357" t="s">
        <v>1042</v>
      </c>
      <c r="F72" s="376"/>
      <c r="G72" s="373"/>
      <c r="H72" s="357" t="s">
        <v>1044</v>
      </c>
      <c r="I72" s="357" t="s">
        <v>1045</v>
      </c>
      <c r="J72" s="357">
        <v>5</v>
      </c>
      <c r="K72" s="357" t="s">
        <v>1061</v>
      </c>
      <c r="L72" s="357"/>
      <c r="M72" s="357" t="s">
        <v>1062</v>
      </c>
      <c r="N72" s="361">
        <v>1</v>
      </c>
      <c r="O72" s="365">
        <v>2026</v>
      </c>
      <c r="P72" s="365">
        <v>2026</v>
      </c>
      <c r="Q72" s="365">
        <v>360</v>
      </c>
      <c r="R72" s="410"/>
      <c r="S72" s="381"/>
      <c r="T72" s="365" t="s">
        <v>934</v>
      </c>
      <c r="U72" s="361" t="s">
        <v>1048</v>
      </c>
      <c r="V72" s="361" t="s">
        <v>1049</v>
      </c>
      <c r="W72" s="365" t="s">
        <v>937</v>
      </c>
      <c r="X72" s="357" t="s">
        <v>1062</v>
      </c>
      <c r="Y72" s="357">
        <v>1</v>
      </c>
      <c r="Z72" s="357"/>
      <c r="AA72" s="357"/>
      <c r="AB72" s="357" t="s">
        <v>1050</v>
      </c>
      <c r="AC72" s="357"/>
      <c r="AD72" s="416">
        <v>0</v>
      </c>
      <c r="AE72" s="416">
        <v>1</v>
      </c>
      <c r="AF72" s="357"/>
      <c r="AG72" s="419"/>
    </row>
    <row r="73" spans="1:33" ht="409.5" x14ac:dyDescent="0.25">
      <c r="A73" s="361" t="s">
        <v>263</v>
      </c>
      <c r="B73" s="357" t="s">
        <v>264</v>
      </c>
      <c r="C73" s="361" t="s">
        <v>265</v>
      </c>
      <c r="D73" s="364" t="s">
        <v>288</v>
      </c>
      <c r="E73" s="357" t="s">
        <v>1042</v>
      </c>
      <c r="F73" s="376"/>
      <c r="G73" s="373"/>
      <c r="H73" s="357" t="s">
        <v>1044</v>
      </c>
      <c r="I73" s="357" t="s">
        <v>1045</v>
      </c>
      <c r="J73" s="357">
        <v>10</v>
      </c>
      <c r="K73" s="357" t="s">
        <v>1063</v>
      </c>
      <c r="L73" s="357"/>
      <c r="M73" s="357" t="s">
        <v>1064</v>
      </c>
      <c r="N73" s="361">
        <v>1</v>
      </c>
      <c r="O73" s="365">
        <v>2024</v>
      </c>
      <c r="P73" s="365">
        <v>2027</v>
      </c>
      <c r="Q73" s="365">
        <v>1460</v>
      </c>
      <c r="R73" s="396" t="s">
        <v>1855</v>
      </c>
      <c r="S73" s="369" t="s">
        <v>1860</v>
      </c>
      <c r="T73" s="365" t="s">
        <v>934</v>
      </c>
      <c r="U73" s="361" t="s">
        <v>1048</v>
      </c>
      <c r="V73" s="361" t="s">
        <v>1049</v>
      </c>
      <c r="W73" s="365" t="s">
        <v>937</v>
      </c>
      <c r="X73" s="357" t="s">
        <v>1064</v>
      </c>
      <c r="Y73" s="357">
        <v>1</v>
      </c>
      <c r="Z73" s="357"/>
      <c r="AA73" s="357"/>
      <c r="AB73" s="357" t="s">
        <v>1050</v>
      </c>
      <c r="AC73" s="357"/>
      <c r="AD73" s="416">
        <v>0</v>
      </c>
      <c r="AE73" s="416">
        <v>1</v>
      </c>
      <c r="AF73" s="357"/>
      <c r="AG73" s="419"/>
    </row>
    <row r="74" spans="1:33" ht="409.5" x14ac:dyDescent="0.25">
      <c r="A74" s="361" t="s">
        <v>263</v>
      </c>
      <c r="B74" s="357" t="s">
        <v>264</v>
      </c>
      <c r="C74" s="361" t="s">
        <v>265</v>
      </c>
      <c r="D74" s="364" t="s">
        <v>291</v>
      </c>
      <c r="E74" s="357" t="s">
        <v>1042</v>
      </c>
      <c r="F74" s="376"/>
      <c r="G74" s="373"/>
      <c r="H74" s="357" t="s">
        <v>1065</v>
      </c>
      <c r="I74" s="357" t="s">
        <v>1066</v>
      </c>
      <c r="J74" s="357">
        <v>10</v>
      </c>
      <c r="K74" s="357" t="s">
        <v>1067</v>
      </c>
      <c r="L74" s="357"/>
      <c r="M74" s="357" t="s">
        <v>1068</v>
      </c>
      <c r="N74" s="361">
        <v>1</v>
      </c>
      <c r="O74" s="365">
        <v>2024</v>
      </c>
      <c r="P74" s="365">
        <v>2027</v>
      </c>
      <c r="Q74" s="365">
        <v>1460</v>
      </c>
      <c r="R74" s="423"/>
      <c r="S74" s="381"/>
      <c r="T74" s="365" t="s">
        <v>934</v>
      </c>
      <c r="U74" s="361" t="s">
        <v>1048</v>
      </c>
      <c r="V74" s="361" t="s">
        <v>1049</v>
      </c>
      <c r="W74" s="365" t="s">
        <v>937</v>
      </c>
      <c r="X74" s="357" t="s">
        <v>1068</v>
      </c>
      <c r="Y74" s="357">
        <v>1</v>
      </c>
      <c r="Z74" s="357"/>
      <c r="AA74" s="357"/>
      <c r="AB74" s="357" t="s">
        <v>1050</v>
      </c>
      <c r="AC74" s="357"/>
      <c r="AD74" s="416">
        <v>0</v>
      </c>
      <c r="AE74" s="416">
        <v>1</v>
      </c>
      <c r="AF74" s="357"/>
      <c r="AG74" s="419"/>
    </row>
    <row r="75" spans="1:33" ht="409.5" x14ac:dyDescent="0.25">
      <c r="A75" s="361" t="s">
        <v>263</v>
      </c>
      <c r="B75" s="357" t="s">
        <v>264</v>
      </c>
      <c r="C75" s="361" t="s">
        <v>265</v>
      </c>
      <c r="D75" s="364" t="s">
        <v>295</v>
      </c>
      <c r="E75" s="357" t="s">
        <v>1042</v>
      </c>
      <c r="F75" s="376"/>
      <c r="G75" s="373"/>
      <c r="H75" s="357" t="s">
        <v>1065</v>
      </c>
      <c r="I75" s="357" t="s">
        <v>1066</v>
      </c>
      <c r="J75" s="357">
        <v>5</v>
      </c>
      <c r="K75" s="357" t="s">
        <v>1069</v>
      </c>
      <c r="L75" s="357"/>
      <c r="M75" s="357" t="s">
        <v>1070</v>
      </c>
      <c r="N75" s="361">
        <v>1</v>
      </c>
      <c r="O75" s="365">
        <v>2024</v>
      </c>
      <c r="P75" s="365">
        <v>2027</v>
      </c>
      <c r="Q75" s="365">
        <v>1460</v>
      </c>
      <c r="R75" s="396" t="s">
        <v>1855</v>
      </c>
      <c r="S75" s="369" t="s">
        <v>1860</v>
      </c>
      <c r="T75" s="365" t="s">
        <v>934</v>
      </c>
      <c r="U75" s="361" t="s">
        <v>1048</v>
      </c>
      <c r="V75" s="361" t="s">
        <v>1049</v>
      </c>
      <c r="W75" s="365" t="s">
        <v>937</v>
      </c>
      <c r="X75" s="357" t="s">
        <v>1070</v>
      </c>
      <c r="Y75" s="357">
        <v>1</v>
      </c>
      <c r="Z75" s="357"/>
      <c r="AA75" s="357"/>
      <c r="AB75" s="357" t="s">
        <v>1050</v>
      </c>
      <c r="AC75" s="357"/>
      <c r="AD75" s="416">
        <v>0</v>
      </c>
      <c r="AE75" s="416">
        <v>1</v>
      </c>
      <c r="AF75" s="357"/>
      <c r="AG75" s="419"/>
    </row>
    <row r="76" spans="1:33" ht="409.5" x14ac:dyDescent="0.25">
      <c r="A76" s="361" t="s">
        <v>263</v>
      </c>
      <c r="B76" s="357" t="s">
        <v>264</v>
      </c>
      <c r="C76" s="361" t="s">
        <v>265</v>
      </c>
      <c r="D76" s="364" t="s">
        <v>298</v>
      </c>
      <c r="E76" s="357" t="s">
        <v>1042</v>
      </c>
      <c r="F76" s="376"/>
      <c r="G76" s="373"/>
      <c r="H76" s="357" t="s">
        <v>1065</v>
      </c>
      <c r="I76" s="357" t="s">
        <v>1066</v>
      </c>
      <c r="J76" s="357">
        <v>5</v>
      </c>
      <c r="K76" s="357" t="s">
        <v>1071</v>
      </c>
      <c r="L76" s="357"/>
      <c r="M76" s="357" t="s">
        <v>1072</v>
      </c>
      <c r="N76" s="361">
        <v>1</v>
      </c>
      <c r="O76" s="365">
        <v>2024</v>
      </c>
      <c r="P76" s="365">
        <v>2027</v>
      </c>
      <c r="Q76" s="365">
        <v>1460</v>
      </c>
      <c r="R76" s="401"/>
      <c r="S76" s="380"/>
      <c r="T76" s="365" t="s">
        <v>934</v>
      </c>
      <c r="U76" s="361" t="s">
        <v>1048</v>
      </c>
      <c r="V76" s="361" t="s">
        <v>1049</v>
      </c>
      <c r="W76" s="365" t="s">
        <v>937</v>
      </c>
      <c r="X76" s="357" t="s">
        <v>1072</v>
      </c>
      <c r="Y76" s="357">
        <v>1</v>
      </c>
      <c r="Z76" s="357"/>
      <c r="AA76" s="357"/>
      <c r="AB76" s="357" t="s">
        <v>1050</v>
      </c>
      <c r="AC76" s="357"/>
      <c r="AD76" s="416">
        <v>0</v>
      </c>
      <c r="AE76" s="416">
        <v>1</v>
      </c>
      <c r="AF76" s="357"/>
      <c r="AG76" s="419"/>
    </row>
    <row r="77" spans="1:33" ht="409.5" x14ac:dyDescent="0.25">
      <c r="A77" s="361" t="s">
        <v>263</v>
      </c>
      <c r="B77" s="357" t="s">
        <v>264</v>
      </c>
      <c r="C77" s="361" t="s">
        <v>265</v>
      </c>
      <c r="D77" s="364" t="s">
        <v>300</v>
      </c>
      <c r="E77" s="357" t="s">
        <v>1042</v>
      </c>
      <c r="F77" s="392"/>
      <c r="G77" s="384"/>
      <c r="H77" s="357" t="s">
        <v>1044</v>
      </c>
      <c r="I77" s="357" t="s">
        <v>1045</v>
      </c>
      <c r="J77" s="357">
        <v>5</v>
      </c>
      <c r="K77" s="357" t="s">
        <v>1073</v>
      </c>
      <c r="L77" s="357"/>
      <c r="M77" s="357" t="s">
        <v>1074</v>
      </c>
      <c r="N77" s="361">
        <v>1</v>
      </c>
      <c r="O77" s="365">
        <v>2024</v>
      </c>
      <c r="P77" s="365">
        <v>2027</v>
      </c>
      <c r="Q77" s="365">
        <v>1460</v>
      </c>
      <c r="R77" s="410"/>
      <c r="S77" s="381"/>
      <c r="T77" s="365" t="s">
        <v>934</v>
      </c>
      <c r="U77" s="361" t="s">
        <v>1075</v>
      </c>
      <c r="V77" s="361" t="s">
        <v>1076</v>
      </c>
      <c r="W77" s="365" t="s">
        <v>937</v>
      </c>
      <c r="X77" s="357" t="s">
        <v>1074</v>
      </c>
      <c r="Y77" s="357">
        <v>1</v>
      </c>
      <c r="Z77" s="357"/>
      <c r="AA77" s="357"/>
      <c r="AB77" s="357" t="s">
        <v>1050</v>
      </c>
      <c r="AC77" s="357"/>
      <c r="AD77" s="416">
        <v>0</v>
      </c>
      <c r="AE77" s="416">
        <v>1</v>
      </c>
      <c r="AF77" s="357"/>
      <c r="AG77" s="419"/>
    </row>
    <row r="78" spans="1:33" ht="60" x14ac:dyDescent="0.25">
      <c r="A78" s="361" t="s">
        <v>303</v>
      </c>
      <c r="B78" s="357" t="s">
        <v>304</v>
      </c>
      <c r="C78" s="361" t="s">
        <v>305</v>
      </c>
      <c r="D78" s="364" t="s">
        <v>308</v>
      </c>
      <c r="E78" s="357" t="s">
        <v>986</v>
      </c>
      <c r="F78" s="414" t="s">
        <v>294</v>
      </c>
      <c r="G78" s="414" t="s">
        <v>294</v>
      </c>
      <c r="H78" s="414" t="s">
        <v>294</v>
      </c>
      <c r="I78" s="414" t="s">
        <v>294</v>
      </c>
      <c r="J78" s="357"/>
      <c r="K78" s="357"/>
      <c r="L78" s="357"/>
      <c r="M78" s="357"/>
      <c r="N78" s="361"/>
      <c r="O78" s="365"/>
      <c r="P78" s="365"/>
      <c r="Q78" s="365"/>
      <c r="R78" s="365"/>
      <c r="S78" s="361"/>
      <c r="T78" s="365"/>
      <c r="U78" s="361"/>
      <c r="V78" s="361"/>
      <c r="W78" s="365"/>
      <c r="X78" s="357"/>
      <c r="Y78" s="357"/>
      <c r="Z78" s="357"/>
      <c r="AA78" s="357"/>
      <c r="AB78" s="357"/>
      <c r="AC78" s="357"/>
      <c r="AD78" s="416"/>
      <c r="AE78" s="416"/>
      <c r="AF78" s="357"/>
      <c r="AG78" s="419"/>
    </row>
    <row r="79" spans="1:33" ht="78" customHeight="1" x14ac:dyDescent="0.25">
      <c r="A79" s="355" t="str">
        <f>+CONCATENATE('[7]1. ESTRATÉGICO'!E41)</f>
        <v>implementar el 100% del proceso del traslado del mercado de Bazurto</v>
      </c>
      <c r="B79" s="355" t="str">
        <f>+CONCATENATE('[7]1. ESTRATÉGICO'!F41)</f>
        <v>Desarrollo del nuevo sistema de mercados del distrito</v>
      </c>
      <c r="C79" s="355" t="str">
        <f>+CONCATENATE('[7]1. ESTRATÉGICO'!G41)</f>
        <v>03-07-01</v>
      </c>
      <c r="D79" s="355" t="str">
        <f>+CONCATENATE('[7]1. ESTRATÉGICO'!K41)</f>
        <v xml:space="preserve">Implementar tres (3) fases del proceso de traslado del Mercado de Bazurto  
1. Levantamiento, recopilación y revisión de información.
2. Estudio de preinversion para el desarrollo de la estructuración técnica, social, ambiental, predial, financiera, jurídica y operativa del nuevo sistema de abastecimiento.               
3. Ejecucion  </v>
      </c>
      <c r="E79" s="355" t="s">
        <v>1077</v>
      </c>
      <c r="F79" s="358">
        <v>2024130010081</v>
      </c>
      <c r="G79" s="358" t="s">
        <v>1078</v>
      </c>
      <c r="H79" s="428" t="s">
        <v>1079</v>
      </c>
      <c r="I79" s="429" t="s">
        <v>450</v>
      </c>
      <c r="J79" s="378">
        <v>1</v>
      </c>
      <c r="K79" s="428" t="s">
        <v>1080</v>
      </c>
      <c r="L79" s="362"/>
      <c r="M79" s="429" t="s">
        <v>1081</v>
      </c>
      <c r="N79" s="356">
        <v>1</v>
      </c>
      <c r="O79" s="405" t="s">
        <v>1082</v>
      </c>
      <c r="P79" s="405" t="s">
        <v>1083</v>
      </c>
      <c r="Q79" s="356">
        <v>60</v>
      </c>
      <c r="R79" s="396" t="s">
        <v>1855</v>
      </c>
      <c r="S79" s="369" t="s">
        <v>1860</v>
      </c>
      <c r="T79" s="355" t="s">
        <v>1084</v>
      </c>
      <c r="U79" s="429" t="s">
        <v>1085</v>
      </c>
      <c r="V79" s="429" t="s">
        <v>1086</v>
      </c>
      <c r="W79" s="356" t="s">
        <v>1087</v>
      </c>
      <c r="X79" s="356" t="s">
        <v>860</v>
      </c>
      <c r="Y79" s="430">
        <v>2944590000</v>
      </c>
      <c r="Z79" s="356"/>
      <c r="AA79" s="356"/>
      <c r="AB79" s="356"/>
      <c r="AC79" s="356"/>
      <c r="AD79" s="356"/>
      <c r="AE79" s="356"/>
      <c r="AF79" s="355"/>
      <c r="AG79" s="355"/>
    </row>
    <row r="80" spans="1:33" ht="47.25" customHeight="1" x14ac:dyDescent="0.25">
      <c r="A80" s="373"/>
      <c r="B80" s="373"/>
      <c r="C80" s="373"/>
      <c r="D80" s="373"/>
      <c r="E80" s="373"/>
      <c r="F80" s="376"/>
      <c r="G80" s="376"/>
      <c r="H80" s="428" t="s">
        <v>1088</v>
      </c>
      <c r="I80" s="431"/>
      <c r="J80" s="432"/>
      <c r="K80" s="428" t="s">
        <v>1089</v>
      </c>
      <c r="L80" s="362"/>
      <c r="M80" s="431"/>
      <c r="N80" s="374"/>
      <c r="O80" s="433"/>
      <c r="P80" s="433"/>
      <c r="Q80" s="434"/>
      <c r="R80" s="422"/>
      <c r="S80" s="380"/>
      <c r="T80" s="373"/>
      <c r="U80" s="431"/>
      <c r="V80" s="431"/>
      <c r="W80" s="374"/>
      <c r="X80" s="374"/>
      <c r="Y80" s="435"/>
      <c r="Z80" s="374"/>
      <c r="AA80" s="374"/>
      <c r="AB80" s="374"/>
      <c r="AC80" s="374"/>
      <c r="AD80" s="374"/>
      <c r="AE80" s="374"/>
      <c r="AF80" s="373"/>
      <c r="AG80" s="373"/>
    </row>
    <row r="81" spans="1:33" ht="47.25" customHeight="1" x14ac:dyDescent="0.25">
      <c r="A81" s="384"/>
      <c r="B81" s="384"/>
      <c r="C81" s="384"/>
      <c r="D81" s="384"/>
      <c r="E81" s="384"/>
      <c r="F81" s="392"/>
      <c r="G81" s="392"/>
      <c r="H81" s="428" t="s">
        <v>1090</v>
      </c>
      <c r="I81" s="436"/>
      <c r="J81" s="385"/>
      <c r="K81" s="428" t="s">
        <v>1091</v>
      </c>
      <c r="L81" s="362"/>
      <c r="M81" s="436"/>
      <c r="N81" s="386"/>
      <c r="O81" s="407"/>
      <c r="P81" s="407"/>
      <c r="Q81" s="437"/>
      <c r="R81" s="422"/>
      <c r="S81" s="380"/>
      <c r="T81" s="384"/>
      <c r="U81" s="436"/>
      <c r="V81" s="436"/>
      <c r="W81" s="386"/>
      <c r="X81" s="386"/>
      <c r="Y81" s="438"/>
      <c r="Z81" s="386"/>
      <c r="AA81" s="386"/>
      <c r="AB81" s="386"/>
      <c r="AC81" s="386"/>
      <c r="AD81" s="386"/>
      <c r="AE81" s="386"/>
      <c r="AF81" s="384"/>
      <c r="AG81" s="384"/>
    </row>
    <row r="82" spans="1:33" ht="47.25" customHeight="1" x14ac:dyDescent="0.25">
      <c r="A82" s="355" t="str">
        <f>+CONCATENATE('[7]1. ESTRATÉGICO'!E42)</f>
        <v>Actualizar al 100% el marco jurico de gobernanzadel Sistema del Mercado del Distrito.</v>
      </c>
      <c r="B82" s="355" t="str">
        <f>+CONCATENATE('[7]1. ESTRATÉGICO'!F42)</f>
        <v>Gestión integral del sistema de mercados</v>
      </c>
      <c r="C82" s="355" t="str">
        <f>+CONCATENATE('[7]1. ESTRATÉGICO'!G42)</f>
        <v>03-07-02</v>
      </c>
      <c r="D82" s="355" t="str">
        <f>+CONCATENATE('[7]1. ESTRATÉGICO'!K42)</f>
        <v>Actualizar dos (2) documentos normativos que rigen la operación de la plaza de mercados</v>
      </c>
      <c r="E82" s="355" t="s">
        <v>1092</v>
      </c>
      <c r="F82" s="358">
        <v>2024130010163</v>
      </c>
      <c r="G82" s="358" t="s">
        <v>1093</v>
      </c>
      <c r="H82" s="439" t="s">
        <v>1094</v>
      </c>
      <c r="I82" s="429" t="s">
        <v>1095</v>
      </c>
      <c r="J82" s="378">
        <v>0.4</v>
      </c>
      <c r="K82" s="357" t="s">
        <v>1882</v>
      </c>
      <c r="L82" s="362"/>
      <c r="M82" s="429" t="s">
        <v>1081</v>
      </c>
      <c r="N82" s="356">
        <v>1</v>
      </c>
      <c r="O82" s="356" t="s">
        <v>1082</v>
      </c>
      <c r="P82" s="440" t="s">
        <v>1083</v>
      </c>
      <c r="Q82" s="356">
        <v>60</v>
      </c>
      <c r="R82" s="422"/>
      <c r="S82" s="380"/>
      <c r="T82" s="355" t="s">
        <v>1084</v>
      </c>
      <c r="U82" s="429" t="s">
        <v>1085</v>
      </c>
      <c r="V82" s="429" t="s">
        <v>1086</v>
      </c>
      <c r="W82" s="356" t="s">
        <v>1087</v>
      </c>
      <c r="X82" s="356" t="s">
        <v>860</v>
      </c>
      <c r="Y82" s="430">
        <v>5811950208</v>
      </c>
      <c r="Z82" s="356" t="s">
        <v>879</v>
      </c>
      <c r="AA82" s="356" t="s">
        <v>997</v>
      </c>
      <c r="AB82" s="356" t="s">
        <v>1096</v>
      </c>
      <c r="AC82" s="356"/>
      <c r="AD82" s="430">
        <v>811000000</v>
      </c>
      <c r="AE82" s="430">
        <v>5811950208</v>
      </c>
      <c r="AF82" s="355" t="s">
        <v>1097</v>
      </c>
      <c r="AG82" s="355" t="s">
        <v>1098</v>
      </c>
    </row>
    <row r="83" spans="1:33" ht="47.25" customHeight="1" x14ac:dyDescent="0.25">
      <c r="A83" s="373"/>
      <c r="B83" s="373"/>
      <c r="C83" s="373"/>
      <c r="D83" s="373"/>
      <c r="E83" s="373"/>
      <c r="F83" s="376"/>
      <c r="G83" s="376"/>
      <c r="H83" s="441"/>
      <c r="I83" s="431"/>
      <c r="J83" s="432"/>
      <c r="K83" s="357" t="s">
        <v>1099</v>
      </c>
      <c r="L83" s="362"/>
      <c r="M83" s="431"/>
      <c r="N83" s="374"/>
      <c r="O83" s="374"/>
      <c r="P83" s="442"/>
      <c r="Q83" s="374"/>
      <c r="R83" s="422"/>
      <c r="S83" s="380"/>
      <c r="T83" s="373"/>
      <c r="U83" s="431"/>
      <c r="V83" s="431"/>
      <c r="W83" s="374"/>
      <c r="X83" s="374"/>
      <c r="Y83" s="435"/>
      <c r="Z83" s="374"/>
      <c r="AA83" s="374"/>
      <c r="AB83" s="374"/>
      <c r="AC83" s="374"/>
      <c r="AD83" s="435"/>
      <c r="AE83" s="435"/>
      <c r="AF83" s="373"/>
      <c r="AG83" s="373"/>
    </row>
    <row r="84" spans="1:33" ht="47.25" customHeight="1" x14ac:dyDescent="0.25">
      <c r="A84" s="373"/>
      <c r="B84" s="373"/>
      <c r="C84" s="373"/>
      <c r="D84" s="373"/>
      <c r="E84" s="373"/>
      <c r="F84" s="376"/>
      <c r="G84" s="376"/>
      <c r="H84" s="443"/>
      <c r="I84" s="436"/>
      <c r="J84" s="385"/>
      <c r="K84" s="357" t="s">
        <v>1100</v>
      </c>
      <c r="L84" s="362"/>
      <c r="M84" s="436"/>
      <c r="N84" s="386"/>
      <c r="O84" s="386"/>
      <c r="P84" s="444"/>
      <c r="Q84" s="386"/>
      <c r="R84" s="422"/>
      <c r="S84" s="380"/>
      <c r="T84" s="384"/>
      <c r="U84" s="436"/>
      <c r="V84" s="436"/>
      <c r="W84" s="386"/>
      <c r="X84" s="386"/>
      <c r="Y84" s="438"/>
      <c r="Z84" s="386"/>
      <c r="AA84" s="386"/>
      <c r="AB84" s="386"/>
      <c r="AC84" s="386"/>
      <c r="AD84" s="438"/>
      <c r="AE84" s="438"/>
      <c r="AF84" s="384"/>
      <c r="AG84" s="384"/>
    </row>
    <row r="85" spans="1:33" ht="47.25" customHeight="1" x14ac:dyDescent="0.25">
      <c r="A85" s="373"/>
      <c r="B85" s="373"/>
      <c r="C85" s="373"/>
      <c r="D85" s="373"/>
      <c r="E85" s="373"/>
      <c r="F85" s="376"/>
      <c r="G85" s="376"/>
      <c r="H85" s="439" t="s">
        <v>1101</v>
      </c>
      <c r="I85" s="429" t="s">
        <v>450</v>
      </c>
      <c r="J85" s="378">
        <v>0.3</v>
      </c>
      <c r="K85" s="357" t="s">
        <v>1102</v>
      </c>
      <c r="L85" s="362"/>
      <c r="M85" s="429" t="s">
        <v>1081</v>
      </c>
      <c r="N85" s="356">
        <v>1</v>
      </c>
      <c r="O85" s="356" t="s">
        <v>1082</v>
      </c>
      <c r="P85" s="440" t="s">
        <v>1083</v>
      </c>
      <c r="Q85" s="356">
        <v>60</v>
      </c>
      <c r="R85" s="422"/>
      <c r="S85" s="380"/>
      <c r="T85" s="355" t="s">
        <v>1084</v>
      </c>
      <c r="U85" s="429" t="s">
        <v>1085</v>
      </c>
      <c r="V85" s="429" t="s">
        <v>1086</v>
      </c>
      <c r="W85" s="356" t="s">
        <v>1087</v>
      </c>
      <c r="X85" s="356" t="s">
        <v>860</v>
      </c>
      <c r="Y85" s="430">
        <v>5811950208</v>
      </c>
      <c r="Z85" s="356" t="s">
        <v>879</v>
      </c>
      <c r="AA85" s="356" t="s">
        <v>997</v>
      </c>
      <c r="AB85" s="356" t="s">
        <v>1096</v>
      </c>
      <c r="AC85" s="356"/>
      <c r="AD85" s="430"/>
      <c r="AE85" s="430">
        <v>5811950208</v>
      </c>
      <c r="AF85" s="355" t="s">
        <v>1103</v>
      </c>
      <c r="AG85" s="355" t="s">
        <v>1104</v>
      </c>
    </row>
    <row r="86" spans="1:33" ht="34.5" customHeight="1" x14ac:dyDescent="0.25">
      <c r="A86" s="384"/>
      <c r="B86" s="384"/>
      <c r="C86" s="384"/>
      <c r="D86" s="384"/>
      <c r="E86" s="373"/>
      <c r="F86" s="376"/>
      <c r="G86" s="376"/>
      <c r="H86" s="441"/>
      <c r="I86" s="431"/>
      <c r="J86" s="432"/>
      <c r="K86" s="357" t="s">
        <v>1105</v>
      </c>
      <c r="L86" s="362"/>
      <c r="M86" s="431"/>
      <c r="N86" s="374"/>
      <c r="O86" s="374"/>
      <c r="P86" s="442"/>
      <c r="Q86" s="374"/>
      <c r="R86" s="422"/>
      <c r="S86" s="380"/>
      <c r="T86" s="373"/>
      <c r="U86" s="431"/>
      <c r="V86" s="431"/>
      <c r="W86" s="374"/>
      <c r="X86" s="374"/>
      <c r="Y86" s="435"/>
      <c r="Z86" s="374"/>
      <c r="AA86" s="374"/>
      <c r="AB86" s="374"/>
      <c r="AC86" s="374"/>
      <c r="AD86" s="435"/>
      <c r="AE86" s="435"/>
      <c r="AF86" s="373"/>
      <c r="AG86" s="373"/>
    </row>
    <row r="87" spans="1:33" ht="60" x14ac:dyDescent="0.25">
      <c r="A87" s="361" t="str">
        <f>+CONCATENATE('[7]1. ESTRATÉGICO'!E43)</f>
        <v>Actualizar al 100% el marco jurico de gobernanzadel Sistema del Mercado del Distrito.</v>
      </c>
      <c r="B87" s="357" t="str">
        <f>+CONCATENATE('[7]1. ESTRATÉGICO'!F43)</f>
        <v>Gestión integral del sistema de mercados</v>
      </c>
      <c r="C87" s="361" t="str">
        <f>+CONCATENATE('[7]1. ESTRATÉGICO'!G43)</f>
        <v>03-07-02</v>
      </c>
      <c r="D87" s="364" t="str">
        <f>+CONCATENATE('[7]1. ESTRATÉGICO'!K43)</f>
        <v>Implementar dos (2) Planes de Gestión (1. Ambiental y 2. Administrativa, Operativa y Juridica) del Sistema de Mercados</v>
      </c>
      <c r="E87" s="373"/>
      <c r="F87" s="376"/>
      <c r="G87" s="376"/>
      <c r="H87" s="443"/>
      <c r="I87" s="436"/>
      <c r="J87" s="385"/>
      <c r="K87" s="357" t="s">
        <v>1106</v>
      </c>
      <c r="L87" s="362"/>
      <c r="M87" s="436"/>
      <c r="N87" s="386"/>
      <c r="O87" s="386"/>
      <c r="P87" s="444"/>
      <c r="Q87" s="386"/>
      <c r="R87" s="422"/>
      <c r="S87" s="380"/>
      <c r="T87" s="384"/>
      <c r="U87" s="436"/>
      <c r="V87" s="436"/>
      <c r="W87" s="386"/>
      <c r="X87" s="386"/>
      <c r="Y87" s="438"/>
      <c r="Z87" s="386"/>
      <c r="AA87" s="386"/>
      <c r="AB87" s="386"/>
      <c r="AC87" s="386"/>
      <c r="AD87" s="438"/>
      <c r="AE87" s="438"/>
      <c r="AF87" s="384"/>
      <c r="AG87" s="384"/>
    </row>
    <row r="88" spans="1:33" ht="60" x14ac:dyDescent="0.25">
      <c r="A88" s="361" t="str">
        <f>+CONCATENATE('[7]1. ESTRATÉGICO'!E44)</f>
        <v>Actualizar al 100% el marco jurico de gobernanzadel Sistema del Mercado del Distrito.</v>
      </c>
      <c r="B88" s="357" t="str">
        <f>+CONCATENATE('[7]1. ESTRATÉGICO'!F44)</f>
        <v>Gestión integral del sistema de mercados</v>
      </c>
      <c r="C88" s="361" t="str">
        <f>+CONCATENATE('[7]1. ESTRATÉGICO'!G44)</f>
        <v>03-07-02</v>
      </c>
      <c r="D88" s="364" t="str">
        <f>+CONCATENATE('[7]1. ESTRATÉGICO'!K44)</f>
        <v>Intervenir o mantener quinientos (500) metros cuadrados de infraestructura de las plazas de mercado que conforman el Sistema Integral de Abastecimiento del Distrito</v>
      </c>
      <c r="E88" s="384"/>
      <c r="F88" s="392"/>
      <c r="G88" s="392"/>
      <c r="H88" s="445" t="s">
        <v>1107</v>
      </c>
      <c r="I88" s="446" t="s">
        <v>1108</v>
      </c>
      <c r="J88" s="363">
        <v>0.3</v>
      </c>
      <c r="K88" s="357" t="s">
        <v>1109</v>
      </c>
      <c r="L88" s="362"/>
      <c r="M88" s="446" t="s">
        <v>1110</v>
      </c>
      <c r="N88" s="365">
        <v>150</v>
      </c>
      <c r="O88" s="365" t="s">
        <v>1082</v>
      </c>
      <c r="P88" s="447" t="s">
        <v>1083</v>
      </c>
      <c r="Q88" s="365">
        <v>60</v>
      </c>
      <c r="R88" s="423"/>
      <c r="S88" s="381"/>
      <c r="T88" s="361" t="s">
        <v>1084</v>
      </c>
      <c r="U88" s="446" t="s">
        <v>1085</v>
      </c>
      <c r="V88" s="448"/>
      <c r="W88" s="365" t="s">
        <v>1087</v>
      </c>
      <c r="X88" s="365" t="s">
        <v>860</v>
      </c>
      <c r="Y88" s="387">
        <v>5811950208</v>
      </c>
      <c r="Z88" s="365" t="s">
        <v>879</v>
      </c>
      <c r="AA88" s="365" t="s">
        <v>997</v>
      </c>
      <c r="AB88" s="365" t="s">
        <v>1096</v>
      </c>
      <c r="AC88" s="365"/>
      <c r="AD88" s="417"/>
      <c r="AE88" s="417">
        <v>5811950208</v>
      </c>
      <c r="AF88" s="357" t="s">
        <v>1111</v>
      </c>
      <c r="AG88" s="357" t="s">
        <v>1104</v>
      </c>
    </row>
    <row r="89" spans="1:33" ht="47.25" customHeight="1" x14ac:dyDescent="0.25">
      <c r="A89" s="355" t="str">
        <f>+CONCATENATE('1. ESTRATÉGICO'!E45)</f>
        <v>Incrementar a 99 puntos el Índice de Transparencia y Anticorrupción - ITA</v>
      </c>
      <c r="B89" s="355" t="str">
        <f>+CONCATENATE('1. ESTRATÉGICO'!F45)</f>
        <v>Transparencia y lucha contra la corrupción</v>
      </c>
      <c r="C89" s="355" t="str">
        <f>+CONCATENATE('1. ESTRATÉGICO'!G45)</f>
        <v>05-06-01</v>
      </c>
      <c r="D89" s="355" t="str">
        <f>+CONCATENATE('1. ESTRATÉGICO'!K45)</f>
        <v>Implementar una (1) estrategia de acceso para respuesta a transparencia activa y pasiva, los instrumentos de gestión de la información con criterios de accesibilidad</v>
      </c>
      <c r="E89" s="355" t="s">
        <v>1112</v>
      </c>
      <c r="F89" s="358">
        <v>2024130010164</v>
      </c>
      <c r="G89" s="355" t="s">
        <v>1113</v>
      </c>
      <c r="H89" s="355" t="s">
        <v>1114</v>
      </c>
      <c r="I89" s="355" t="s">
        <v>1115</v>
      </c>
      <c r="J89" s="395">
        <v>1</v>
      </c>
      <c r="K89" s="364" t="s">
        <v>1116</v>
      </c>
      <c r="L89" s="357"/>
      <c r="M89" s="361" t="s">
        <v>1117</v>
      </c>
      <c r="N89" s="361">
        <v>1</v>
      </c>
      <c r="O89" s="426">
        <v>45580</v>
      </c>
      <c r="P89" s="426">
        <v>45582</v>
      </c>
      <c r="Q89" s="414">
        <f>+P89-O89</f>
        <v>2</v>
      </c>
      <c r="R89" s="396" t="s">
        <v>1855</v>
      </c>
      <c r="S89" s="369" t="s">
        <v>1860</v>
      </c>
      <c r="T89" s="355" t="s">
        <v>1118</v>
      </c>
      <c r="U89" s="355" t="s">
        <v>1119</v>
      </c>
      <c r="V89" s="355" t="s">
        <v>1120</v>
      </c>
      <c r="W89" s="361" t="s">
        <v>866</v>
      </c>
      <c r="X89" s="357" t="s">
        <v>1121</v>
      </c>
      <c r="Y89" s="449">
        <v>350000000</v>
      </c>
      <c r="Z89" s="357" t="s">
        <v>1122</v>
      </c>
      <c r="AA89" s="357" t="s">
        <v>880</v>
      </c>
      <c r="AB89" s="426">
        <v>45555</v>
      </c>
      <c r="AC89" s="361" t="s">
        <v>294</v>
      </c>
      <c r="AD89" s="449">
        <v>1400000000</v>
      </c>
      <c r="AE89" s="449">
        <v>1400000000</v>
      </c>
      <c r="AF89" s="355" t="s">
        <v>1111</v>
      </c>
      <c r="AG89" s="355" t="s">
        <v>1123</v>
      </c>
    </row>
    <row r="90" spans="1:33" ht="43.5" customHeight="1" x14ac:dyDescent="0.25">
      <c r="A90" s="373"/>
      <c r="B90" s="373"/>
      <c r="C90" s="373"/>
      <c r="D90" s="373"/>
      <c r="E90" s="373"/>
      <c r="F90" s="376"/>
      <c r="G90" s="373"/>
      <c r="H90" s="373"/>
      <c r="I90" s="373"/>
      <c r="J90" s="373"/>
      <c r="K90" s="364" t="s">
        <v>1124</v>
      </c>
      <c r="L90" s="357"/>
      <c r="M90" s="361" t="s">
        <v>1125</v>
      </c>
      <c r="N90" s="361">
        <v>1</v>
      </c>
      <c r="O90" s="426">
        <v>45580</v>
      </c>
      <c r="P90" s="426">
        <v>45583</v>
      </c>
      <c r="Q90" s="414">
        <f t="shared" ref="Q90:Q97" si="1">+P90-O90</f>
        <v>3</v>
      </c>
      <c r="R90" s="401"/>
      <c r="S90" s="380"/>
      <c r="T90" s="373"/>
      <c r="U90" s="373"/>
      <c r="V90" s="373"/>
      <c r="W90" s="361" t="s">
        <v>866</v>
      </c>
      <c r="X90" s="357" t="s">
        <v>1126</v>
      </c>
      <c r="Y90" s="449">
        <v>50000000</v>
      </c>
      <c r="Z90" s="357" t="s">
        <v>1122</v>
      </c>
      <c r="AA90" s="357" t="s">
        <v>880</v>
      </c>
      <c r="AB90" s="426">
        <v>45555</v>
      </c>
      <c r="AC90" s="361" t="s">
        <v>294</v>
      </c>
      <c r="AD90" s="449">
        <v>1400000000</v>
      </c>
      <c r="AE90" s="449">
        <v>1400000000</v>
      </c>
      <c r="AF90" s="373"/>
      <c r="AG90" s="373"/>
    </row>
    <row r="91" spans="1:33" ht="35.25" customHeight="1" x14ac:dyDescent="0.25">
      <c r="A91" s="373"/>
      <c r="B91" s="373"/>
      <c r="C91" s="373"/>
      <c r="D91" s="373"/>
      <c r="E91" s="373"/>
      <c r="F91" s="376"/>
      <c r="G91" s="373"/>
      <c r="H91" s="373"/>
      <c r="I91" s="373"/>
      <c r="J91" s="373"/>
      <c r="K91" s="364" t="s">
        <v>1127</v>
      </c>
      <c r="L91" s="357"/>
      <c r="M91" s="361" t="s">
        <v>1128</v>
      </c>
      <c r="N91" s="450">
        <v>1</v>
      </c>
      <c r="O91" s="426">
        <v>45505</v>
      </c>
      <c r="P91" s="426">
        <v>45657</v>
      </c>
      <c r="Q91" s="414">
        <f t="shared" si="1"/>
        <v>152</v>
      </c>
      <c r="R91" s="401"/>
      <c r="S91" s="380"/>
      <c r="T91" s="373"/>
      <c r="U91" s="384"/>
      <c r="V91" s="384"/>
      <c r="W91" s="361" t="s">
        <v>866</v>
      </c>
      <c r="X91" s="357" t="s">
        <v>1129</v>
      </c>
      <c r="Y91" s="449">
        <v>50000000</v>
      </c>
      <c r="Z91" s="357" t="s">
        <v>1122</v>
      </c>
      <c r="AA91" s="357" t="s">
        <v>880</v>
      </c>
      <c r="AB91" s="426">
        <v>45555</v>
      </c>
      <c r="AC91" s="361" t="s">
        <v>294</v>
      </c>
      <c r="AD91" s="449">
        <v>1400000000</v>
      </c>
      <c r="AE91" s="449">
        <v>1400000000</v>
      </c>
      <c r="AF91" s="373"/>
      <c r="AG91" s="373"/>
    </row>
    <row r="92" spans="1:33" ht="45" customHeight="1" x14ac:dyDescent="0.25">
      <c r="A92" s="373"/>
      <c r="B92" s="373"/>
      <c r="C92" s="373"/>
      <c r="D92" s="373"/>
      <c r="E92" s="373"/>
      <c r="F92" s="376"/>
      <c r="G92" s="373"/>
      <c r="H92" s="373"/>
      <c r="I92" s="373"/>
      <c r="J92" s="373"/>
      <c r="K92" s="364" t="s">
        <v>1130</v>
      </c>
      <c r="L92" s="357"/>
      <c r="M92" s="361" t="s">
        <v>1131</v>
      </c>
      <c r="N92" s="361">
        <v>1</v>
      </c>
      <c r="O92" s="426">
        <v>45566</v>
      </c>
      <c r="P92" s="426">
        <v>45596</v>
      </c>
      <c r="Q92" s="414">
        <f t="shared" si="1"/>
        <v>30</v>
      </c>
      <c r="R92" s="401"/>
      <c r="S92" s="380"/>
      <c r="T92" s="373"/>
      <c r="U92" s="355" t="s">
        <v>1132</v>
      </c>
      <c r="V92" s="355" t="s">
        <v>1133</v>
      </c>
      <c r="W92" s="361" t="s">
        <v>866</v>
      </c>
      <c r="X92" s="357" t="s">
        <v>1134</v>
      </c>
      <c r="Y92" s="449">
        <v>50000000</v>
      </c>
      <c r="Z92" s="357" t="s">
        <v>1122</v>
      </c>
      <c r="AA92" s="357" t="s">
        <v>880</v>
      </c>
      <c r="AB92" s="426">
        <v>45555</v>
      </c>
      <c r="AC92" s="361" t="s">
        <v>294</v>
      </c>
      <c r="AD92" s="449">
        <v>1400000000</v>
      </c>
      <c r="AE92" s="449">
        <v>1400000000</v>
      </c>
      <c r="AF92" s="373"/>
      <c r="AG92" s="373"/>
    </row>
    <row r="93" spans="1:33" ht="60" customHeight="1" x14ac:dyDescent="0.25">
      <c r="A93" s="373"/>
      <c r="B93" s="373"/>
      <c r="C93" s="373"/>
      <c r="D93" s="384"/>
      <c r="E93" s="373"/>
      <c r="F93" s="376"/>
      <c r="G93" s="373"/>
      <c r="H93" s="373"/>
      <c r="I93" s="373"/>
      <c r="J93" s="373"/>
      <c r="K93" s="364" t="s">
        <v>1135</v>
      </c>
      <c r="L93" s="357"/>
      <c r="M93" s="361" t="s">
        <v>1136</v>
      </c>
      <c r="N93" s="450">
        <v>1</v>
      </c>
      <c r="O93" s="426">
        <v>45566</v>
      </c>
      <c r="P93" s="426">
        <v>45657</v>
      </c>
      <c r="Q93" s="414">
        <f t="shared" si="1"/>
        <v>91</v>
      </c>
      <c r="R93" s="401"/>
      <c r="S93" s="380"/>
      <c r="T93" s="373"/>
      <c r="U93" s="373"/>
      <c r="V93" s="373"/>
      <c r="W93" s="361" t="s">
        <v>866</v>
      </c>
      <c r="X93" s="357" t="s">
        <v>1137</v>
      </c>
      <c r="Y93" s="449">
        <v>50000000</v>
      </c>
      <c r="Z93" s="357" t="s">
        <v>1122</v>
      </c>
      <c r="AA93" s="357" t="s">
        <v>880</v>
      </c>
      <c r="AB93" s="426">
        <v>45555</v>
      </c>
      <c r="AC93" s="361" t="s">
        <v>294</v>
      </c>
      <c r="AD93" s="449">
        <v>1400000000</v>
      </c>
      <c r="AE93" s="449">
        <v>1400000000</v>
      </c>
      <c r="AF93" s="373"/>
      <c r="AG93" s="373"/>
    </row>
    <row r="94" spans="1:33" ht="56.25" customHeight="1" x14ac:dyDescent="0.25">
      <c r="A94" s="373"/>
      <c r="B94" s="373"/>
      <c r="C94" s="373"/>
      <c r="D94" s="355" t="str">
        <f>+CONCATENATE('1. ESTRATÉGICO'!K46)</f>
        <v>Desarrollar ocho (8) rendiciones públicas de cuentas a la ciudadanía</v>
      </c>
      <c r="E94" s="373"/>
      <c r="F94" s="376"/>
      <c r="G94" s="373"/>
      <c r="H94" s="373"/>
      <c r="I94" s="373"/>
      <c r="J94" s="373"/>
      <c r="K94" s="364" t="s">
        <v>1138</v>
      </c>
      <c r="L94" s="357"/>
      <c r="M94" s="361" t="s">
        <v>1139</v>
      </c>
      <c r="N94" s="361">
        <v>1</v>
      </c>
      <c r="O94" s="426">
        <v>45608</v>
      </c>
      <c r="P94" s="426">
        <v>45611</v>
      </c>
      <c r="Q94" s="414">
        <f t="shared" si="1"/>
        <v>3</v>
      </c>
      <c r="R94" s="401"/>
      <c r="S94" s="380"/>
      <c r="T94" s="373"/>
      <c r="U94" s="384"/>
      <c r="V94" s="384"/>
      <c r="W94" s="361" t="s">
        <v>866</v>
      </c>
      <c r="X94" s="357" t="s">
        <v>1140</v>
      </c>
      <c r="Y94" s="449">
        <v>150000000</v>
      </c>
      <c r="Z94" s="357" t="s">
        <v>1122</v>
      </c>
      <c r="AA94" s="357" t="s">
        <v>880</v>
      </c>
      <c r="AB94" s="426">
        <v>45555</v>
      </c>
      <c r="AC94" s="361" t="s">
        <v>294</v>
      </c>
      <c r="AD94" s="449">
        <v>1400000000</v>
      </c>
      <c r="AE94" s="449">
        <v>1400000000</v>
      </c>
      <c r="AF94" s="373"/>
      <c r="AG94" s="373"/>
    </row>
    <row r="95" spans="1:33" ht="59.25" customHeight="1" x14ac:dyDescent="0.25">
      <c r="A95" s="373"/>
      <c r="B95" s="373"/>
      <c r="C95" s="373"/>
      <c r="D95" s="373"/>
      <c r="E95" s="373"/>
      <c r="F95" s="376"/>
      <c r="G95" s="373"/>
      <c r="H95" s="373"/>
      <c r="I95" s="373"/>
      <c r="J95" s="373"/>
      <c r="K95" s="364" t="s">
        <v>1141</v>
      </c>
      <c r="L95" s="357"/>
      <c r="M95" s="361" t="s">
        <v>1142</v>
      </c>
      <c r="N95" s="361">
        <v>1</v>
      </c>
      <c r="O95" s="426">
        <v>45597</v>
      </c>
      <c r="P95" s="426">
        <v>45626</v>
      </c>
      <c r="Q95" s="414">
        <f t="shared" si="1"/>
        <v>29</v>
      </c>
      <c r="R95" s="401"/>
      <c r="S95" s="380"/>
      <c r="T95" s="373"/>
      <c r="U95" s="355" t="s">
        <v>1143</v>
      </c>
      <c r="V95" s="355" t="s">
        <v>1144</v>
      </c>
      <c r="W95" s="361" t="s">
        <v>866</v>
      </c>
      <c r="X95" s="357" t="s">
        <v>1145</v>
      </c>
      <c r="Y95" s="449">
        <v>100000000</v>
      </c>
      <c r="Z95" s="357" t="s">
        <v>1122</v>
      </c>
      <c r="AA95" s="357" t="s">
        <v>880</v>
      </c>
      <c r="AB95" s="426">
        <v>45555</v>
      </c>
      <c r="AC95" s="361" t="s">
        <v>294</v>
      </c>
      <c r="AD95" s="449">
        <v>1400000000</v>
      </c>
      <c r="AE95" s="449">
        <v>1400000000</v>
      </c>
      <c r="AF95" s="373"/>
      <c r="AG95" s="373"/>
    </row>
    <row r="96" spans="1:33" ht="45.75" customHeight="1" x14ac:dyDescent="0.25">
      <c r="A96" s="373"/>
      <c r="B96" s="373"/>
      <c r="C96" s="373"/>
      <c r="D96" s="373"/>
      <c r="E96" s="373"/>
      <c r="F96" s="376"/>
      <c r="G96" s="373"/>
      <c r="H96" s="373"/>
      <c r="I96" s="373"/>
      <c r="J96" s="373"/>
      <c r="K96" s="364" t="s">
        <v>1146</v>
      </c>
      <c r="L96" s="357"/>
      <c r="M96" s="361" t="s">
        <v>1147</v>
      </c>
      <c r="N96" s="361">
        <v>1</v>
      </c>
      <c r="O96" s="426">
        <v>45627</v>
      </c>
      <c r="P96" s="426">
        <v>45657</v>
      </c>
      <c r="Q96" s="414">
        <f t="shared" si="1"/>
        <v>30</v>
      </c>
      <c r="R96" s="401"/>
      <c r="S96" s="380"/>
      <c r="T96" s="373"/>
      <c r="U96" s="373"/>
      <c r="V96" s="373"/>
      <c r="W96" s="361" t="s">
        <v>866</v>
      </c>
      <c r="X96" s="357" t="s">
        <v>1148</v>
      </c>
      <c r="Y96" s="449">
        <v>400000000</v>
      </c>
      <c r="Z96" s="357" t="s">
        <v>1122</v>
      </c>
      <c r="AA96" s="357" t="s">
        <v>880</v>
      </c>
      <c r="AB96" s="426">
        <v>45555</v>
      </c>
      <c r="AC96" s="361" t="s">
        <v>294</v>
      </c>
      <c r="AD96" s="449">
        <v>1400000000</v>
      </c>
      <c r="AE96" s="449">
        <v>1400000000</v>
      </c>
      <c r="AF96" s="373"/>
      <c r="AG96" s="373"/>
    </row>
    <row r="97" spans="1:33" ht="52.5" customHeight="1" x14ac:dyDescent="0.25">
      <c r="A97" s="384"/>
      <c r="B97" s="384"/>
      <c r="C97" s="384"/>
      <c r="D97" s="384"/>
      <c r="E97" s="384"/>
      <c r="F97" s="392"/>
      <c r="G97" s="384"/>
      <c r="H97" s="384"/>
      <c r="I97" s="384"/>
      <c r="J97" s="384"/>
      <c r="K97" s="364" t="s">
        <v>1149</v>
      </c>
      <c r="L97" s="357"/>
      <c r="M97" s="361" t="s">
        <v>1150</v>
      </c>
      <c r="N97" s="361">
        <v>1</v>
      </c>
      <c r="O97" s="426">
        <v>45635</v>
      </c>
      <c r="P97" s="426">
        <v>45635</v>
      </c>
      <c r="Q97" s="414">
        <f t="shared" si="1"/>
        <v>0</v>
      </c>
      <c r="R97" s="410"/>
      <c r="S97" s="381"/>
      <c r="T97" s="384"/>
      <c r="U97" s="384"/>
      <c r="V97" s="384"/>
      <c r="W97" s="361" t="s">
        <v>866</v>
      </c>
      <c r="X97" s="357" t="s">
        <v>1151</v>
      </c>
      <c r="Y97" s="449">
        <v>200000000</v>
      </c>
      <c r="Z97" s="357" t="s">
        <v>1122</v>
      </c>
      <c r="AA97" s="357" t="s">
        <v>880</v>
      </c>
      <c r="AB97" s="426">
        <v>45555</v>
      </c>
      <c r="AC97" s="361" t="s">
        <v>294</v>
      </c>
      <c r="AD97" s="449">
        <v>1400000000</v>
      </c>
      <c r="AE97" s="449">
        <v>1400000000</v>
      </c>
      <c r="AF97" s="384"/>
      <c r="AG97" s="384"/>
    </row>
    <row r="98" spans="1:33" ht="96" customHeight="1" x14ac:dyDescent="0.25">
      <c r="A98" s="355" t="str">
        <f>+CONCATENATE('1. ESTRATÉGICO'!E47)</f>
        <v>Incrementar a 88,9 puntos el Índice de Desempeño Institucional - IDI de la Alcaldía Distrital</v>
      </c>
      <c r="B98" s="355" t="str">
        <f>+CONCATENATE('1. ESTRATÉGICO'!F47)</f>
        <v>Modelo integrado de planeación y gestión - MIPG</v>
      </c>
      <c r="C98" s="355" t="str">
        <f>+CONCATENATE('1. ESTRATÉGICO'!G47)</f>
        <v>05-02-02</v>
      </c>
      <c r="D98" s="355" t="str">
        <f>+CONCATENATE('1. ESTRATÉGICO'!K47)</f>
        <v>Implementar una (1) estrategia para la simplificación de procesos</v>
      </c>
      <c r="E98" s="358" t="s">
        <v>1152</v>
      </c>
      <c r="F98" s="358">
        <v>2024130010070</v>
      </c>
      <c r="G98" s="355" t="s">
        <v>1153</v>
      </c>
      <c r="H98" s="357" t="s">
        <v>1154</v>
      </c>
      <c r="I98" s="357" t="s">
        <v>1155</v>
      </c>
      <c r="J98" s="415">
        <v>0.3</v>
      </c>
      <c r="K98" s="357" t="s">
        <v>1156</v>
      </c>
      <c r="L98" s="357"/>
      <c r="M98" s="357" t="s">
        <v>1157</v>
      </c>
      <c r="N98" s="361">
        <v>10</v>
      </c>
      <c r="O98" s="451">
        <v>45474</v>
      </c>
      <c r="P98" s="451">
        <v>45657</v>
      </c>
      <c r="Q98" s="414">
        <f>+P98-O98</f>
        <v>183</v>
      </c>
      <c r="R98" s="396" t="s">
        <v>1866</v>
      </c>
      <c r="S98" s="369" t="s">
        <v>1867</v>
      </c>
      <c r="T98" s="355" t="s">
        <v>1158</v>
      </c>
      <c r="U98" s="369" t="s">
        <v>1159</v>
      </c>
      <c r="V98" s="369" t="s">
        <v>1160</v>
      </c>
      <c r="W98" s="355" t="s">
        <v>866</v>
      </c>
      <c r="X98" s="357"/>
      <c r="Y98" s="357"/>
      <c r="Z98" s="357" t="s">
        <v>1161</v>
      </c>
      <c r="AA98" s="357" t="s">
        <v>880</v>
      </c>
      <c r="AB98" s="357"/>
      <c r="AC98" s="357"/>
      <c r="AD98" s="452">
        <v>450000000</v>
      </c>
      <c r="AE98" s="452">
        <v>336000000</v>
      </c>
      <c r="AF98" s="355" t="s">
        <v>1162</v>
      </c>
      <c r="AG98" s="355" t="s">
        <v>1163</v>
      </c>
    </row>
    <row r="99" spans="1:33" ht="60" x14ac:dyDescent="0.25">
      <c r="A99" s="373"/>
      <c r="B99" s="373"/>
      <c r="C99" s="373"/>
      <c r="D99" s="373"/>
      <c r="E99" s="376"/>
      <c r="F99" s="376"/>
      <c r="G99" s="373"/>
      <c r="H99" s="364" t="s">
        <v>1164</v>
      </c>
      <c r="I99" s="357" t="s">
        <v>1165</v>
      </c>
      <c r="J99" s="415">
        <v>0.3</v>
      </c>
      <c r="K99" s="357" t="s">
        <v>1166</v>
      </c>
      <c r="L99" s="357"/>
      <c r="M99" s="357" t="s">
        <v>1167</v>
      </c>
      <c r="N99" s="361">
        <v>9</v>
      </c>
      <c r="O99" s="451">
        <v>45474</v>
      </c>
      <c r="P99" s="451">
        <v>45657</v>
      </c>
      <c r="Q99" s="414">
        <f t="shared" ref="Q99:Q105" si="2">+P99-O99</f>
        <v>183</v>
      </c>
      <c r="R99" s="401"/>
      <c r="S99" s="380"/>
      <c r="T99" s="373"/>
      <c r="U99" s="381"/>
      <c r="V99" s="381"/>
      <c r="W99" s="373"/>
      <c r="X99" s="357"/>
      <c r="Y99" s="357"/>
      <c r="Z99" s="357" t="s">
        <v>1161</v>
      </c>
      <c r="AA99" s="357" t="s">
        <v>880</v>
      </c>
      <c r="AB99" s="357"/>
      <c r="AC99" s="357"/>
      <c r="AD99" s="453"/>
      <c r="AE99" s="453"/>
      <c r="AF99" s="373"/>
      <c r="AG99" s="373"/>
    </row>
    <row r="100" spans="1:33" ht="45" x14ac:dyDescent="0.25">
      <c r="A100" s="373"/>
      <c r="B100" s="373"/>
      <c r="C100" s="373"/>
      <c r="D100" s="373"/>
      <c r="E100" s="376"/>
      <c r="F100" s="376"/>
      <c r="G100" s="373"/>
      <c r="H100" s="364" t="s">
        <v>1168</v>
      </c>
      <c r="I100" s="364" t="s">
        <v>1165</v>
      </c>
      <c r="J100" s="415">
        <v>0.1</v>
      </c>
      <c r="K100" s="357" t="s">
        <v>1169</v>
      </c>
      <c r="L100" s="357"/>
      <c r="M100" s="357" t="s">
        <v>1170</v>
      </c>
      <c r="N100" s="361">
        <v>1</v>
      </c>
      <c r="O100" s="451">
        <v>45566</v>
      </c>
      <c r="P100" s="451">
        <v>45657</v>
      </c>
      <c r="Q100" s="414">
        <f t="shared" si="2"/>
        <v>91</v>
      </c>
      <c r="R100" s="401"/>
      <c r="S100" s="380"/>
      <c r="T100" s="373"/>
      <c r="U100" s="369" t="s">
        <v>1171</v>
      </c>
      <c r="V100" s="369" t="s">
        <v>1172</v>
      </c>
      <c r="W100" s="373"/>
      <c r="X100" s="357"/>
      <c r="Y100" s="357"/>
      <c r="Z100" s="357" t="s">
        <v>1161</v>
      </c>
      <c r="AA100" s="357" t="s">
        <v>880</v>
      </c>
      <c r="AB100" s="357"/>
      <c r="AC100" s="357"/>
      <c r="AD100" s="453"/>
      <c r="AE100" s="453"/>
      <c r="AF100" s="373"/>
      <c r="AG100" s="373"/>
    </row>
    <row r="101" spans="1:33" ht="71.25" customHeight="1" x14ac:dyDescent="0.25">
      <c r="A101" s="373"/>
      <c r="B101" s="373"/>
      <c r="C101" s="373"/>
      <c r="D101" s="373"/>
      <c r="E101" s="376"/>
      <c r="F101" s="376"/>
      <c r="G101" s="373"/>
      <c r="H101" s="364" t="s">
        <v>1173</v>
      </c>
      <c r="I101" s="364" t="s">
        <v>1174</v>
      </c>
      <c r="J101" s="415">
        <v>0.1</v>
      </c>
      <c r="K101" s="357" t="s">
        <v>1175</v>
      </c>
      <c r="L101" s="357"/>
      <c r="M101" s="357" t="s">
        <v>1176</v>
      </c>
      <c r="N101" s="361">
        <v>1</v>
      </c>
      <c r="O101" s="451">
        <v>45566</v>
      </c>
      <c r="P101" s="451">
        <v>45657</v>
      </c>
      <c r="Q101" s="414">
        <f t="shared" si="2"/>
        <v>91</v>
      </c>
      <c r="R101" s="401"/>
      <c r="S101" s="380"/>
      <c r="T101" s="373"/>
      <c r="U101" s="381"/>
      <c r="V101" s="381"/>
      <c r="W101" s="373"/>
      <c r="X101" s="357"/>
      <c r="Y101" s="357"/>
      <c r="Z101" s="357" t="s">
        <v>1161</v>
      </c>
      <c r="AA101" s="357" t="s">
        <v>880</v>
      </c>
      <c r="AB101" s="357"/>
      <c r="AC101" s="357"/>
      <c r="AD101" s="453"/>
      <c r="AE101" s="453"/>
      <c r="AF101" s="373"/>
      <c r="AG101" s="373"/>
    </row>
    <row r="102" spans="1:33" ht="45" customHeight="1" x14ac:dyDescent="0.25">
      <c r="A102" s="373"/>
      <c r="B102" s="373"/>
      <c r="C102" s="373"/>
      <c r="D102" s="373"/>
      <c r="E102" s="376"/>
      <c r="F102" s="376"/>
      <c r="G102" s="373"/>
      <c r="H102" s="369" t="s">
        <v>1177</v>
      </c>
      <c r="I102" s="369" t="s">
        <v>1178</v>
      </c>
      <c r="J102" s="399">
        <v>0.1</v>
      </c>
      <c r="K102" s="357" t="s">
        <v>1179</v>
      </c>
      <c r="L102" s="357"/>
      <c r="M102" s="357" t="s">
        <v>1180</v>
      </c>
      <c r="N102" s="361">
        <v>250</v>
      </c>
      <c r="O102" s="451">
        <v>45566</v>
      </c>
      <c r="P102" s="451">
        <v>45657</v>
      </c>
      <c r="Q102" s="414">
        <f t="shared" si="2"/>
        <v>91</v>
      </c>
      <c r="R102" s="401"/>
      <c r="S102" s="380"/>
      <c r="T102" s="373"/>
      <c r="U102" s="369" t="s">
        <v>1181</v>
      </c>
      <c r="V102" s="369" t="s">
        <v>1182</v>
      </c>
      <c r="W102" s="373"/>
      <c r="X102" s="357"/>
      <c r="Y102" s="357"/>
      <c r="Z102" s="357" t="s">
        <v>1161</v>
      </c>
      <c r="AA102" s="357" t="s">
        <v>880</v>
      </c>
      <c r="AB102" s="357"/>
      <c r="AC102" s="357"/>
      <c r="AD102" s="453"/>
      <c r="AE102" s="453"/>
      <c r="AF102" s="373"/>
      <c r="AG102" s="373"/>
    </row>
    <row r="103" spans="1:33" ht="45" x14ac:dyDescent="0.25">
      <c r="A103" s="373"/>
      <c r="B103" s="373"/>
      <c r="C103" s="373"/>
      <c r="D103" s="373"/>
      <c r="E103" s="376"/>
      <c r="F103" s="376"/>
      <c r="G103" s="373"/>
      <c r="H103" s="381"/>
      <c r="I103" s="381"/>
      <c r="J103" s="413"/>
      <c r="K103" s="357" t="s">
        <v>1183</v>
      </c>
      <c r="L103" s="357"/>
      <c r="M103" s="357" t="s">
        <v>1184</v>
      </c>
      <c r="N103" s="361">
        <v>1</v>
      </c>
      <c r="O103" s="451">
        <v>45566</v>
      </c>
      <c r="P103" s="451">
        <v>45657</v>
      </c>
      <c r="Q103" s="414">
        <f t="shared" si="2"/>
        <v>91</v>
      </c>
      <c r="R103" s="401"/>
      <c r="S103" s="380"/>
      <c r="T103" s="373"/>
      <c r="U103" s="381"/>
      <c r="V103" s="381"/>
      <c r="W103" s="373"/>
      <c r="X103" s="357"/>
      <c r="Y103" s="357"/>
      <c r="Z103" s="357" t="s">
        <v>1161</v>
      </c>
      <c r="AA103" s="357" t="s">
        <v>880</v>
      </c>
      <c r="AB103" s="357"/>
      <c r="AC103" s="357"/>
      <c r="AD103" s="453"/>
      <c r="AE103" s="453"/>
      <c r="AF103" s="373"/>
      <c r="AG103" s="373"/>
    </row>
    <row r="104" spans="1:33" ht="45" x14ac:dyDescent="0.25">
      <c r="A104" s="373"/>
      <c r="B104" s="373"/>
      <c r="C104" s="373"/>
      <c r="D104" s="373"/>
      <c r="E104" s="376"/>
      <c r="F104" s="376"/>
      <c r="G104" s="373"/>
      <c r="H104" s="369" t="s">
        <v>1177</v>
      </c>
      <c r="I104" s="369" t="s">
        <v>1185</v>
      </c>
      <c r="J104" s="399">
        <v>0.1</v>
      </c>
      <c r="K104" s="357" t="s">
        <v>1186</v>
      </c>
      <c r="L104" s="357"/>
      <c r="M104" s="357" t="s">
        <v>1187</v>
      </c>
      <c r="N104" s="361">
        <v>19</v>
      </c>
      <c r="O104" s="451">
        <v>45474</v>
      </c>
      <c r="P104" s="451">
        <v>45657</v>
      </c>
      <c r="Q104" s="414">
        <f t="shared" si="2"/>
        <v>183</v>
      </c>
      <c r="R104" s="401"/>
      <c r="S104" s="380"/>
      <c r="T104" s="373"/>
      <c r="U104" s="369" t="s">
        <v>1188</v>
      </c>
      <c r="V104" s="369" t="s">
        <v>1189</v>
      </c>
      <c r="W104" s="373"/>
      <c r="X104" s="357"/>
      <c r="Y104" s="357"/>
      <c r="Z104" s="357" t="s">
        <v>1161</v>
      </c>
      <c r="AA104" s="357" t="s">
        <v>880</v>
      </c>
      <c r="AB104" s="357"/>
      <c r="AC104" s="357"/>
      <c r="AD104" s="453"/>
      <c r="AE104" s="453"/>
      <c r="AF104" s="373"/>
      <c r="AG104" s="373"/>
    </row>
    <row r="105" spans="1:33" ht="88.5" customHeight="1" x14ac:dyDescent="0.25">
      <c r="A105" s="384"/>
      <c r="B105" s="384"/>
      <c r="C105" s="384"/>
      <c r="D105" s="384"/>
      <c r="E105" s="392"/>
      <c r="F105" s="392"/>
      <c r="G105" s="384"/>
      <c r="H105" s="381"/>
      <c r="I105" s="381"/>
      <c r="J105" s="413"/>
      <c r="K105" s="357" t="s">
        <v>1190</v>
      </c>
      <c r="L105" s="357"/>
      <c r="M105" s="357" t="s">
        <v>1191</v>
      </c>
      <c r="N105" s="361">
        <v>1</v>
      </c>
      <c r="O105" s="451">
        <v>45566</v>
      </c>
      <c r="P105" s="451">
        <v>45657</v>
      </c>
      <c r="Q105" s="414">
        <f t="shared" si="2"/>
        <v>91</v>
      </c>
      <c r="R105" s="410"/>
      <c r="S105" s="381"/>
      <c r="T105" s="384"/>
      <c r="U105" s="381"/>
      <c r="V105" s="381"/>
      <c r="W105" s="384"/>
      <c r="X105" s="357"/>
      <c r="Y105" s="357"/>
      <c r="Z105" s="357" t="s">
        <v>1161</v>
      </c>
      <c r="AA105" s="357" t="s">
        <v>880</v>
      </c>
      <c r="AB105" s="357"/>
      <c r="AC105" s="357"/>
      <c r="AD105" s="454"/>
      <c r="AE105" s="454"/>
      <c r="AF105" s="384"/>
      <c r="AG105" s="384"/>
    </row>
    <row r="106" spans="1:33" ht="64.5" customHeight="1" x14ac:dyDescent="0.25">
      <c r="A106" s="355" t="str">
        <f>+CONCATENATE('1. ESTRATÉGICO'!E50)</f>
        <v>Implementar al 100% los proyectos de mediano, corto y largo plazo establecidos en el Plan Institucional de Archivo del Distrito de Cartagena (PINAR)</v>
      </c>
      <c r="B106" s="355" t="str">
        <f>+CONCATENATE('1. ESTRATÉGICO'!F50)</f>
        <v>Transformación digital del sistema de archivo para la gestión pública eficiente</v>
      </c>
      <c r="C106" s="355" t="str">
        <f>+CONCATENATE('1. ESTRATÉGICO'!G50)</f>
        <v>05-02-04</v>
      </c>
      <c r="D106" s="355" t="s">
        <v>361</v>
      </c>
      <c r="E106" s="456" t="s">
        <v>1192</v>
      </c>
      <c r="F106" s="456">
        <v>2024130010167</v>
      </c>
      <c r="G106" s="394" t="s">
        <v>1193</v>
      </c>
      <c r="H106" s="394" t="s">
        <v>1194</v>
      </c>
      <c r="I106" s="394" t="s">
        <v>1195</v>
      </c>
      <c r="J106" s="355">
        <v>50</v>
      </c>
      <c r="K106" s="457" t="s">
        <v>1196</v>
      </c>
      <c r="L106" s="357"/>
      <c r="M106" s="361" t="s">
        <v>1197</v>
      </c>
      <c r="N106" s="361">
        <v>300</v>
      </c>
      <c r="O106" s="426">
        <v>45342</v>
      </c>
      <c r="P106" s="426">
        <v>45657</v>
      </c>
      <c r="Q106" s="414">
        <f>+P106-O106</f>
        <v>315</v>
      </c>
      <c r="R106" s="396" t="s">
        <v>1855</v>
      </c>
      <c r="S106" s="369" t="s">
        <v>1860</v>
      </c>
      <c r="T106" s="355" t="s">
        <v>1198</v>
      </c>
      <c r="U106" s="458" t="s">
        <v>1199</v>
      </c>
      <c r="V106" s="355" t="s">
        <v>1200</v>
      </c>
      <c r="W106" s="355" t="s">
        <v>866</v>
      </c>
      <c r="X106" s="357"/>
      <c r="Y106" s="357"/>
      <c r="Z106" s="357" t="s">
        <v>1161</v>
      </c>
      <c r="AA106" s="357" t="s">
        <v>880</v>
      </c>
      <c r="AB106" s="426">
        <v>45342</v>
      </c>
      <c r="AC106" s="357"/>
      <c r="AD106" s="394" t="s">
        <v>1201</v>
      </c>
      <c r="AE106" s="355" t="s">
        <v>1201</v>
      </c>
      <c r="AF106" s="394" t="s">
        <v>1202</v>
      </c>
      <c r="AG106" s="394" t="s">
        <v>1203</v>
      </c>
    </row>
    <row r="107" spans="1:33" ht="52.5" customHeight="1" x14ac:dyDescent="0.25">
      <c r="A107" s="373"/>
      <c r="B107" s="373"/>
      <c r="C107" s="373"/>
      <c r="D107" s="373"/>
      <c r="E107" s="456"/>
      <c r="F107" s="456"/>
      <c r="G107" s="394"/>
      <c r="H107" s="394"/>
      <c r="I107" s="394"/>
      <c r="J107" s="373"/>
      <c r="K107" s="457" t="s">
        <v>1204</v>
      </c>
      <c r="L107" s="357"/>
      <c r="M107" s="361" t="s">
        <v>1205</v>
      </c>
      <c r="N107" s="361">
        <v>4</v>
      </c>
      <c r="O107" s="426">
        <v>45342</v>
      </c>
      <c r="P107" s="426">
        <v>45657</v>
      </c>
      <c r="Q107" s="414">
        <f t="shared" ref="Q107:Q122" si="3">+P107-O107</f>
        <v>315</v>
      </c>
      <c r="R107" s="401"/>
      <c r="S107" s="380"/>
      <c r="T107" s="373"/>
      <c r="U107" s="459"/>
      <c r="V107" s="384"/>
      <c r="W107" s="373"/>
      <c r="X107" s="357"/>
      <c r="Y107" s="357"/>
      <c r="Z107" s="357" t="s">
        <v>1161</v>
      </c>
      <c r="AA107" s="357" t="s">
        <v>880</v>
      </c>
      <c r="AB107" s="426">
        <v>45342</v>
      </c>
      <c r="AC107" s="357"/>
      <c r="AD107" s="394"/>
      <c r="AE107" s="373"/>
      <c r="AF107" s="394"/>
      <c r="AG107" s="394"/>
    </row>
    <row r="108" spans="1:33" ht="36.75" customHeight="1" x14ac:dyDescent="0.25">
      <c r="A108" s="373"/>
      <c r="B108" s="373"/>
      <c r="C108" s="373"/>
      <c r="D108" s="373"/>
      <c r="E108" s="456"/>
      <c r="F108" s="456"/>
      <c r="G108" s="394"/>
      <c r="H108" s="394"/>
      <c r="I108" s="394"/>
      <c r="J108" s="373"/>
      <c r="K108" s="457" t="s">
        <v>1206</v>
      </c>
      <c r="L108" s="357"/>
      <c r="M108" s="361" t="s">
        <v>1207</v>
      </c>
      <c r="N108" s="450">
        <v>1</v>
      </c>
      <c r="O108" s="426">
        <v>45292</v>
      </c>
      <c r="P108" s="426">
        <v>45657</v>
      </c>
      <c r="Q108" s="414">
        <f t="shared" si="3"/>
        <v>365</v>
      </c>
      <c r="R108" s="401"/>
      <c r="S108" s="380"/>
      <c r="T108" s="373"/>
      <c r="U108" s="369" t="s">
        <v>1208</v>
      </c>
      <c r="V108" s="355" t="s">
        <v>1209</v>
      </c>
      <c r="W108" s="373"/>
      <c r="X108" s="357"/>
      <c r="Y108" s="357"/>
      <c r="Z108" s="357" t="s">
        <v>1161</v>
      </c>
      <c r="AA108" s="357" t="s">
        <v>880</v>
      </c>
      <c r="AB108" s="426">
        <v>45342</v>
      </c>
      <c r="AC108" s="357"/>
      <c r="AD108" s="394"/>
      <c r="AE108" s="373"/>
      <c r="AF108" s="394"/>
      <c r="AG108" s="394"/>
    </row>
    <row r="109" spans="1:33" ht="82.5" customHeight="1" x14ac:dyDescent="0.25">
      <c r="A109" s="373"/>
      <c r="B109" s="373"/>
      <c r="C109" s="373"/>
      <c r="D109" s="373"/>
      <c r="E109" s="456"/>
      <c r="F109" s="456"/>
      <c r="G109" s="394"/>
      <c r="H109" s="394"/>
      <c r="I109" s="394"/>
      <c r="J109" s="384"/>
      <c r="K109" s="457" t="s">
        <v>1210</v>
      </c>
      <c r="L109" s="357"/>
      <c r="M109" s="361" t="s">
        <v>1926</v>
      </c>
      <c r="N109" s="450">
        <v>1</v>
      </c>
      <c r="O109" s="426">
        <v>45342</v>
      </c>
      <c r="P109" s="426">
        <v>45657</v>
      </c>
      <c r="Q109" s="414">
        <f t="shared" si="3"/>
        <v>315</v>
      </c>
      <c r="R109" s="401"/>
      <c r="S109" s="380"/>
      <c r="T109" s="373"/>
      <c r="U109" s="381"/>
      <c r="V109" s="384"/>
      <c r="W109" s="373"/>
      <c r="X109" s="357"/>
      <c r="Y109" s="357"/>
      <c r="Z109" s="357" t="s">
        <v>1161</v>
      </c>
      <c r="AA109" s="357" t="s">
        <v>880</v>
      </c>
      <c r="AB109" s="426">
        <v>45342</v>
      </c>
      <c r="AC109" s="357"/>
      <c r="AD109" s="394"/>
      <c r="AE109" s="373"/>
      <c r="AF109" s="394"/>
      <c r="AG109" s="394"/>
    </row>
    <row r="110" spans="1:33" ht="49.5" customHeight="1" x14ac:dyDescent="0.25">
      <c r="A110" s="373"/>
      <c r="B110" s="373"/>
      <c r="C110" s="373"/>
      <c r="D110" s="373"/>
      <c r="E110" s="456"/>
      <c r="F110" s="456"/>
      <c r="G110" s="394"/>
      <c r="H110" s="394"/>
      <c r="I110" s="355" t="s">
        <v>1211</v>
      </c>
      <c r="J110" s="394">
        <v>25</v>
      </c>
      <c r="K110" s="457" t="s">
        <v>1212</v>
      </c>
      <c r="L110" s="357"/>
      <c r="M110" s="361" t="s">
        <v>1213</v>
      </c>
      <c r="N110" s="361">
        <v>300</v>
      </c>
      <c r="O110" s="426">
        <v>45342</v>
      </c>
      <c r="P110" s="426">
        <v>45657</v>
      </c>
      <c r="Q110" s="414">
        <f t="shared" si="3"/>
        <v>315</v>
      </c>
      <c r="R110" s="401"/>
      <c r="S110" s="380"/>
      <c r="T110" s="373"/>
      <c r="U110" s="369" t="s">
        <v>1214</v>
      </c>
      <c r="V110" s="355" t="s">
        <v>1215</v>
      </c>
      <c r="W110" s="373"/>
      <c r="X110" s="357"/>
      <c r="Y110" s="357"/>
      <c r="Z110" s="357" t="s">
        <v>1161</v>
      </c>
      <c r="AA110" s="357" t="s">
        <v>880</v>
      </c>
      <c r="AB110" s="426">
        <v>45342</v>
      </c>
      <c r="AC110" s="357"/>
      <c r="AD110" s="394"/>
      <c r="AE110" s="373"/>
      <c r="AF110" s="394"/>
      <c r="AG110" s="394"/>
    </row>
    <row r="111" spans="1:33" ht="58.5" customHeight="1" x14ac:dyDescent="0.25">
      <c r="A111" s="373"/>
      <c r="B111" s="373"/>
      <c r="C111" s="373"/>
      <c r="D111" s="373"/>
      <c r="E111" s="456"/>
      <c r="F111" s="456"/>
      <c r="G111" s="394"/>
      <c r="H111" s="394"/>
      <c r="I111" s="373"/>
      <c r="J111" s="394"/>
      <c r="K111" s="457" t="s">
        <v>1216</v>
      </c>
      <c r="L111" s="357"/>
      <c r="M111" s="361" t="s">
        <v>1217</v>
      </c>
      <c r="N111" s="361">
        <v>4</v>
      </c>
      <c r="O111" s="426">
        <v>45342</v>
      </c>
      <c r="P111" s="426">
        <v>45657</v>
      </c>
      <c r="Q111" s="414">
        <f t="shared" si="3"/>
        <v>315</v>
      </c>
      <c r="R111" s="401"/>
      <c r="S111" s="380"/>
      <c r="T111" s="373"/>
      <c r="U111" s="380"/>
      <c r="V111" s="373"/>
      <c r="W111" s="373"/>
      <c r="X111" s="357"/>
      <c r="Y111" s="357"/>
      <c r="Z111" s="357" t="s">
        <v>1218</v>
      </c>
      <c r="AA111" s="357" t="s">
        <v>880</v>
      </c>
      <c r="AB111" s="426">
        <v>45536</v>
      </c>
      <c r="AC111" s="357"/>
      <c r="AD111" s="394"/>
      <c r="AE111" s="373"/>
      <c r="AF111" s="394"/>
      <c r="AG111" s="394"/>
    </row>
    <row r="112" spans="1:33" ht="63.75" customHeight="1" x14ac:dyDescent="0.25">
      <c r="A112" s="373"/>
      <c r="B112" s="373"/>
      <c r="C112" s="373"/>
      <c r="D112" s="384"/>
      <c r="E112" s="456"/>
      <c r="F112" s="456"/>
      <c r="G112" s="394"/>
      <c r="H112" s="394"/>
      <c r="I112" s="373"/>
      <c r="J112" s="394"/>
      <c r="K112" s="457" t="s">
        <v>1219</v>
      </c>
      <c r="L112" s="357"/>
      <c r="M112" s="361" t="s">
        <v>1220</v>
      </c>
      <c r="N112" s="450">
        <v>1</v>
      </c>
      <c r="O112" s="426">
        <v>45342</v>
      </c>
      <c r="P112" s="426">
        <v>45657</v>
      </c>
      <c r="Q112" s="414">
        <f t="shared" si="3"/>
        <v>315</v>
      </c>
      <c r="R112" s="401"/>
      <c r="S112" s="380"/>
      <c r="T112" s="373"/>
      <c r="U112" s="380"/>
      <c r="V112" s="373"/>
      <c r="W112" s="373"/>
      <c r="X112" s="357"/>
      <c r="Y112" s="357"/>
      <c r="Z112" s="357" t="s">
        <v>1161</v>
      </c>
      <c r="AA112" s="357" t="s">
        <v>880</v>
      </c>
      <c r="AB112" s="426">
        <v>45342</v>
      </c>
      <c r="AC112" s="357"/>
      <c r="AD112" s="394"/>
      <c r="AE112" s="373"/>
      <c r="AF112" s="394"/>
      <c r="AG112" s="394"/>
    </row>
    <row r="113" spans="1:33" ht="30.75" customHeight="1" x14ac:dyDescent="0.25">
      <c r="A113" s="373"/>
      <c r="B113" s="373"/>
      <c r="C113" s="373"/>
      <c r="D113" s="355" t="s">
        <v>364</v>
      </c>
      <c r="E113" s="456"/>
      <c r="F113" s="456"/>
      <c r="G113" s="394"/>
      <c r="H113" s="394"/>
      <c r="I113" s="373"/>
      <c r="J113" s="394"/>
      <c r="K113" s="457" t="s">
        <v>1221</v>
      </c>
      <c r="L113" s="357"/>
      <c r="M113" s="361" t="s">
        <v>1222</v>
      </c>
      <c r="N113" s="450">
        <v>1</v>
      </c>
      <c r="O113" s="426">
        <v>45342</v>
      </c>
      <c r="P113" s="426">
        <v>45657</v>
      </c>
      <c r="Q113" s="414">
        <f t="shared" si="3"/>
        <v>315</v>
      </c>
      <c r="R113" s="401"/>
      <c r="S113" s="380"/>
      <c r="T113" s="373"/>
      <c r="U113" s="380"/>
      <c r="V113" s="373"/>
      <c r="W113" s="373"/>
      <c r="X113" s="357"/>
      <c r="Y113" s="357"/>
      <c r="Z113" s="357"/>
      <c r="AA113" s="357"/>
      <c r="AB113" s="426"/>
      <c r="AC113" s="357"/>
      <c r="AD113" s="394"/>
      <c r="AE113" s="373"/>
      <c r="AF113" s="394"/>
      <c r="AG113" s="394"/>
    </row>
    <row r="114" spans="1:33" ht="55.5" customHeight="1" x14ac:dyDescent="0.25">
      <c r="A114" s="373"/>
      <c r="B114" s="373"/>
      <c r="C114" s="373"/>
      <c r="D114" s="384"/>
      <c r="E114" s="456"/>
      <c r="F114" s="456"/>
      <c r="G114" s="394"/>
      <c r="H114" s="394"/>
      <c r="I114" s="384"/>
      <c r="J114" s="394"/>
      <c r="K114" s="457" t="s">
        <v>1223</v>
      </c>
      <c r="L114" s="357"/>
      <c r="M114" s="361" t="s">
        <v>1224</v>
      </c>
      <c r="N114" s="450">
        <v>1</v>
      </c>
      <c r="O114" s="426">
        <v>45342</v>
      </c>
      <c r="P114" s="426">
        <v>45657</v>
      </c>
      <c r="Q114" s="414">
        <f t="shared" si="3"/>
        <v>315</v>
      </c>
      <c r="R114" s="401"/>
      <c r="S114" s="380"/>
      <c r="T114" s="373"/>
      <c r="U114" s="380"/>
      <c r="V114" s="373"/>
      <c r="W114" s="373"/>
      <c r="X114" s="357"/>
      <c r="Y114" s="357"/>
      <c r="Z114" s="357"/>
      <c r="AA114" s="357"/>
      <c r="AB114" s="426"/>
      <c r="AC114" s="357"/>
      <c r="AD114" s="394"/>
      <c r="AE114" s="373"/>
      <c r="AF114" s="394"/>
      <c r="AG114" s="394"/>
    </row>
    <row r="115" spans="1:33" ht="61.5" customHeight="1" x14ac:dyDescent="0.25">
      <c r="A115" s="373"/>
      <c r="B115" s="373"/>
      <c r="C115" s="373"/>
      <c r="D115" s="355" t="s">
        <v>368</v>
      </c>
      <c r="E115" s="358" t="s">
        <v>1227</v>
      </c>
      <c r="F115" s="358">
        <v>2024130010207</v>
      </c>
      <c r="G115" s="355" t="s">
        <v>1228</v>
      </c>
      <c r="H115" s="355" t="s">
        <v>1229</v>
      </c>
      <c r="I115" s="355" t="s">
        <v>883</v>
      </c>
      <c r="J115" s="394">
        <v>25</v>
      </c>
      <c r="K115" s="364" t="s">
        <v>1230</v>
      </c>
      <c r="L115" s="357"/>
      <c r="M115" s="361" t="s">
        <v>1231</v>
      </c>
      <c r="N115" s="450">
        <v>1</v>
      </c>
      <c r="O115" s="426">
        <v>45342</v>
      </c>
      <c r="P115" s="426">
        <v>45657</v>
      </c>
      <c r="Q115" s="414">
        <f t="shared" si="3"/>
        <v>315</v>
      </c>
      <c r="R115" s="401"/>
      <c r="S115" s="380"/>
      <c r="T115" s="373"/>
      <c r="U115" s="380"/>
      <c r="V115" s="373"/>
      <c r="W115" s="373"/>
      <c r="X115" s="357"/>
      <c r="Y115" s="357"/>
      <c r="Z115" s="357"/>
      <c r="AA115" s="357"/>
      <c r="AB115" s="426"/>
      <c r="AC115" s="357"/>
      <c r="AD115" s="394"/>
      <c r="AE115" s="373"/>
      <c r="AF115" s="394"/>
      <c r="AG115" s="394"/>
    </row>
    <row r="116" spans="1:33" ht="36" customHeight="1" x14ac:dyDescent="0.25">
      <c r="A116" s="373"/>
      <c r="B116" s="373"/>
      <c r="C116" s="373"/>
      <c r="D116" s="373"/>
      <c r="E116" s="376"/>
      <c r="F116" s="376"/>
      <c r="G116" s="373"/>
      <c r="H116" s="373"/>
      <c r="I116" s="373"/>
      <c r="J116" s="394"/>
      <c r="K116" s="357" t="s">
        <v>1232</v>
      </c>
      <c r="L116" s="357"/>
      <c r="M116" s="361" t="s">
        <v>1233</v>
      </c>
      <c r="N116" s="450">
        <v>1</v>
      </c>
      <c r="O116" s="426">
        <v>45342</v>
      </c>
      <c r="P116" s="426">
        <v>45657</v>
      </c>
      <c r="Q116" s="414">
        <f t="shared" si="3"/>
        <v>315</v>
      </c>
      <c r="R116" s="401"/>
      <c r="S116" s="380"/>
      <c r="T116" s="373"/>
      <c r="U116" s="380"/>
      <c r="V116" s="373"/>
      <c r="W116" s="373"/>
      <c r="X116" s="357"/>
      <c r="Y116" s="357"/>
      <c r="Z116" s="357"/>
      <c r="AA116" s="357"/>
      <c r="AB116" s="426"/>
      <c r="AC116" s="357"/>
      <c r="AD116" s="394"/>
      <c r="AE116" s="373"/>
      <c r="AF116" s="394"/>
      <c r="AG116" s="394"/>
    </row>
    <row r="117" spans="1:33" ht="43.5" customHeight="1" x14ac:dyDescent="0.25">
      <c r="A117" s="373"/>
      <c r="B117" s="373"/>
      <c r="C117" s="373"/>
      <c r="D117" s="373"/>
      <c r="E117" s="376"/>
      <c r="F117" s="376"/>
      <c r="G117" s="373"/>
      <c r="H117" s="373"/>
      <c r="I117" s="373"/>
      <c r="J117" s="394"/>
      <c r="K117" s="357" t="s">
        <v>1234</v>
      </c>
      <c r="L117" s="357"/>
      <c r="M117" s="361" t="s">
        <v>1235</v>
      </c>
      <c r="N117" s="450">
        <v>1</v>
      </c>
      <c r="O117" s="426">
        <v>45342</v>
      </c>
      <c r="P117" s="426">
        <v>45657</v>
      </c>
      <c r="Q117" s="414">
        <f t="shared" si="3"/>
        <v>315</v>
      </c>
      <c r="R117" s="401"/>
      <c r="S117" s="380"/>
      <c r="T117" s="373"/>
      <c r="U117" s="381"/>
      <c r="V117" s="384"/>
      <c r="W117" s="373"/>
      <c r="X117" s="357"/>
      <c r="Y117" s="357"/>
      <c r="Z117" s="357" t="s">
        <v>1161</v>
      </c>
      <c r="AA117" s="357" t="s">
        <v>880</v>
      </c>
      <c r="AB117" s="426">
        <v>45342</v>
      </c>
      <c r="AC117" s="357"/>
      <c r="AD117" s="394"/>
      <c r="AE117" s="373"/>
      <c r="AF117" s="394"/>
      <c r="AG117" s="394"/>
    </row>
    <row r="118" spans="1:33" ht="82.5" customHeight="1" x14ac:dyDescent="0.25">
      <c r="A118" s="384"/>
      <c r="B118" s="384"/>
      <c r="C118" s="384"/>
      <c r="D118" s="384"/>
      <c r="E118" s="392"/>
      <c r="F118" s="392"/>
      <c r="G118" s="384"/>
      <c r="H118" s="384"/>
      <c r="I118" s="384"/>
      <c r="J118" s="394"/>
      <c r="K118" s="357" t="s">
        <v>1236</v>
      </c>
      <c r="L118" s="357"/>
      <c r="M118" s="361" t="s">
        <v>1237</v>
      </c>
      <c r="N118" s="450">
        <v>1</v>
      </c>
      <c r="O118" s="426">
        <v>45342</v>
      </c>
      <c r="P118" s="426">
        <v>45657</v>
      </c>
      <c r="Q118" s="414">
        <f t="shared" si="3"/>
        <v>315</v>
      </c>
      <c r="R118" s="410"/>
      <c r="S118" s="381"/>
      <c r="T118" s="384"/>
      <c r="U118" s="409" t="s">
        <v>1225</v>
      </c>
      <c r="V118" s="361" t="s">
        <v>1226</v>
      </c>
      <c r="W118" s="384"/>
      <c r="X118" s="357"/>
      <c r="Y118" s="357"/>
      <c r="Z118" s="357" t="s">
        <v>1161</v>
      </c>
      <c r="AA118" s="357" t="s">
        <v>880</v>
      </c>
      <c r="AB118" s="426">
        <v>45342</v>
      </c>
      <c r="AC118" s="357"/>
      <c r="AD118" s="394"/>
      <c r="AE118" s="384"/>
      <c r="AF118" s="394"/>
      <c r="AG118" s="394"/>
    </row>
    <row r="119" spans="1:33" ht="67.5" customHeight="1" x14ac:dyDescent="0.25">
      <c r="A119" s="355" t="str">
        <f>+CONCATENATE('1. ESTRATÉGICO'!E51)</f>
        <v>Implementar al 100% los proyectos de mediano, corto y largo plazo establecidos en el Plan Institucional de Archivo del Distrito de Cartagena (PINAR)</v>
      </c>
      <c r="B119" s="355" t="str">
        <f>+CONCATENATE('1. ESTRATÉGICO'!F52)</f>
        <v>Transformación digital del sistema de archivo para la gestión pública eficiente</v>
      </c>
      <c r="C119" s="355" t="str">
        <f>+CONCATENATE('1. ESTRATÉGICO'!G52)</f>
        <v>05-02-04</v>
      </c>
      <c r="D119" s="355" t="str">
        <f>+CONCATENATE('1. ESTRATÉGICO'!K52)</f>
        <v>Implementar un (1) Sistema de Gestión de Archivos Electrónicos – SGDEA en sus 5 fases: (Planeación, análisis, diseño, implementación y evaluacion, monitoreo y control)</v>
      </c>
      <c r="E119" s="358" t="s">
        <v>1227</v>
      </c>
      <c r="F119" s="358">
        <v>2024130010207</v>
      </c>
      <c r="G119" s="355" t="s">
        <v>1228</v>
      </c>
      <c r="H119" s="355" t="s">
        <v>1229</v>
      </c>
      <c r="I119" s="355" t="s">
        <v>883</v>
      </c>
      <c r="J119" s="355">
        <v>1</v>
      </c>
      <c r="K119" s="364" t="s">
        <v>1230</v>
      </c>
      <c r="L119" s="357"/>
      <c r="M119" s="361" t="s">
        <v>1231</v>
      </c>
      <c r="N119" s="450">
        <v>1</v>
      </c>
      <c r="O119" s="426">
        <v>45689</v>
      </c>
      <c r="P119" s="426">
        <v>46022</v>
      </c>
      <c r="Q119" s="414">
        <f>+P119-O119</f>
        <v>333</v>
      </c>
      <c r="R119" s="396" t="s">
        <v>1855</v>
      </c>
      <c r="S119" s="369" t="s">
        <v>1860</v>
      </c>
      <c r="T119" s="355" t="s">
        <v>1198</v>
      </c>
      <c r="U119" s="355" t="s">
        <v>294</v>
      </c>
      <c r="V119" s="355" t="s">
        <v>294</v>
      </c>
      <c r="W119" s="355"/>
      <c r="X119" s="355"/>
      <c r="Y119" s="355"/>
      <c r="Z119" s="355"/>
      <c r="AA119" s="355"/>
      <c r="AB119" s="355"/>
      <c r="AC119" s="355"/>
      <c r="AD119" s="398">
        <v>0</v>
      </c>
      <c r="AE119" s="398">
        <v>1</v>
      </c>
      <c r="AF119" s="355"/>
      <c r="AG119" s="355"/>
    </row>
    <row r="120" spans="1:33" ht="37.5" customHeight="1" x14ac:dyDescent="0.25">
      <c r="A120" s="373"/>
      <c r="B120" s="373"/>
      <c r="C120" s="373"/>
      <c r="D120" s="373"/>
      <c r="E120" s="376"/>
      <c r="F120" s="376"/>
      <c r="G120" s="373"/>
      <c r="H120" s="373"/>
      <c r="I120" s="373"/>
      <c r="J120" s="373"/>
      <c r="K120" s="357" t="s">
        <v>1232</v>
      </c>
      <c r="L120" s="357"/>
      <c r="M120" s="361" t="s">
        <v>1233</v>
      </c>
      <c r="N120" s="450">
        <v>1</v>
      </c>
      <c r="O120" s="426">
        <v>45689</v>
      </c>
      <c r="P120" s="426">
        <v>46022</v>
      </c>
      <c r="Q120" s="414">
        <f t="shared" si="3"/>
        <v>333</v>
      </c>
      <c r="R120" s="401"/>
      <c r="S120" s="380"/>
      <c r="T120" s="373"/>
      <c r="U120" s="373"/>
      <c r="V120" s="373"/>
      <c r="W120" s="373"/>
      <c r="X120" s="373"/>
      <c r="Y120" s="373"/>
      <c r="Z120" s="373"/>
      <c r="AA120" s="373"/>
      <c r="AB120" s="373"/>
      <c r="AC120" s="373"/>
      <c r="AD120" s="403"/>
      <c r="AE120" s="403"/>
      <c r="AF120" s="373"/>
      <c r="AG120" s="373"/>
    </row>
    <row r="121" spans="1:33" ht="127.5" customHeight="1" x14ac:dyDescent="0.25">
      <c r="A121" s="373"/>
      <c r="B121" s="373"/>
      <c r="C121" s="373"/>
      <c r="D121" s="373"/>
      <c r="E121" s="376"/>
      <c r="F121" s="376"/>
      <c r="G121" s="373"/>
      <c r="H121" s="373"/>
      <c r="I121" s="373"/>
      <c r="J121" s="373"/>
      <c r="K121" s="357" t="s">
        <v>1234</v>
      </c>
      <c r="L121" s="357"/>
      <c r="M121" s="361" t="s">
        <v>1235</v>
      </c>
      <c r="N121" s="450">
        <v>1</v>
      </c>
      <c r="O121" s="426">
        <v>45689</v>
      </c>
      <c r="P121" s="426">
        <v>46022</v>
      </c>
      <c r="Q121" s="414">
        <f t="shared" si="3"/>
        <v>333</v>
      </c>
      <c r="R121" s="401"/>
      <c r="S121" s="380"/>
      <c r="T121" s="373"/>
      <c r="U121" s="373"/>
      <c r="V121" s="373"/>
      <c r="W121" s="373"/>
      <c r="X121" s="373"/>
      <c r="Y121" s="373"/>
      <c r="Z121" s="373"/>
      <c r="AA121" s="373"/>
      <c r="AB121" s="373"/>
      <c r="AC121" s="373"/>
      <c r="AD121" s="403"/>
      <c r="AE121" s="403"/>
      <c r="AF121" s="373"/>
      <c r="AG121" s="373"/>
    </row>
    <row r="122" spans="1:33" ht="138.75" customHeight="1" x14ac:dyDescent="0.25">
      <c r="A122" s="384"/>
      <c r="B122" s="384"/>
      <c r="C122" s="384"/>
      <c r="D122" s="384"/>
      <c r="E122" s="392"/>
      <c r="F122" s="392"/>
      <c r="G122" s="384"/>
      <c r="H122" s="384"/>
      <c r="I122" s="384"/>
      <c r="J122" s="384"/>
      <c r="K122" s="357" t="s">
        <v>1236</v>
      </c>
      <c r="L122" s="357"/>
      <c r="M122" s="361" t="s">
        <v>1237</v>
      </c>
      <c r="N122" s="450">
        <v>1</v>
      </c>
      <c r="O122" s="426">
        <v>45689</v>
      </c>
      <c r="P122" s="426">
        <v>46022</v>
      </c>
      <c r="Q122" s="414">
        <f t="shared" si="3"/>
        <v>333</v>
      </c>
      <c r="R122" s="410"/>
      <c r="S122" s="381"/>
      <c r="T122" s="384"/>
      <c r="U122" s="384"/>
      <c r="V122" s="384"/>
      <c r="W122" s="384"/>
      <c r="X122" s="384"/>
      <c r="Y122" s="384"/>
      <c r="Z122" s="384"/>
      <c r="AA122" s="384"/>
      <c r="AB122" s="384"/>
      <c r="AC122" s="384"/>
      <c r="AD122" s="412"/>
      <c r="AE122" s="412"/>
      <c r="AF122" s="384"/>
      <c r="AG122" s="384"/>
    </row>
    <row r="123" spans="1:33" ht="126" customHeight="1" x14ac:dyDescent="0.25">
      <c r="A123" s="357" t="str">
        <f>+CONCATENATE('[8]1. ESTRATÉGICO'!E69)</f>
        <v>Incrementar a 99 puntos el Indice de Transparencia y Anticorrupción -ITA</v>
      </c>
      <c r="B123" s="357" t="str">
        <f>+CONCATENATE('[8]1. ESTRATÉGICO'!F69)</f>
        <v>Procesos administrativos óptimos y transparentes</v>
      </c>
      <c r="C123" s="361" t="str">
        <f>+CONCATENATE('[8]1. ESTRATÉGICO'!G69)</f>
        <v>05-06-02</v>
      </c>
      <c r="D123" s="357" t="str">
        <f>+CONCATENATE('[8]1. ESTRATÉGICO'!K69)</f>
        <v>Optimizar tres (3) ventanillas de atención al ciudadano en su funcionamiento</v>
      </c>
      <c r="E123" s="357" t="s">
        <v>1238</v>
      </c>
      <c r="F123" s="414" t="s">
        <v>1924</v>
      </c>
      <c r="G123" s="357" t="s">
        <v>1925</v>
      </c>
      <c r="H123" s="357" t="s">
        <v>1239</v>
      </c>
      <c r="I123" s="357" t="s">
        <v>1240</v>
      </c>
      <c r="J123" s="450">
        <v>0.5</v>
      </c>
      <c r="K123" s="357" t="s">
        <v>1241</v>
      </c>
      <c r="L123" s="357"/>
      <c r="M123" s="357" t="s">
        <v>1242</v>
      </c>
      <c r="N123" s="414">
        <v>7</v>
      </c>
      <c r="O123" s="426">
        <v>45566</v>
      </c>
      <c r="P123" s="426">
        <v>45657</v>
      </c>
      <c r="Q123" s="461">
        <f>+P123-O123</f>
        <v>91</v>
      </c>
      <c r="R123" s="396" t="s">
        <v>1855</v>
      </c>
      <c r="S123" s="369" t="s">
        <v>1860</v>
      </c>
      <c r="T123" s="361" t="s">
        <v>1243</v>
      </c>
      <c r="U123" s="357" t="s">
        <v>1244</v>
      </c>
      <c r="V123" s="357" t="s">
        <v>1245</v>
      </c>
      <c r="W123" s="357" t="s">
        <v>1087</v>
      </c>
      <c r="X123" s="357" t="s">
        <v>294</v>
      </c>
      <c r="Y123" s="357" t="s">
        <v>294</v>
      </c>
      <c r="Z123" s="357" t="s">
        <v>1122</v>
      </c>
      <c r="AA123" s="357" t="s">
        <v>880</v>
      </c>
      <c r="AB123" s="357"/>
      <c r="AC123" s="357"/>
      <c r="AD123" s="462">
        <v>136836000</v>
      </c>
      <c r="AE123" s="462">
        <v>136836000</v>
      </c>
      <c r="AF123" s="357" t="s">
        <v>1246</v>
      </c>
      <c r="AG123" s="357" t="s">
        <v>1247</v>
      </c>
    </row>
    <row r="124" spans="1:33" ht="120" x14ac:dyDescent="0.25">
      <c r="A124" s="357" t="str">
        <f>+CONCATENATE('[8]1. ESTRATÉGICO'!E70)</f>
        <v>Incrementar en 10% el porcentaje de inversión en proyectos de emprendimientos</v>
      </c>
      <c r="B124" s="357" t="str">
        <f>+CONCATENATE('[8]1. ESTRATÉGICO'!F70)</f>
        <v>Avanzamos con capacidades emprendedoras</v>
      </c>
      <c r="C124" s="361" t="str">
        <f>+CONCATENATE('[8]1. ESTRATÉGICO'!G70)</f>
        <v>03-04-01</v>
      </c>
      <c r="D124" s="357" t="str">
        <f>+CONCATENATE('[8]1. ESTRATÉGICO'!K70)</f>
        <v>Crear dos (2) microcentros de inteligencia artificial</v>
      </c>
      <c r="E124" s="357" t="s">
        <v>1238</v>
      </c>
      <c r="F124" s="414" t="s">
        <v>1924</v>
      </c>
      <c r="G124" s="357" t="s">
        <v>1925</v>
      </c>
      <c r="H124" s="357" t="s">
        <v>1239</v>
      </c>
      <c r="I124" s="357" t="s">
        <v>1240</v>
      </c>
      <c r="J124" s="450">
        <v>0.5</v>
      </c>
      <c r="K124" s="357" t="s">
        <v>1248</v>
      </c>
      <c r="L124" s="357"/>
      <c r="M124" s="357" t="s">
        <v>1249</v>
      </c>
      <c r="N124" s="414">
        <v>2</v>
      </c>
      <c r="O124" s="426">
        <v>45566</v>
      </c>
      <c r="P124" s="426">
        <v>45657</v>
      </c>
      <c r="Q124" s="461">
        <f t="shared" ref="Q124:Q135" si="4">+P124-O124</f>
        <v>91</v>
      </c>
      <c r="R124" s="401"/>
      <c r="S124" s="380"/>
      <c r="T124" s="361" t="s">
        <v>1243</v>
      </c>
      <c r="U124" s="357" t="s">
        <v>1244</v>
      </c>
      <c r="V124" s="357" t="s">
        <v>1245</v>
      </c>
      <c r="W124" s="357" t="s">
        <v>873</v>
      </c>
      <c r="X124" s="357" t="s">
        <v>294</v>
      </c>
      <c r="Y124" s="357" t="s">
        <v>294</v>
      </c>
      <c r="Z124" s="357" t="s">
        <v>1218</v>
      </c>
      <c r="AA124" s="357" t="s">
        <v>880</v>
      </c>
      <c r="AB124" s="357"/>
      <c r="AC124" s="357"/>
      <c r="AD124" s="462">
        <v>3000000</v>
      </c>
      <c r="AE124" s="462">
        <v>3000000</v>
      </c>
      <c r="AF124" s="357" t="s">
        <v>1246</v>
      </c>
      <c r="AG124" s="357" t="s">
        <v>1247</v>
      </c>
    </row>
    <row r="125" spans="1:33" ht="120" x14ac:dyDescent="0.25">
      <c r="A125" s="357" t="str">
        <f>+CONCATENATE('[8]1. ESTRATÉGICO'!E71)</f>
        <v>Incrementar a 80,7 puntos el Índice de Desempeño Gobierno Digital</v>
      </c>
      <c r="B125" s="357" t="str">
        <f>+CONCATENATE('[8]1. ESTRATÉGICO'!F71)</f>
        <v>Cartagena digital, inclusiva y conectada</v>
      </c>
      <c r="C125" s="361" t="str">
        <f>+CONCATENATE('[8]1. ESTRATÉGICO'!G71)</f>
        <v>05-06-03</v>
      </c>
      <c r="D125" s="357" t="str">
        <f>+CONCATENATE('[8]1. ESTRATÉGICO'!K71)</f>
        <v>Formar a tres mil (3.000) personas en el uso de Tecnologías de Información y</v>
      </c>
      <c r="E125" s="357" t="s">
        <v>1238</v>
      </c>
      <c r="F125" s="414" t="s">
        <v>1924</v>
      </c>
      <c r="G125" s="357" t="s">
        <v>1925</v>
      </c>
      <c r="H125" s="357" t="s">
        <v>1239</v>
      </c>
      <c r="I125" s="357" t="s">
        <v>1240</v>
      </c>
      <c r="J125" s="450">
        <v>0.5</v>
      </c>
      <c r="K125" s="357" t="s">
        <v>1250</v>
      </c>
      <c r="L125" s="357"/>
      <c r="M125" s="357" t="s">
        <v>1251</v>
      </c>
      <c r="N125" s="414">
        <v>2</v>
      </c>
      <c r="O125" s="426">
        <v>45566</v>
      </c>
      <c r="P125" s="426">
        <v>45657</v>
      </c>
      <c r="Q125" s="461">
        <f t="shared" si="4"/>
        <v>91</v>
      </c>
      <c r="R125" s="401"/>
      <c r="S125" s="380"/>
      <c r="T125" s="361" t="s">
        <v>1243</v>
      </c>
      <c r="U125" s="357" t="s">
        <v>1244</v>
      </c>
      <c r="V125" s="357" t="s">
        <v>1245</v>
      </c>
      <c r="W125" s="357" t="s">
        <v>1087</v>
      </c>
      <c r="X125" s="357" t="s">
        <v>294</v>
      </c>
      <c r="Y125" s="357" t="s">
        <v>294</v>
      </c>
      <c r="Z125" s="357" t="s">
        <v>1161</v>
      </c>
      <c r="AA125" s="357" t="s">
        <v>880</v>
      </c>
      <c r="AB125" s="357"/>
      <c r="AC125" s="357"/>
      <c r="AD125" s="462">
        <v>1315904050</v>
      </c>
      <c r="AE125" s="462">
        <v>1315904050</v>
      </c>
      <c r="AF125" s="357" t="s">
        <v>1246</v>
      </c>
      <c r="AG125" s="357" t="s">
        <v>1247</v>
      </c>
    </row>
    <row r="126" spans="1:33" ht="120" x14ac:dyDescent="0.25">
      <c r="A126" s="357" t="str">
        <f>+CONCATENATE('[8]1. ESTRATÉGICO'!E72)</f>
        <v>Incrementar a 80,7 puntos el Índice de Desempeño Gobierno Digital</v>
      </c>
      <c r="B126" s="357" t="str">
        <f>+CONCATENATE('[8]1. ESTRATÉGICO'!F72)</f>
        <v>Cartagena digital, inclusiva y conectada</v>
      </c>
      <c r="C126" s="361" t="str">
        <f>+CONCATENATE('[8]1. ESTRATÉGICO'!G72)</f>
        <v>05-06-03</v>
      </c>
      <c r="D126" s="357" t="str">
        <f>+CONCATENATE('[8]1. ESTRATÉGICO'!K72)</f>
        <v>Actualizar seis (6) sistemas de información de la entidad</v>
      </c>
      <c r="E126" s="357" t="s">
        <v>1238</v>
      </c>
      <c r="F126" s="414" t="s">
        <v>1924</v>
      </c>
      <c r="G126" s="357" t="s">
        <v>1925</v>
      </c>
      <c r="H126" s="357" t="s">
        <v>1239</v>
      </c>
      <c r="I126" s="357" t="s">
        <v>1240</v>
      </c>
      <c r="J126" s="450">
        <v>0.5</v>
      </c>
      <c r="K126" s="357" t="s">
        <v>1252</v>
      </c>
      <c r="L126" s="357"/>
      <c r="M126" s="357" t="s">
        <v>1253</v>
      </c>
      <c r="N126" s="414">
        <v>5</v>
      </c>
      <c r="O126" s="426">
        <v>45566</v>
      </c>
      <c r="P126" s="426">
        <v>45657</v>
      </c>
      <c r="Q126" s="461">
        <f>+P126-O126</f>
        <v>91</v>
      </c>
      <c r="R126" s="401"/>
      <c r="S126" s="380"/>
      <c r="T126" s="361" t="s">
        <v>1243</v>
      </c>
      <c r="U126" s="357" t="s">
        <v>1244</v>
      </c>
      <c r="V126" s="357" t="s">
        <v>1245</v>
      </c>
      <c r="W126" s="357" t="s">
        <v>1087</v>
      </c>
      <c r="X126" s="357" t="s">
        <v>294</v>
      </c>
      <c r="Y126" s="357" t="s">
        <v>294</v>
      </c>
      <c r="Z126" s="357" t="s">
        <v>1254</v>
      </c>
      <c r="AA126" s="357" t="s">
        <v>880</v>
      </c>
      <c r="AB126" s="357"/>
      <c r="AC126" s="357"/>
      <c r="AD126" s="462">
        <v>972751800</v>
      </c>
      <c r="AE126" s="462">
        <v>972751800</v>
      </c>
      <c r="AF126" s="357" t="s">
        <v>1246</v>
      </c>
      <c r="AG126" s="357" t="s">
        <v>1247</v>
      </c>
    </row>
    <row r="127" spans="1:33" ht="120" x14ac:dyDescent="0.25">
      <c r="A127" s="357" t="str">
        <f>+CONCATENATE('[8]1. ESTRATÉGICO'!E73)</f>
        <v>Incrementar a 80,7 puntos el Índice de Desempeño Gobierno Digital</v>
      </c>
      <c r="B127" s="357" t="str">
        <f>+CONCATENATE('[8]1. ESTRATÉGICO'!F73)</f>
        <v>Cartagena digital, inclusiva y conectada</v>
      </c>
      <c r="C127" s="361" t="str">
        <f>+CONCATENATE('[8]1. ESTRATÉGICO'!G73)</f>
        <v>05-06-03</v>
      </c>
      <c r="D127" s="357" t="str">
        <f>+CONCATENATE('[8]1. ESTRATÉGICO'!K73)</f>
        <v>Implementar seis (6) nuevos sistemas de información institucionales</v>
      </c>
      <c r="E127" s="357" t="s">
        <v>1238</v>
      </c>
      <c r="F127" s="414" t="s">
        <v>1924</v>
      </c>
      <c r="G127" s="357" t="s">
        <v>1925</v>
      </c>
      <c r="H127" s="357" t="s">
        <v>1239</v>
      </c>
      <c r="I127" s="357" t="s">
        <v>1240</v>
      </c>
      <c r="J127" s="450">
        <v>0.5</v>
      </c>
      <c r="K127" s="357" t="s">
        <v>1255</v>
      </c>
      <c r="L127" s="357"/>
      <c r="M127" s="357" t="s">
        <v>1251</v>
      </c>
      <c r="N127" s="414">
        <v>1</v>
      </c>
      <c r="O127" s="426">
        <v>45566</v>
      </c>
      <c r="P127" s="426">
        <v>45657</v>
      </c>
      <c r="Q127" s="461">
        <f t="shared" si="4"/>
        <v>91</v>
      </c>
      <c r="R127" s="401"/>
      <c r="S127" s="380"/>
      <c r="T127" s="361" t="s">
        <v>1243</v>
      </c>
      <c r="U127" s="357" t="s">
        <v>1256</v>
      </c>
      <c r="V127" s="357" t="s">
        <v>1257</v>
      </c>
      <c r="W127" s="357" t="s">
        <v>1087</v>
      </c>
      <c r="X127" s="357" t="s">
        <v>294</v>
      </c>
      <c r="Y127" s="357" t="s">
        <v>294</v>
      </c>
      <c r="Z127" s="357" t="s">
        <v>1122</v>
      </c>
      <c r="AA127" s="357" t="s">
        <v>880</v>
      </c>
      <c r="AB127" s="357"/>
      <c r="AC127" s="357"/>
      <c r="AD127" s="462">
        <v>698084035</v>
      </c>
      <c r="AE127" s="462">
        <v>698084035</v>
      </c>
      <c r="AF127" s="357" t="s">
        <v>1246</v>
      </c>
      <c r="AG127" s="357" t="s">
        <v>1247</v>
      </c>
    </row>
    <row r="128" spans="1:33" ht="120" x14ac:dyDescent="0.25">
      <c r="A128" s="357" t="str">
        <f>+CONCATENATE('[8]1. ESTRATÉGICO'!E70)</f>
        <v>Incrementar en 10% el porcentaje de inversión en proyectos de emprendimientos</v>
      </c>
      <c r="B128" s="357" t="str">
        <f>+CONCATENATE('[8]1. ESTRATÉGICO'!F70)</f>
        <v>Avanzamos con capacidades emprendedoras</v>
      </c>
      <c r="C128" s="361" t="str">
        <f>+CONCATENATE('[8]1. ESTRATÉGICO'!G70)</f>
        <v>03-04-01</v>
      </c>
      <c r="D128" s="357" t="str">
        <f>+CONCATENATE('[8]1. ESTRATÉGICO'!K70)</f>
        <v>Crear dos (2) microcentros de inteligencia artificial</v>
      </c>
      <c r="E128" s="357" t="s">
        <v>1238</v>
      </c>
      <c r="F128" s="414" t="s">
        <v>1924</v>
      </c>
      <c r="G128" s="357" t="s">
        <v>1925</v>
      </c>
      <c r="H128" s="457" t="s">
        <v>1258</v>
      </c>
      <c r="I128" s="457" t="s">
        <v>1259</v>
      </c>
      <c r="J128" s="450">
        <v>0.2</v>
      </c>
      <c r="K128" s="357" t="s">
        <v>1260</v>
      </c>
      <c r="L128" s="357"/>
      <c r="M128" s="357" t="s">
        <v>1242</v>
      </c>
      <c r="N128" s="414">
        <v>7</v>
      </c>
      <c r="O128" s="426">
        <v>45566</v>
      </c>
      <c r="P128" s="426">
        <v>45657</v>
      </c>
      <c r="Q128" s="461">
        <f>+P128-O128</f>
        <v>91</v>
      </c>
      <c r="R128" s="401"/>
      <c r="S128" s="380"/>
      <c r="T128" s="361" t="s">
        <v>1243</v>
      </c>
      <c r="U128" s="357" t="s">
        <v>1256</v>
      </c>
      <c r="V128" s="357" t="s">
        <v>1257</v>
      </c>
      <c r="W128" s="361" t="s">
        <v>1261</v>
      </c>
      <c r="X128" s="357" t="s">
        <v>294</v>
      </c>
      <c r="Y128" s="357" t="s">
        <v>294</v>
      </c>
      <c r="Z128" s="457" t="s">
        <v>1122</v>
      </c>
      <c r="AA128" s="457" t="s">
        <v>880</v>
      </c>
      <c r="AB128" s="355"/>
      <c r="AC128" s="355"/>
      <c r="AD128" s="462">
        <v>40000000</v>
      </c>
      <c r="AE128" s="462">
        <v>40000000</v>
      </c>
      <c r="AF128" s="457" t="s">
        <v>1246</v>
      </c>
      <c r="AG128" s="457" t="s">
        <v>1247</v>
      </c>
    </row>
    <row r="129" spans="1:33" ht="120" x14ac:dyDescent="0.25">
      <c r="A129" s="357" t="str">
        <f>+CONCATENATE('[8]1. ESTRATÉGICO'!E71)</f>
        <v>Incrementar a 80,7 puntos el Índice de Desempeño Gobierno Digital</v>
      </c>
      <c r="B129" s="357" t="str">
        <f>+CONCATENATE('[8]1. ESTRATÉGICO'!F71)</f>
        <v>Cartagena digital, inclusiva y conectada</v>
      </c>
      <c r="C129" s="361" t="str">
        <f>+CONCATENATE('[8]1. ESTRATÉGICO'!G71)</f>
        <v>05-06-03</v>
      </c>
      <c r="D129" s="357" t="str">
        <f>+CONCATENATE('[8]1. ESTRATÉGICO'!K71)</f>
        <v>Formar a tres mil (3.000) personas en el uso de Tecnologías de Información y</v>
      </c>
      <c r="E129" s="357" t="s">
        <v>1238</v>
      </c>
      <c r="F129" s="414" t="s">
        <v>1924</v>
      </c>
      <c r="G129" s="357" t="s">
        <v>1925</v>
      </c>
      <c r="H129" s="457" t="s">
        <v>1258</v>
      </c>
      <c r="I129" s="457" t="s">
        <v>1259</v>
      </c>
      <c r="J129" s="450">
        <v>0.2</v>
      </c>
      <c r="K129" s="357" t="s">
        <v>1262</v>
      </c>
      <c r="L129" s="357"/>
      <c r="M129" s="357" t="s">
        <v>1253</v>
      </c>
      <c r="N129" s="414">
        <v>2</v>
      </c>
      <c r="O129" s="426">
        <v>45566</v>
      </c>
      <c r="P129" s="426">
        <v>45657</v>
      </c>
      <c r="Q129" s="461">
        <f t="shared" si="4"/>
        <v>91</v>
      </c>
      <c r="R129" s="401"/>
      <c r="S129" s="380"/>
      <c r="T129" s="361" t="s">
        <v>1243</v>
      </c>
      <c r="U129" s="357" t="s">
        <v>1256</v>
      </c>
      <c r="V129" s="357" t="s">
        <v>1257</v>
      </c>
      <c r="W129" s="361" t="s">
        <v>1261</v>
      </c>
      <c r="X129" s="357" t="s">
        <v>294</v>
      </c>
      <c r="Y129" s="357" t="s">
        <v>294</v>
      </c>
      <c r="Z129" s="457" t="s">
        <v>1122</v>
      </c>
      <c r="AA129" s="457" t="s">
        <v>880</v>
      </c>
      <c r="AB129" s="384"/>
      <c r="AC129" s="384"/>
      <c r="AD129" s="462">
        <v>0</v>
      </c>
      <c r="AE129" s="462">
        <v>0</v>
      </c>
      <c r="AF129" s="457" t="s">
        <v>1246</v>
      </c>
      <c r="AG129" s="457" t="s">
        <v>1247</v>
      </c>
    </row>
    <row r="130" spans="1:33" ht="120" x14ac:dyDescent="0.25">
      <c r="A130" s="357" t="str">
        <f>+CONCATENATE('[8]1. ESTRATÉGICO'!E71)</f>
        <v>Incrementar a 80,7 puntos el Índice de Desempeño Gobierno Digital</v>
      </c>
      <c r="B130" s="357" t="str">
        <f>+CONCATENATE('[8]1. ESTRATÉGICO'!F71)</f>
        <v>Cartagena digital, inclusiva y conectada</v>
      </c>
      <c r="C130" s="361" t="str">
        <f>+CONCATENATE('[8]1. ESTRATÉGICO'!G71)</f>
        <v>05-06-03</v>
      </c>
      <c r="D130" s="357" t="str">
        <f>+CONCATENATE('[8]1. ESTRATÉGICO'!K71)</f>
        <v>Formar a tres mil (3.000) personas en el uso de Tecnologías de Información y</v>
      </c>
      <c r="E130" s="357" t="s">
        <v>1238</v>
      </c>
      <c r="F130" s="414" t="s">
        <v>1924</v>
      </c>
      <c r="G130" s="357" t="s">
        <v>1925</v>
      </c>
      <c r="H130" s="457" t="s">
        <v>1258</v>
      </c>
      <c r="I130" s="457" t="s">
        <v>1259</v>
      </c>
      <c r="J130" s="463">
        <v>0.1</v>
      </c>
      <c r="K130" s="357" t="s">
        <v>1262</v>
      </c>
      <c r="L130" s="357"/>
      <c r="M130" s="357" t="s">
        <v>1253</v>
      </c>
      <c r="N130" s="414">
        <v>2</v>
      </c>
      <c r="O130" s="426">
        <v>45566</v>
      </c>
      <c r="P130" s="426">
        <v>45657</v>
      </c>
      <c r="Q130" s="461">
        <f t="shared" si="4"/>
        <v>91</v>
      </c>
      <c r="R130" s="401"/>
      <c r="S130" s="380"/>
      <c r="T130" s="361" t="s">
        <v>1243</v>
      </c>
      <c r="U130" s="464" t="s">
        <v>1256</v>
      </c>
      <c r="V130" s="357" t="s">
        <v>1257</v>
      </c>
      <c r="W130" s="361" t="s">
        <v>1261</v>
      </c>
      <c r="X130" s="357" t="s">
        <v>294</v>
      </c>
      <c r="Y130" s="357" t="s">
        <v>294</v>
      </c>
      <c r="Z130" s="357" t="s">
        <v>1122</v>
      </c>
      <c r="AA130" s="357" t="s">
        <v>880</v>
      </c>
      <c r="AB130" s="357"/>
      <c r="AC130" s="357"/>
      <c r="AD130" s="462">
        <v>109240000</v>
      </c>
      <c r="AE130" s="462">
        <v>109240000</v>
      </c>
      <c r="AF130" s="357" t="s">
        <v>1246</v>
      </c>
      <c r="AG130" s="357" t="s">
        <v>1247</v>
      </c>
    </row>
    <row r="131" spans="1:33" ht="120" x14ac:dyDescent="0.25">
      <c r="A131" s="357" t="str">
        <f>+CONCATENATE('[8]1. ESTRATÉGICO'!E72)</f>
        <v>Incrementar a 80,7 puntos el Índice de Desempeño Gobierno Digital</v>
      </c>
      <c r="B131" s="357" t="str">
        <f>+CONCATENATE('[8]1. ESTRATÉGICO'!F72)</f>
        <v>Cartagena digital, inclusiva y conectada</v>
      </c>
      <c r="C131" s="361" t="str">
        <f>+CONCATENATE('[8]1. ESTRATÉGICO'!G72)</f>
        <v>05-06-03</v>
      </c>
      <c r="D131" s="357" t="str">
        <f>+CONCATENATE('[8]1. ESTRATÉGICO'!K72)</f>
        <v>Actualizar seis (6) sistemas de información de la entidad</v>
      </c>
      <c r="E131" s="357" t="s">
        <v>1238</v>
      </c>
      <c r="F131" s="414" t="s">
        <v>1924</v>
      </c>
      <c r="G131" s="357" t="s">
        <v>1925</v>
      </c>
      <c r="H131" s="457" t="s">
        <v>1263</v>
      </c>
      <c r="I131" s="457" t="s">
        <v>1264</v>
      </c>
      <c r="J131" s="463">
        <v>0.1</v>
      </c>
      <c r="K131" s="357" t="s">
        <v>1265</v>
      </c>
      <c r="L131" s="357"/>
      <c r="M131" s="357" t="s">
        <v>1266</v>
      </c>
      <c r="N131" s="414">
        <v>1</v>
      </c>
      <c r="O131" s="426">
        <v>45566</v>
      </c>
      <c r="P131" s="426">
        <v>45657</v>
      </c>
      <c r="Q131" s="461">
        <f>+P131-O131</f>
        <v>91</v>
      </c>
      <c r="R131" s="401"/>
      <c r="S131" s="380"/>
      <c r="T131" s="361" t="s">
        <v>1243</v>
      </c>
      <c r="U131" s="357" t="s">
        <v>1267</v>
      </c>
      <c r="V131" s="357" t="s">
        <v>1268</v>
      </c>
      <c r="W131" s="361" t="s">
        <v>1269</v>
      </c>
      <c r="X131" s="357" t="s">
        <v>294</v>
      </c>
      <c r="Y131" s="357" t="s">
        <v>294</v>
      </c>
      <c r="Z131" s="357" t="s">
        <v>1161</v>
      </c>
      <c r="AA131" s="357" t="s">
        <v>880</v>
      </c>
      <c r="AB131" s="357"/>
      <c r="AC131" s="357"/>
      <c r="AD131" s="462">
        <v>21010000</v>
      </c>
      <c r="AE131" s="462">
        <v>21010000</v>
      </c>
      <c r="AF131" s="357" t="s">
        <v>1246</v>
      </c>
      <c r="AG131" s="357" t="s">
        <v>1247</v>
      </c>
    </row>
    <row r="132" spans="1:33" ht="120" x14ac:dyDescent="0.25">
      <c r="A132" s="357" t="s">
        <v>387</v>
      </c>
      <c r="B132" s="357" t="s">
        <v>374</v>
      </c>
      <c r="C132" s="426">
        <v>37289</v>
      </c>
      <c r="D132" s="357" t="s">
        <v>389</v>
      </c>
      <c r="E132" s="357" t="s">
        <v>1238</v>
      </c>
      <c r="F132" s="414" t="s">
        <v>1924</v>
      </c>
      <c r="G132" s="357" t="s">
        <v>1925</v>
      </c>
      <c r="H132" s="457" t="s">
        <v>1263</v>
      </c>
      <c r="I132" s="457" t="s">
        <v>1264</v>
      </c>
      <c r="J132" s="463">
        <v>0.1</v>
      </c>
      <c r="K132" s="357" t="s">
        <v>1270</v>
      </c>
      <c r="L132" s="357"/>
      <c r="M132" s="357" t="s">
        <v>1271</v>
      </c>
      <c r="N132" s="414">
        <v>1</v>
      </c>
      <c r="O132" s="426">
        <v>45566</v>
      </c>
      <c r="P132" s="426">
        <v>45657</v>
      </c>
      <c r="Q132" s="461">
        <f t="shared" si="4"/>
        <v>91</v>
      </c>
      <c r="R132" s="401"/>
      <c r="S132" s="380"/>
      <c r="T132" s="361" t="s">
        <v>1243</v>
      </c>
      <c r="U132" s="357" t="s">
        <v>1267</v>
      </c>
      <c r="V132" s="357" t="s">
        <v>1268</v>
      </c>
      <c r="W132" s="361" t="s">
        <v>1261</v>
      </c>
      <c r="X132" s="357" t="s">
        <v>294</v>
      </c>
      <c r="Y132" s="357" t="s">
        <v>294</v>
      </c>
      <c r="Z132" s="357" t="s">
        <v>1272</v>
      </c>
      <c r="AA132" s="357" t="s">
        <v>880</v>
      </c>
      <c r="AB132" s="357"/>
      <c r="AC132" s="357"/>
      <c r="AD132" s="462">
        <v>1015000000</v>
      </c>
      <c r="AE132" s="462">
        <v>1015000000</v>
      </c>
      <c r="AF132" s="357" t="s">
        <v>1246</v>
      </c>
      <c r="AG132" s="357" t="s">
        <v>1247</v>
      </c>
    </row>
    <row r="133" spans="1:33" ht="120" x14ac:dyDescent="0.25">
      <c r="A133" s="357" t="str">
        <f>+CONCATENATE('[8]1. ESTRATÉGICO'!E73)</f>
        <v>Incrementar a 80,7 puntos el Índice de Desempeño Gobierno Digital</v>
      </c>
      <c r="B133" s="357" t="str">
        <f>+CONCATENATE('[8]1. ESTRATÉGICO'!F73)</f>
        <v>Cartagena digital, inclusiva y conectada</v>
      </c>
      <c r="C133" s="361" t="str">
        <f>+CONCATENATE('[8]1. ESTRATÉGICO'!G73)</f>
        <v>05-06-03</v>
      </c>
      <c r="D133" s="357" t="str">
        <f>+CONCATENATE('[8]1. ESTRATÉGICO'!K73)</f>
        <v>Implementar seis (6) nuevos sistemas de información institucionales</v>
      </c>
      <c r="E133" s="357" t="s">
        <v>1238</v>
      </c>
      <c r="F133" s="414" t="s">
        <v>1924</v>
      </c>
      <c r="G133" s="357" t="s">
        <v>1925</v>
      </c>
      <c r="H133" s="457" t="s">
        <v>1273</v>
      </c>
      <c r="I133" s="457" t="s">
        <v>1274</v>
      </c>
      <c r="J133" s="450">
        <v>0.05</v>
      </c>
      <c r="K133" s="364" t="s">
        <v>1275</v>
      </c>
      <c r="L133" s="357"/>
      <c r="M133" s="357" t="s">
        <v>1276</v>
      </c>
      <c r="N133" s="414">
        <v>1</v>
      </c>
      <c r="O133" s="426">
        <v>45566</v>
      </c>
      <c r="P133" s="426">
        <v>45657</v>
      </c>
      <c r="Q133" s="461">
        <f t="shared" si="4"/>
        <v>91</v>
      </c>
      <c r="R133" s="401"/>
      <c r="S133" s="380"/>
      <c r="T133" s="361" t="s">
        <v>1243</v>
      </c>
      <c r="U133" s="457" t="s">
        <v>1267</v>
      </c>
      <c r="V133" s="457" t="s">
        <v>1268</v>
      </c>
      <c r="W133" s="361" t="s">
        <v>1261</v>
      </c>
      <c r="X133" s="357" t="s">
        <v>294</v>
      </c>
      <c r="Y133" s="357" t="s">
        <v>294</v>
      </c>
      <c r="Z133" s="357" t="s">
        <v>1277</v>
      </c>
      <c r="AA133" s="357" t="s">
        <v>880</v>
      </c>
      <c r="AB133" s="357"/>
      <c r="AC133" s="357"/>
      <c r="AD133" s="462">
        <v>301200000</v>
      </c>
      <c r="AE133" s="462">
        <v>301200000</v>
      </c>
      <c r="AF133" s="357" t="s">
        <v>1246</v>
      </c>
      <c r="AG133" s="357" t="s">
        <v>1247</v>
      </c>
    </row>
    <row r="134" spans="1:33" ht="120" x14ac:dyDescent="0.25">
      <c r="A134" s="357" t="s">
        <v>391</v>
      </c>
      <c r="B134" s="357" t="s">
        <v>374</v>
      </c>
      <c r="C134" s="426">
        <v>37289</v>
      </c>
      <c r="D134" s="357" t="s">
        <v>393</v>
      </c>
      <c r="E134" s="357" t="s">
        <v>1238</v>
      </c>
      <c r="F134" s="414" t="s">
        <v>1924</v>
      </c>
      <c r="G134" s="357" t="s">
        <v>1925</v>
      </c>
      <c r="H134" s="457" t="s">
        <v>1273</v>
      </c>
      <c r="I134" s="457" t="s">
        <v>1274</v>
      </c>
      <c r="J134" s="450">
        <v>0.05</v>
      </c>
      <c r="K134" s="357" t="s">
        <v>1278</v>
      </c>
      <c r="L134" s="357"/>
      <c r="M134" s="357" t="s">
        <v>1276</v>
      </c>
      <c r="N134" s="414">
        <v>1</v>
      </c>
      <c r="O134" s="426">
        <v>45566</v>
      </c>
      <c r="P134" s="426">
        <v>45657</v>
      </c>
      <c r="Q134" s="461">
        <f>+P134-O134</f>
        <v>91</v>
      </c>
      <c r="R134" s="401"/>
      <c r="S134" s="380"/>
      <c r="T134" s="361" t="s">
        <v>1243</v>
      </c>
      <c r="U134" s="457" t="s">
        <v>1267</v>
      </c>
      <c r="V134" s="457" t="s">
        <v>1268</v>
      </c>
      <c r="W134" s="361" t="s">
        <v>1261</v>
      </c>
      <c r="X134" s="357" t="s">
        <v>294</v>
      </c>
      <c r="Y134" s="357" t="s">
        <v>294</v>
      </c>
      <c r="Z134" s="357" t="s">
        <v>1277</v>
      </c>
      <c r="AA134" s="357" t="s">
        <v>880</v>
      </c>
      <c r="AB134" s="357"/>
      <c r="AC134" s="357"/>
      <c r="AD134" s="462">
        <v>0</v>
      </c>
      <c r="AE134" s="462">
        <v>0</v>
      </c>
      <c r="AF134" s="357"/>
      <c r="AG134" s="357"/>
    </row>
    <row r="135" spans="1:33" ht="75" x14ac:dyDescent="0.25">
      <c r="A135" s="357" t="str">
        <f>+CONCATENATE('[8]1. ESTRATÉGICO'!E74)</f>
        <v>Incrementar a 80,7 puntos el Índice de Desempeño Gobierno Digital</v>
      </c>
      <c r="B135" s="357" t="str">
        <f>+CONCATENATE('[8]1. ESTRATÉGICO'!F74)</f>
        <v>Cartagena digital, inclusiva y conectada</v>
      </c>
      <c r="C135" s="361" t="str">
        <f>+CONCATENATE('[8]1. ESTRATÉGICO'!G74)</f>
        <v>05-06-03</v>
      </c>
      <c r="D135" s="357" t="str">
        <f>+CONCATENATE('[8]1. ESTRATÉGICO'!K74)</f>
        <v>Instalar treinta y dos (32) nuevas zonas Wi-Fi y mantener las 18 actuales</v>
      </c>
      <c r="E135" s="466" t="s">
        <v>1279</v>
      </c>
      <c r="F135" s="414">
        <v>2024130010197</v>
      </c>
      <c r="G135" s="357" t="s">
        <v>1280</v>
      </c>
      <c r="H135" s="357" t="s">
        <v>1281</v>
      </c>
      <c r="I135" s="357" t="s">
        <v>401</v>
      </c>
      <c r="J135" s="361"/>
      <c r="K135" s="357" t="s">
        <v>1282</v>
      </c>
      <c r="L135" s="357"/>
      <c r="M135" s="357" t="s">
        <v>1283</v>
      </c>
      <c r="N135" s="414">
        <v>1</v>
      </c>
      <c r="O135" s="426">
        <v>45566</v>
      </c>
      <c r="P135" s="426">
        <v>45657</v>
      </c>
      <c r="Q135" s="461">
        <f t="shared" si="4"/>
        <v>91</v>
      </c>
      <c r="R135" s="410"/>
      <c r="S135" s="381"/>
      <c r="T135" s="361" t="s">
        <v>1243</v>
      </c>
      <c r="U135" s="457" t="s">
        <v>1267</v>
      </c>
      <c r="V135" s="457" t="s">
        <v>1268</v>
      </c>
      <c r="W135" s="361" t="s">
        <v>1261</v>
      </c>
      <c r="X135" s="357" t="s">
        <v>294</v>
      </c>
      <c r="Y135" s="357" t="s">
        <v>294</v>
      </c>
      <c r="Z135" s="357" t="s">
        <v>1277</v>
      </c>
      <c r="AA135" s="357" t="s">
        <v>880</v>
      </c>
      <c r="AB135" s="357"/>
      <c r="AC135" s="357"/>
      <c r="AD135" s="462">
        <v>786014135</v>
      </c>
      <c r="AE135" s="462">
        <v>786014135</v>
      </c>
      <c r="AF135" s="357" t="s">
        <v>1246</v>
      </c>
      <c r="AG135" s="357" t="s">
        <v>1247</v>
      </c>
    </row>
    <row r="136" spans="1:33" ht="75" x14ac:dyDescent="0.25">
      <c r="A136" s="357" t="str">
        <f>+CONCATENATE('1. ESTRATÉGICO'!E58)</f>
        <v xml:space="preserve">Realizar 16 actividades de apropiación del patrimonio cultural </v>
      </c>
      <c r="B136" s="357" t="str">
        <f>+CONCATENATE('1. ESTRATÉGICO'!F58)</f>
        <v>Promoción y acceso efectivo a procesos culturales y artísticos</v>
      </c>
      <c r="C136" s="361" t="str">
        <f>+CONCATENATE('1. ESTRATÉGICO'!G58)</f>
        <v>02-02-02</v>
      </c>
      <c r="D136" s="357" t="str">
        <f>+CONCATENATE('1. ESTRATÉGICO'!K58)</f>
        <v xml:space="preserve">Realizar 16 actividades de apropiación social del patrimonio </v>
      </c>
      <c r="E136" s="466" t="s">
        <v>1279</v>
      </c>
      <c r="F136" s="414">
        <v>2024130010197</v>
      </c>
      <c r="G136" s="357" t="s">
        <v>1280</v>
      </c>
      <c r="H136" s="357" t="s">
        <v>1281</v>
      </c>
      <c r="I136" s="357" t="s">
        <v>401</v>
      </c>
      <c r="J136" s="361"/>
      <c r="K136" s="357" t="s">
        <v>1282</v>
      </c>
      <c r="L136" s="357"/>
      <c r="M136" s="357" t="s">
        <v>1283</v>
      </c>
      <c r="N136" s="414">
        <v>1</v>
      </c>
      <c r="O136" s="361"/>
      <c r="P136" s="361"/>
      <c r="Q136" s="361"/>
      <c r="R136" s="467">
        <v>83.727999999999994</v>
      </c>
      <c r="S136" s="364" t="s">
        <v>1840</v>
      </c>
      <c r="T136" s="361" t="s">
        <v>1243</v>
      </c>
      <c r="U136" s="357" t="s">
        <v>1284</v>
      </c>
      <c r="V136" s="357" t="s">
        <v>1285</v>
      </c>
      <c r="W136" s="361"/>
      <c r="X136" s="357"/>
      <c r="Y136" s="357"/>
      <c r="Z136" s="357"/>
      <c r="AA136" s="357"/>
      <c r="AB136" s="357"/>
      <c r="AC136" s="357"/>
      <c r="AD136" s="462"/>
      <c r="AE136" s="462"/>
      <c r="AF136" s="357"/>
      <c r="AG136" s="357"/>
    </row>
    <row r="137" spans="1:33" ht="90" customHeight="1" x14ac:dyDescent="0.25">
      <c r="A137" s="355" t="s">
        <v>403</v>
      </c>
      <c r="B137" s="355" t="s">
        <v>404</v>
      </c>
      <c r="C137" s="355" t="s">
        <v>405</v>
      </c>
      <c r="D137" s="355" t="s">
        <v>408</v>
      </c>
      <c r="E137" s="355" t="s">
        <v>1286</v>
      </c>
      <c r="F137" s="358">
        <v>2024130010208</v>
      </c>
      <c r="G137" s="394" t="s">
        <v>1287</v>
      </c>
      <c r="H137" s="394" t="s">
        <v>1288</v>
      </c>
      <c r="I137" s="355" t="s">
        <v>1289</v>
      </c>
      <c r="J137" s="399">
        <v>1</v>
      </c>
      <c r="K137" s="357" t="s">
        <v>1290</v>
      </c>
      <c r="L137" s="357"/>
      <c r="M137" s="357"/>
      <c r="N137" s="361" t="s">
        <v>1880</v>
      </c>
      <c r="O137" s="426">
        <v>45689</v>
      </c>
      <c r="P137" s="426">
        <v>46022</v>
      </c>
      <c r="Q137" s="414">
        <f>+P137-O137</f>
        <v>333</v>
      </c>
      <c r="R137" s="468" t="s">
        <v>1864</v>
      </c>
      <c r="S137" s="469" t="s">
        <v>1865</v>
      </c>
      <c r="T137" s="355" t="s">
        <v>1291</v>
      </c>
      <c r="U137" s="355" t="s">
        <v>1292</v>
      </c>
      <c r="V137" s="355" t="s">
        <v>1293</v>
      </c>
      <c r="W137" s="355" t="s">
        <v>866</v>
      </c>
      <c r="X137" s="355"/>
      <c r="Y137" s="355"/>
      <c r="Z137" s="355"/>
      <c r="AA137" s="355"/>
      <c r="AB137" s="355"/>
      <c r="AC137" s="355"/>
      <c r="AD137" s="398">
        <v>0</v>
      </c>
      <c r="AE137" s="398">
        <v>0</v>
      </c>
      <c r="AF137" s="355" t="s">
        <v>294</v>
      </c>
      <c r="AG137" s="355" t="s">
        <v>294</v>
      </c>
    </row>
    <row r="138" spans="1:33" ht="135" x14ac:dyDescent="0.25">
      <c r="A138" s="373"/>
      <c r="B138" s="373"/>
      <c r="C138" s="373"/>
      <c r="D138" s="373"/>
      <c r="E138" s="373"/>
      <c r="F138" s="376"/>
      <c r="G138" s="394"/>
      <c r="H138" s="394"/>
      <c r="I138" s="373"/>
      <c r="J138" s="404"/>
      <c r="K138" s="357" t="s">
        <v>1294</v>
      </c>
      <c r="L138" s="357"/>
      <c r="M138" s="357" t="s">
        <v>1295</v>
      </c>
      <c r="N138" s="361" t="s">
        <v>1880</v>
      </c>
      <c r="O138" s="426">
        <v>45444</v>
      </c>
      <c r="P138" s="426">
        <v>45657</v>
      </c>
      <c r="Q138" s="414">
        <f t="shared" ref="Q138:Q140" si="5">+P138-O138</f>
        <v>213</v>
      </c>
      <c r="R138" s="468"/>
      <c r="S138" s="469"/>
      <c r="T138" s="373"/>
      <c r="U138" s="384"/>
      <c r="V138" s="384"/>
      <c r="W138" s="384"/>
      <c r="X138" s="384"/>
      <c r="Y138" s="384"/>
      <c r="Z138" s="384"/>
      <c r="AA138" s="384"/>
      <c r="AB138" s="384"/>
      <c r="AC138" s="384"/>
      <c r="AD138" s="412"/>
      <c r="AE138" s="412"/>
      <c r="AF138" s="384"/>
      <c r="AG138" s="384"/>
    </row>
    <row r="139" spans="1:33" ht="60" x14ac:dyDescent="0.25">
      <c r="A139" s="373"/>
      <c r="B139" s="373"/>
      <c r="C139" s="373"/>
      <c r="D139" s="373"/>
      <c r="E139" s="373"/>
      <c r="F139" s="376"/>
      <c r="G139" s="394"/>
      <c r="H139" s="394"/>
      <c r="I139" s="373"/>
      <c r="J139" s="404"/>
      <c r="K139" s="357" t="s">
        <v>1296</v>
      </c>
      <c r="L139" s="357"/>
      <c r="M139" s="357" t="s">
        <v>1297</v>
      </c>
      <c r="N139" s="361" t="s">
        <v>1880</v>
      </c>
      <c r="O139" s="426">
        <v>45444</v>
      </c>
      <c r="P139" s="426">
        <v>45657</v>
      </c>
      <c r="Q139" s="414">
        <f t="shared" si="5"/>
        <v>213</v>
      </c>
      <c r="R139" s="468"/>
      <c r="S139" s="469"/>
      <c r="T139" s="373"/>
      <c r="U139" s="357" t="s">
        <v>1298</v>
      </c>
      <c r="V139" s="357" t="s">
        <v>1299</v>
      </c>
      <c r="W139" s="361" t="s">
        <v>866</v>
      </c>
      <c r="X139" s="357"/>
      <c r="Y139" s="357"/>
      <c r="Z139" s="357"/>
      <c r="AA139" s="357"/>
      <c r="AB139" s="357"/>
      <c r="AC139" s="357"/>
      <c r="AD139" s="416">
        <v>0</v>
      </c>
      <c r="AE139" s="416">
        <v>0</v>
      </c>
      <c r="AF139" s="361" t="s">
        <v>294</v>
      </c>
      <c r="AG139" s="361" t="s">
        <v>294</v>
      </c>
    </row>
    <row r="140" spans="1:33" ht="75" x14ac:dyDescent="0.25">
      <c r="A140" s="384"/>
      <c r="B140" s="384"/>
      <c r="C140" s="384"/>
      <c r="D140" s="384"/>
      <c r="E140" s="384"/>
      <c r="F140" s="392"/>
      <c r="G140" s="394"/>
      <c r="H140" s="394"/>
      <c r="I140" s="384"/>
      <c r="J140" s="413"/>
      <c r="K140" s="357" t="s">
        <v>1300</v>
      </c>
      <c r="L140" s="357"/>
      <c r="M140" s="357" t="s">
        <v>1301</v>
      </c>
      <c r="N140" s="361" t="s">
        <v>1880</v>
      </c>
      <c r="O140" s="426">
        <v>45444</v>
      </c>
      <c r="P140" s="426">
        <v>45657</v>
      </c>
      <c r="Q140" s="414">
        <f t="shared" si="5"/>
        <v>213</v>
      </c>
      <c r="R140" s="468"/>
      <c r="S140" s="469"/>
      <c r="T140" s="373"/>
      <c r="U140" s="357" t="s">
        <v>1302</v>
      </c>
      <c r="V140" s="357" t="s">
        <v>1303</v>
      </c>
      <c r="W140" s="361" t="s">
        <v>866</v>
      </c>
      <c r="X140" s="357"/>
      <c r="Y140" s="357"/>
      <c r="Z140" s="357"/>
      <c r="AA140" s="357"/>
      <c r="AB140" s="357"/>
      <c r="AC140" s="357"/>
      <c r="AD140" s="416">
        <v>0</v>
      </c>
      <c r="AE140" s="416">
        <v>0</v>
      </c>
      <c r="AF140" s="361" t="s">
        <v>294</v>
      </c>
      <c r="AG140" s="361" t="s">
        <v>294</v>
      </c>
    </row>
    <row r="141" spans="1:33" ht="90" x14ac:dyDescent="0.25">
      <c r="A141" s="355" t="s">
        <v>410</v>
      </c>
      <c r="B141" s="355" t="s">
        <v>411</v>
      </c>
      <c r="C141" s="355" t="s">
        <v>412</v>
      </c>
      <c r="D141" s="355" t="s">
        <v>415</v>
      </c>
      <c r="E141" s="355" t="s">
        <v>1304</v>
      </c>
      <c r="F141" s="358">
        <v>2024130010166</v>
      </c>
      <c r="G141" s="394" t="s">
        <v>1305</v>
      </c>
      <c r="H141" s="394" t="s">
        <v>1306</v>
      </c>
      <c r="I141" s="355" t="s">
        <v>1307</v>
      </c>
      <c r="J141" s="399">
        <v>0.6</v>
      </c>
      <c r="K141" s="357" t="s">
        <v>1308</v>
      </c>
      <c r="L141" s="357"/>
      <c r="M141" s="357" t="s">
        <v>1309</v>
      </c>
      <c r="N141" s="361">
        <v>60</v>
      </c>
      <c r="O141" s="426">
        <v>45444</v>
      </c>
      <c r="P141" s="426">
        <v>45657</v>
      </c>
      <c r="Q141" s="471">
        <f t="shared" ref="Q141:Q146" si="6">P141-O141</f>
        <v>213</v>
      </c>
      <c r="R141" s="472" t="s">
        <v>1864</v>
      </c>
      <c r="S141" s="380" t="s">
        <v>1865</v>
      </c>
      <c r="T141" s="470"/>
      <c r="U141" s="357" t="s">
        <v>1310</v>
      </c>
      <c r="V141" s="357" t="s">
        <v>1311</v>
      </c>
      <c r="W141" s="361" t="s">
        <v>866</v>
      </c>
      <c r="X141" s="357" t="s">
        <v>1312</v>
      </c>
      <c r="Y141" s="473">
        <v>13000000</v>
      </c>
      <c r="Z141" s="357"/>
      <c r="AA141" s="357" t="s">
        <v>880</v>
      </c>
      <c r="AB141" s="357">
        <v>0</v>
      </c>
      <c r="AC141" s="357"/>
      <c r="AD141" s="474">
        <v>0</v>
      </c>
      <c r="AE141" s="474">
        <f>Y141</f>
        <v>13000000</v>
      </c>
      <c r="AF141" s="475" t="s">
        <v>1313</v>
      </c>
      <c r="AG141" s="357" t="s">
        <v>1314</v>
      </c>
    </row>
    <row r="142" spans="1:33" ht="60" x14ac:dyDescent="0.25">
      <c r="A142" s="373"/>
      <c r="B142" s="373"/>
      <c r="C142" s="373"/>
      <c r="D142" s="373"/>
      <c r="E142" s="373"/>
      <c r="F142" s="376"/>
      <c r="G142" s="394"/>
      <c r="H142" s="394"/>
      <c r="I142" s="373"/>
      <c r="J142" s="404"/>
      <c r="K142" s="357" t="s">
        <v>1315</v>
      </c>
      <c r="L142" s="357"/>
      <c r="M142" s="357" t="s">
        <v>1316</v>
      </c>
      <c r="N142" s="361">
        <v>1</v>
      </c>
      <c r="O142" s="426">
        <v>45444</v>
      </c>
      <c r="P142" s="426">
        <v>45657</v>
      </c>
      <c r="Q142" s="476">
        <f t="shared" si="6"/>
        <v>213</v>
      </c>
      <c r="R142" s="472"/>
      <c r="S142" s="380"/>
      <c r="T142" s="470"/>
      <c r="U142" s="357" t="s">
        <v>1317</v>
      </c>
      <c r="V142" s="357" t="s">
        <v>1318</v>
      </c>
      <c r="W142" s="361" t="s">
        <v>866</v>
      </c>
      <c r="X142" s="357" t="s">
        <v>1319</v>
      </c>
      <c r="Y142" s="477">
        <v>9000000</v>
      </c>
      <c r="Z142" s="357"/>
      <c r="AA142" s="357" t="s">
        <v>880</v>
      </c>
      <c r="AB142" s="357">
        <v>0</v>
      </c>
      <c r="AC142" s="357"/>
      <c r="AD142" s="474">
        <v>0</v>
      </c>
      <c r="AE142" s="474">
        <f>Y142</f>
        <v>9000000</v>
      </c>
      <c r="AF142" s="475" t="s">
        <v>1313</v>
      </c>
      <c r="AG142" s="357" t="s">
        <v>1314</v>
      </c>
    </row>
    <row r="143" spans="1:33" ht="75" customHeight="1" x14ac:dyDescent="0.25">
      <c r="A143" s="373"/>
      <c r="B143" s="373"/>
      <c r="C143" s="373"/>
      <c r="D143" s="373"/>
      <c r="E143" s="373"/>
      <c r="F143" s="376"/>
      <c r="G143" s="394"/>
      <c r="H143" s="394"/>
      <c r="I143" s="373"/>
      <c r="J143" s="404"/>
      <c r="K143" s="357" t="s">
        <v>1320</v>
      </c>
      <c r="L143" s="357"/>
      <c r="M143" s="357" t="s">
        <v>1321</v>
      </c>
      <c r="N143" s="361">
        <v>6</v>
      </c>
      <c r="O143" s="426">
        <v>45444</v>
      </c>
      <c r="P143" s="426">
        <v>45657</v>
      </c>
      <c r="Q143" s="476">
        <f t="shared" si="6"/>
        <v>213</v>
      </c>
      <c r="R143" s="472"/>
      <c r="S143" s="380"/>
      <c r="T143" s="470"/>
      <c r="U143" s="355" t="s">
        <v>1322</v>
      </c>
      <c r="V143" s="355" t="s">
        <v>1323</v>
      </c>
      <c r="W143" s="361" t="s">
        <v>866</v>
      </c>
      <c r="X143" s="357" t="s">
        <v>1324</v>
      </c>
      <c r="Y143" s="477">
        <v>98907196.170000002</v>
      </c>
      <c r="Z143" s="357"/>
      <c r="AA143" s="357" t="s">
        <v>880</v>
      </c>
      <c r="AB143" s="357">
        <v>0</v>
      </c>
      <c r="AC143" s="357"/>
      <c r="AD143" s="474">
        <v>0</v>
      </c>
      <c r="AE143" s="474">
        <f>Y143</f>
        <v>98907196.170000002</v>
      </c>
      <c r="AF143" s="475" t="s">
        <v>1313</v>
      </c>
      <c r="AG143" s="357" t="s">
        <v>1314</v>
      </c>
    </row>
    <row r="144" spans="1:33" ht="128.25" customHeight="1" x14ac:dyDescent="0.25">
      <c r="A144" s="384"/>
      <c r="B144" s="384"/>
      <c r="C144" s="384"/>
      <c r="D144" s="384"/>
      <c r="E144" s="384"/>
      <c r="F144" s="392"/>
      <c r="G144" s="394"/>
      <c r="H144" s="394"/>
      <c r="I144" s="384"/>
      <c r="J144" s="413"/>
      <c r="K144" s="357" t="s">
        <v>1325</v>
      </c>
      <c r="L144" s="357"/>
      <c r="M144" s="357" t="s">
        <v>1326</v>
      </c>
      <c r="N144" s="361">
        <v>4</v>
      </c>
      <c r="O144" s="426">
        <v>45510</v>
      </c>
      <c r="P144" s="426">
        <v>45657</v>
      </c>
      <c r="Q144" s="471">
        <f t="shared" si="6"/>
        <v>147</v>
      </c>
      <c r="R144" s="472"/>
      <c r="S144" s="380"/>
      <c r="T144" s="470"/>
      <c r="U144" s="373"/>
      <c r="V144" s="373"/>
      <c r="W144" s="361" t="s">
        <v>866</v>
      </c>
      <c r="X144" s="357" t="s">
        <v>1327</v>
      </c>
      <c r="Y144" s="477">
        <v>70000000</v>
      </c>
      <c r="Z144" s="357" t="s">
        <v>1161</v>
      </c>
      <c r="AA144" s="357" t="s">
        <v>880</v>
      </c>
      <c r="AB144" s="426">
        <v>45510</v>
      </c>
      <c r="AC144" s="357" t="s">
        <v>1328</v>
      </c>
      <c r="AD144" s="473">
        <v>70000000</v>
      </c>
      <c r="AE144" s="473">
        <v>70000000</v>
      </c>
      <c r="AF144" s="475" t="s">
        <v>1329</v>
      </c>
      <c r="AG144" s="357" t="s">
        <v>1330</v>
      </c>
    </row>
    <row r="145" spans="1:33" ht="60" x14ac:dyDescent="0.25">
      <c r="A145" s="357" t="s">
        <v>410</v>
      </c>
      <c r="B145" s="357" t="s">
        <v>411</v>
      </c>
      <c r="C145" s="361" t="s">
        <v>412</v>
      </c>
      <c r="D145" s="357" t="s">
        <v>419</v>
      </c>
      <c r="E145" s="357" t="s">
        <v>1304</v>
      </c>
      <c r="F145" s="414">
        <v>2024130010166</v>
      </c>
      <c r="G145" s="357" t="s">
        <v>1305</v>
      </c>
      <c r="H145" s="357" t="s">
        <v>1306</v>
      </c>
      <c r="I145" s="357" t="s">
        <v>1307</v>
      </c>
      <c r="J145" s="415">
        <v>0.4</v>
      </c>
      <c r="K145" s="357" t="s">
        <v>1331</v>
      </c>
      <c r="L145" s="357"/>
      <c r="M145" s="357" t="s">
        <v>1332</v>
      </c>
      <c r="N145" s="361">
        <v>22</v>
      </c>
      <c r="O145" s="426">
        <v>45444</v>
      </c>
      <c r="P145" s="426">
        <v>45657</v>
      </c>
      <c r="Q145" s="361">
        <f t="shared" si="6"/>
        <v>213</v>
      </c>
      <c r="R145" s="478"/>
      <c r="S145" s="464"/>
      <c r="T145" s="373"/>
      <c r="U145" s="384"/>
      <c r="V145" s="384"/>
      <c r="W145" s="361" t="s">
        <v>866</v>
      </c>
      <c r="X145" s="357" t="s">
        <v>1333</v>
      </c>
      <c r="Y145" s="477">
        <v>40000000</v>
      </c>
      <c r="Z145" s="357" t="s">
        <v>1161</v>
      </c>
      <c r="AA145" s="357" t="s">
        <v>880</v>
      </c>
      <c r="AB145" s="357">
        <v>0</v>
      </c>
      <c r="AC145" s="357"/>
      <c r="AD145" s="416">
        <v>0</v>
      </c>
      <c r="AE145" s="474">
        <f>Y145</f>
        <v>40000000</v>
      </c>
      <c r="AF145" s="479" t="s">
        <v>1334</v>
      </c>
      <c r="AG145" s="361" t="s">
        <v>1314</v>
      </c>
    </row>
    <row r="146" spans="1:33" ht="213.75" customHeight="1" x14ac:dyDescent="0.25">
      <c r="A146" s="355" t="s">
        <v>420</v>
      </c>
      <c r="B146" s="355" t="s">
        <v>304</v>
      </c>
      <c r="C146" s="355" t="s">
        <v>305</v>
      </c>
      <c r="D146" s="355" t="s">
        <v>422</v>
      </c>
      <c r="E146" s="355" t="s">
        <v>1335</v>
      </c>
      <c r="F146" s="358">
        <v>2024130010206</v>
      </c>
      <c r="G146" s="394" t="s">
        <v>1336</v>
      </c>
      <c r="H146" s="394" t="s">
        <v>1337</v>
      </c>
      <c r="I146" s="355" t="s">
        <v>1338</v>
      </c>
      <c r="J146" s="399">
        <v>1</v>
      </c>
      <c r="K146" s="357" t="s">
        <v>1339</v>
      </c>
      <c r="L146" s="355"/>
      <c r="M146" s="355"/>
      <c r="N146" s="361" t="s">
        <v>1880</v>
      </c>
      <c r="O146" s="481">
        <v>45444</v>
      </c>
      <c r="P146" s="481">
        <v>45657</v>
      </c>
      <c r="Q146" s="355">
        <f t="shared" si="6"/>
        <v>213</v>
      </c>
      <c r="R146" s="368" t="s">
        <v>1863</v>
      </c>
      <c r="S146" s="469" t="s">
        <v>1862</v>
      </c>
      <c r="T146" s="373"/>
      <c r="U146" s="357" t="s">
        <v>1340</v>
      </c>
      <c r="V146" s="357" t="s">
        <v>1341</v>
      </c>
      <c r="W146" s="361" t="s">
        <v>866</v>
      </c>
      <c r="X146" s="357"/>
      <c r="Y146" s="357"/>
      <c r="Z146" s="357"/>
      <c r="AA146" s="357"/>
      <c r="AB146" s="357"/>
      <c r="AC146" s="357"/>
      <c r="AD146" s="398">
        <v>0</v>
      </c>
      <c r="AE146" s="398">
        <v>0</v>
      </c>
      <c r="AF146" s="355"/>
      <c r="AG146" s="357"/>
    </row>
    <row r="147" spans="1:33" ht="75" x14ac:dyDescent="0.25">
      <c r="A147" s="373"/>
      <c r="B147" s="373"/>
      <c r="C147" s="373"/>
      <c r="D147" s="373"/>
      <c r="E147" s="373"/>
      <c r="F147" s="376"/>
      <c r="G147" s="394"/>
      <c r="H147" s="394"/>
      <c r="I147" s="373"/>
      <c r="J147" s="404"/>
      <c r="K147" s="357" t="s">
        <v>1342</v>
      </c>
      <c r="L147" s="373"/>
      <c r="M147" s="373"/>
      <c r="N147" s="361" t="s">
        <v>1880</v>
      </c>
      <c r="O147" s="482"/>
      <c r="P147" s="482"/>
      <c r="Q147" s="373"/>
      <c r="R147" s="483"/>
      <c r="S147" s="469"/>
      <c r="T147" s="373"/>
      <c r="U147" s="357" t="s">
        <v>1343</v>
      </c>
      <c r="V147" s="357" t="s">
        <v>1344</v>
      </c>
      <c r="W147" s="361" t="s">
        <v>866</v>
      </c>
      <c r="X147" s="357"/>
      <c r="Y147" s="357"/>
      <c r="Z147" s="357"/>
      <c r="AA147" s="357"/>
      <c r="AB147" s="357"/>
      <c r="AC147" s="357"/>
      <c r="AD147" s="403"/>
      <c r="AE147" s="403"/>
      <c r="AF147" s="373"/>
      <c r="AG147" s="357"/>
    </row>
    <row r="148" spans="1:33" ht="135" x14ac:dyDescent="0.25">
      <c r="A148" s="384"/>
      <c r="B148" s="384"/>
      <c r="C148" s="384"/>
      <c r="D148" s="384"/>
      <c r="E148" s="384"/>
      <c r="F148" s="392"/>
      <c r="G148" s="394"/>
      <c r="H148" s="394"/>
      <c r="I148" s="384"/>
      <c r="J148" s="413"/>
      <c r="K148" s="357" t="s">
        <v>1345</v>
      </c>
      <c r="L148" s="384"/>
      <c r="M148" s="384"/>
      <c r="N148" s="361" t="s">
        <v>1880</v>
      </c>
      <c r="O148" s="484"/>
      <c r="P148" s="484"/>
      <c r="Q148" s="384"/>
      <c r="R148" s="485"/>
      <c r="S148" s="469"/>
      <c r="T148" s="384"/>
      <c r="U148" s="357" t="s">
        <v>1346</v>
      </c>
      <c r="V148" s="357" t="s">
        <v>1347</v>
      </c>
      <c r="W148" s="361" t="s">
        <v>866</v>
      </c>
      <c r="X148" s="357"/>
      <c r="Y148" s="357"/>
      <c r="Z148" s="357"/>
      <c r="AA148" s="357"/>
      <c r="AB148" s="357"/>
      <c r="AC148" s="357"/>
      <c r="AD148" s="412"/>
      <c r="AE148" s="412"/>
      <c r="AF148" s="384"/>
      <c r="AG148" s="357"/>
    </row>
    <row r="149" spans="1:33" ht="42.75" customHeight="1" x14ac:dyDescent="0.25">
      <c r="A149" s="457" t="s">
        <v>426</v>
      </c>
      <c r="B149" s="457" t="s">
        <v>427</v>
      </c>
      <c r="C149" s="457" t="s">
        <v>428</v>
      </c>
      <c r="D149" s="457" t="s">
        <v>430</v>
      </c>
      <c r="E149" s="457" t="s">
        <v>1348</v>
      </c>
      <c r="F149" s="486">
        <v>2024130010158</v>
      </c>
      <c r="G149" s="457" t="s">
        <v>1349</v>
      </c>
      <c r="H149" s="457" t="s">
        <v>1376</v>
      </c>
      <c r="I149" s="457" t="s">
        <v>1350</v>
      </c>
      <c r="J149" s="487">
        <v>1</v>
      </c>
      <c r="K149" s="364" t="s">
        <v>1351</v>
      </c>
      <c r="L149" s="357"/>
      <c r="M149" s="357" t="s">
        <v>1352</v>
      </c>
      <c r="N149" s="361">
        <v>1</v>
      </c>
      <c r="O149" s="361" t="s">
        <v>1353</v>
      </c>
      <c r="P149" s="361" t="s">
        <v>1354</v>
      </c>
      <c r="Q149" s="361">
        <v>150</v>
      </c>
      <c r="R149" s="396" t="s">
        <v>1855</v>
      </c>
      <c r="S149" s="369" t="s">
        <v>1860</v>
      </c>
      <c r="T149" s="355" t="s">
        <v>1355</v>
      </c>
      <c r="U149" s="359" t="s">
        <v>1356</v>
      </c>
      <c r="V149" s="357" t="s">
        <v>1357</v>
      </c>
      <c r="W149" s="361" t="s">
        <v>873</v>
      </c>
      <c r="X149" s="357"/>
      <c r="Y149" s="357"/>
      <c r="Z149" s="357"/>
      <c r="AA149" s="357"/>
      <c r="AB149" s="357"/>
      <c r="AC149" s="357"/>
      <c r="AD149" s="416">
        <v>0</v>
      </c>
      <c r="AE149" s="416">
        <v>0</v>
      </c>
      <c r="AF149" s="357" t="s">
        <v>566</v>
      </c>
      <c r="AG149" s="357" t="s">
        <v>566</v>
      </c>
    </row>
    <row r="150" spans="1:33" ht="105" x14ac:dyDescent="0.25">
      <c r="A150" s="457" t="s">
        <v>426</v>
      </c>
      <c r="B150" s="457" t="s">
        <v>427</v>
      </c>
      <c r="C150" s="457" t="s">
        <v>428</v>
      </c>
      <c r="D150" s="457" t="s">
        <v>433</v>
      </c>
      <c r="E150" s="457" t="s">
        <v>1348</v>
      </c>
      <c r="F150" s="486">
        <v>2024130010158</v>
      </c>
      <c r="G150" s="457" t="s">
        <v>1349</v>
      </c>
      <c r="H150" s="457" t="s">
        <v>1376</v>
      </c>
      <c r="I150" s="457" t="s">
        <v>1350</v>
      </c>
      <c r="J150" s="487">
        <v>1</v>
      </c>
      <c r="K150" s="357" t="s">
        <v>1358</v>
      </c>
      <c r="L150" s="357"/>
      <c r="M150" s="357" t="s">
        <v>1359</v>
      </c>
      <c r="N150" s="361">
        <v>2</v>
      </c>
      <c r="O150" s="361" t="s">
        <v>1360</v>
      </c>
      <c r="P150" s="361" t="s">
        <v>1096</v>
      </c>
      <c r="Q150" s="361">
        <v>120</v>
      </c>
      <c r="R150" s="401"/>
      <c r="S150" s="380"/>
      <c r="T150" s="373"/>
      <c r="U150" s="359" t="s">
        <v>1361</v>
      </c>
      <c r="V150" s="357" t="s">
        <v>1362</v>
      </c>
      <c r="W150" s="361" t="s">
        <v>873</v>
      </c>
      <c r="X150" s="357"/>
      <c r="Y150" s="357"/>
      <c r="Z150" s="357"/>
      <c r="AA150" s="357"/>
      <c r="AB150" s="357"/>
      <c r="AC150" s="357"/>
      <c r="AD150" s="416">
        <v>0</v>
      </c>
      <c r="AE150" s="416">
        <v>0</v>
      </c>
      <c r="AF150" s="357" t="s">
        <v>566</v>
      </c>
      <c r="AG150" s="357" t="s">
        <v>566</v>
      </c>
    </row>
    <row r="151" spans="1:33" ht="75" x14ac:dyDescent="0.25">
      <c r="A151" s="457" t="s">
        <v>426</v>
      </c>
      <c r="B151" s="457" t="s">
        <v>427</v>
      </c>
      <c r="C151" s="457" t="s">
        <v>428</v>
      </c>
      <c r="D151" s="457" t="s">
        <v>433</v>
      </c>
      <c r="E151" s="457" t="s">
        <v>1348</v>
      </c>
      <c r="F151" s="486">
        <v>2024130010158</v>
      </c>
      <c r="G151" s="457" t="s">
        <v>1349</v>
      </c>
      <c r="H151" s="457" t="s">
        <v>1376</v>
      </c>
      <c r="I151" s="457" t="s">
        <v>1350</v>
      </c>
      <c r="J151" s="487">
        <v>1</v>
      </c>
      <c r="K151" s="357" t="s">
        <v>1363</v>
      </c>
      <c r="L151" s="357"/>
      <c r="M151" s="357" t="s">
        <v>1364</v>
      </c>
      <c r="N151" s="361">
        <v>234</v>
      </c>
      <c r="O151" s="361" t="s">
        <v>1360</v>
      </c>
      <c r="P151" s="361" t="s">
        <v>1365</v>
      </c>
      <c r="Q151" s="361">
        <v>240</v>
      </c>
      <c r="R151" s="401"/>
      <c r="S151" s="380"/>
      <c r="T151" s="373"/>
      <c r="U151" s="359" t="s">
        <v>1366</v>
      </c>
      <c r="V151" s="357" t="s">
        <v>1362</v>
      </c>
      <c r="W151" s="361" t="s">
        <v>873</v>
      </c>
      <c r="X151" s="357"/>
      <c r="Y151" s="357"/>
      <c r="Z151" s="357"/>
      <c r="AA151" s="357"/>
      <c r="AB151" s="357"/>
      <c r="AC151" s="357"/>
      <c r="AD151" s="416">
        <v>0</v>
      </c>
      <c r="AE151" s="416">
        <v>0</v>
      </c>
      <c r="AF151" s="357" t="s">
        <v>566</v>
      </c>
      <c r="AG151" s="357" t="s">
        <v>566</v>
      </c>
    </row>
    <row r="152" spans="1:33" ht="45" x14ac:dyDescent="0.25">
      <c r="A152" s="457" t="s">
        <v>426</v>
      </c>
      <c r="B152" s="457" t="s">
        <v>427</v>
      </c>
      <c r="C152" s="457" t="s">
        <v>428</v>
      </c>
      <c r="D152" s="457" t="s">
        <v>433</v>
      </c>
      <c r="E152" s="457" t="s">
        <v>1348</v>
      </c>
      <c r="F152" s="486">
        <v>2024130010158</v>
      </c>
      <c r="G152" s="457" t="s">
        <v>1349</v>
      </c>
      <c r="H152" s="457" t="s">
        <v>1376</v>
      </c>
      <c r="I152" s="457" t="s">
        <v>1350</v>
      </c>
      <c r="J152" s="487">
        <v>1</v>
      </c>
      <c r="K152" s="357" t="s">
        <v>1367</v>
      </c>
      <c r="L152" s="357"/>
      <c r="M152" s="357" t="s">
        <v>1368</v>
      </c>
      <c r="N152" s="361">
        <v>1</v>
      </c>
      <c r="O152" s="361" t="s">
        <v>1360</v>
      </c>
      <c r="P152" s="361" t="s">
        <v>1369</v>
      </c>
      <c r="Q152" s="361">
        <v>270</v>
      </c>
      <c r="R152" s="401"/>
      <c r="S152" s="380"/>
      <c r="T152" s="373"/>
      <c r="U152" s="359" t="s">
        <v>1370</v>
      </c>
      <c r="V152" s="357" t="s">
        <v>1371</v>
      </c>
      <c r="W152" s="361" t="s">
        <v>873</v>
      </c>
      <c r="X152" s="357"/>
      <c r="Y152" s="357"/>
      <c r="Z152" s="357"/>
      <c r="AA152" s="357"/>
      <c r="AB152" s="357"/>
      <c r="AC152" s="357"/>
      <c r="AD152" s="416">
        <v>0</v>
      </c>
      <c r="AE152" s="416">
        <v>0</v>
      </c>
      <c r="AF152" s="357" t="s">
        <v>566</v>
      </c>
      <c r="AG152" s="357" t="s">
        <v>566</v>
      </c>
    </row>
    <row r="153" spans="1:33" ht="45" x14ac:dyDescent="0.25">
      <c r="A153" s="457" t="s">
        <v>426</v>
      </c>
      <c r="B153" s="457" t="s">
        <v>427</v>
      </c>
      <c r="C153" s="457" t="s">
        <v>428</v>
      </c>
      <c r="D153" s="457" t="s">
        <v>433</v>
      </c>
      <c r="E153" s="457" t="s">
        <v>1348</v>
      </c>
      <c r="F153" s="486">
        <v>2024130010158</v>
      </c>
      <c r="G153" s="457" t="s">
        <v>1349</v>
      </c>
      <c r="H153" s="457" t="s">
        <v>1376</v>
      </c>
      <c r="I153" s="457" t="s">
        <v>1350</v>
      </c>
      <c r="J153" s="487">
        <v>1</v>
      </c>
      <c r="K153" s="357" t="s">
        <v>1372</v>
      </c>
      <c r="L153" s="357"/>
      <c r="M153" s="357" t="s">
        <v>1373</v>
      </c>
      <c r="N153" s="361">
        <v>2</v>
      </c>
      <c r="O153" s="361" t="s">
        <v>1374</v>
      </c>
      <c r="P153" s="361" t="s">
        <v>1354</v>
      </c>
      <c r="Q153" s="361">
        <v>150</v>
      </c>
      <c r="R153" s="410"/>
      <c r="S153" s="381"/>
      <c r="T153" s="373"/>
      <c r="U153" s="359" t="s">
        <v>1370</v>
      </c>
      <c r="V153" s="357" t="s">
        <v>1375</v>
      </c>
      <c r="W153" s="361" t="s">
        <v>873</v>
      </c>
      <c r="X153" s="357"/>
      <c r="Y153" s="357"/>
      <c r="Z153" s="357"/>
      <c r="AA153" s="357"/>
      <c r="AB153" s="357"/>
      <c r="AC153" s="357"/>
      <c r="AD153" s="416">
        <v>0</v>
      </c>
      <c r="AE153" s="416">
        <v>0</v>
      </c>
      <c r="AF153" s="357" t="s">
        <v>566</v>
      </c>
      <c r="AG153" s="357" t="s">
        <v>566</v>
      </c>
    </row>
    <row r="154" spans="1:33" ht="42.75" customHeight="1" x14ac:dyDescent="0.25">
      <c r="A154" s="457" t="s">
        <v>426</v>
      </c>
      <c r="B154" s="457" t="s">
        <v>427</v>
      </c>
      <c r="C154" s="457" t="s">
        <v>428</v>
      </c>
      <c r="D154" s="457" t="s">
        <v>433</v>
      </c>
      <c r="E154" s="457" t="s">
        <v>1348</v>
      </c>
      <c r="F154" s="486">
        <v>2024130010158</v>
      </c>
      <c r="G154" s="457" t="s">
        <v>1349</v>
      </c>
      <c r="H154" s="457" t="s">
        <v>1376</v>
      </c>
      <c r="I154" s="457" t="s">
        <v>1350</v>
      </c>
      <c r="J154" s="487">
        <v>0</v>
      </c>
      <c r="K154" s="488" t="s">
        <v>1377</v>
      </c>
      <c r="L154" s="488"/>
      <c r="M154" s="488" t="s">
        <v>1352</v>
      </c>
      <c r="N154" s="361" t="s">
        <v>1880</v>
      </c>
      <c r="O154" s="424" t="s">
        <v>566</v>
      </c>
      <c r="P154" s="424" t="s">
        <v>566</v>
      </c>
      <c r="Q154" s="424" t="s">
        <v>566</v>
      </c>
      <c r="R154" s="396" t="s">
        <v>1855</v>
      </c>
      <c r="S154" s="369" t="s">
        <v>1860</v>
      </c>
      <c r="T154" s="373"/>
      <c r="U154" s="359" t="s">
        <v>1356</v>
      </c>
      <c r="V154" s="357" t="s">
        <v>1357</v>
      </c>
      <c r="W154" s="361" t="s">
        <v>866</v>
      </c>
      <c r="X154" s="361" t="s">
        <v>1378</v>
      </c>
      <c r="Y154" s="357"/>
      <c r="Z154" s="357"/>
      <c r="AA154" s="357"/>
      <c r="AB154" s="357"/>
      <c r="AC154" s="357"/>
      <c r="AD154" s="416">
        <v>0</v>
      </c>
      <c r="AE154" s="416">
        <v>0</v>
      </c>
      <c r="AF154" s="357" t="s">
        <v>566</v>
      </c>
      <c r="AG154" s="357" t="s">
        <v>566</v>
      </c>
    </row>
    <row r="155" spans="1:33" ht="120" x14ac:dyDescent="0.25">
      <c r="A155" s="457" t="s">
        <v>426</v>
      </c>
      <c r="B155" s="457" t="s">
        <v>427</v>
      </c>
      <c r="C155" s="457" t="s">
        <v>428</v>
      </c>
      <c r="D155" s="457" t="s">
        <v>433</v>
      </c>
      <c r="E155" s="457" t="s">
        <v>1348</v>
      </c>
      <c r="F155" s="486">
        <v>2024130010158</v>
      </c>
      <c r="G155" s="457" t="s">
        <v>1349</v>
      </c>
      <c r="H155" s="457" t="s">
        <v>1376</v>
      </c>
      <c r="I155" s="457" t="s">
        <v>1350</v>
      </c>
      <c r="J155" s="487">
        <v>0</v>
      </c>
      <c r="K155" s="488" t="s">
        <v>1379</v>
      </c>
      <c r="L155" s="488"/>
      <c r="M155" s="488" t="s">
        <v>1359</v>
      </c>
      <c r="N155" s="361" t="s">
        <v>1880</v>
      </c>
      <c r="O155" s="424" t="s">
        <v>566</v>
      </c>
      <c r="P155" s="424" t="s">
        <v>566</v>
      </c>
      <c r="Q155" s="424" t="s">
        <v>566</v>
      </c>
      <c r="R155" s="401"/>
      <c r="S155" s="380"/>
      <c r="T155" s="373"/>
      <c r="U155" s="359" t="s">
        <v>1380</v>
      </c>
      <c r="V155" s="357" t="s">
        <v>1362</v>
      </c>
      <c r="W155" s="361"/>
      <c r="X155" s="361"/>
      <c r="Y155" s="357"/>
      <c r="Z155" s="357"/>
      <c r="AA155" s="357"/>
      <c r="AB155" s="357"/>
      <c r="AC155" s="357"/>
      <c r="AD155" s="416">
        <v>0</v>
      </c>
      <c r="AE155" s="416">
        <v>0</v>
      </c>
      <c r="AF155" s="357" t="s">
        <v>566</v>
      </c>
      <c r="AG155" s="357" t="s">
        <v>566</v>
      </c>
    </row>
    <row r="156" spans="1:33" ht="75" x14ac:dyDescent="0.25">
      <c r="A156" s="457" t="s">
        <v>426</v>
      </c>
      <c r="B156" s="457" t="s">
        <v>427</v>
      </c>
      <c r="C156" s="457" t="s">
        <v>428</v>
      </c>
      <c r="D156" s="457" t="s">
        <v>433</v>
      </c>
      <c r="E156" s="457" t="s">
        <v>1348</v>
      </c>
      <c r="F156" s="486">
        <v>2024130010158</v>
      </c>
      <c r="G156" s="457" t="s">
        <v>1349</v>
      </c>
      <c r="H156" s="457" t="s">
        <v>1376</v>
      </c>
      <c r="I156" s="457" t="s">
        <v>1350</v>
      </c>
      <c r="J156" s="487">
        <v>0</v>
      </c>
      <c r="K156" s="488" t="s">
        <v>1363</v>
      </c>
      <c r="L156" s="488"/>
      <c r="M156" s="488" t="s">
        <v>1381</v>
      </c>
      <c r="N156" s="361" t="s">
        <v>1880</v>
      </c>
      <c r="O156" s="424" t="s">
        <v>566</v>
      </c>
      <c r="P156" s="424" t="s">
        <v>566</v>
      </c>
      <c r="Q156" s="424" t="s">
        <v>566</v>
      </c>
      <c r="R156" s="401"/>
      <c r="S156" s="380"/>
      <c r="T156" s="373"/>
      <c r="U156" s="359" t="s">
        <v>1366</v>
      </c>
      <c r="V156" s="357" t="s">
        <v>1362</v>
      </c>
      <c r="W156" s="361"/>
      <c r="X156" s="361"/>
      <c r="Y156" s="357"/>
      <c r="Z156" s="357"/>
      <c r="AA156" s="357"/>
      <c r="AB156" s="357"/>
      <c r="AC156" s="357"/>
      <c r="AD156" s="416">
        <v>0</v>
      </c>
      <c r="AE156" s="416">
        <v>0</v>
      </c>
      <c r="AF156" s="357" t="s">
        <v>566</v>
      </c>
      <c r="AG156" s="357" t="s">
        <v>566</v>
      </c>
    </row>
    <row r="157" spans="1:33" ht="65.25" customHeight="1" x14ac:dyDescent="0.25">
      <c r="A157" s="457" t="s">
        <v>426</v>
      </c>
      <c r="B157" s="457" t="s">
        <v>427</v>
      </c>
      <c r="C157" s="457" t="s">
        <v>428</v>
      </c>
      <c r="D157" s="457" t="s">
        <v>433</v>
      </c>
      <c r="E157" s="457" t="s">
        <v>1348</v>
      </c>
      <c r="F157" s="486">
        <v>2024130010158</v>
      </c>
      <c r="G157" s="457" t="s">
        <v>1349</v>
      </c>
      <c r="H157" s="457" t="s">
        <v>1376</v>
      </c>
      <c r="I157" s="457" t="s">
        <v>1350</v>
      </c>
      <c r="J157" s="487">
        <v>0</v>
      </c>
      <c r="K157" s="357" t="s">
        <v>1367</v>
      </c>
      <c r="L157" s="357"/>
      <c r="M157" s="357" t="s">
        <v>1382</v>
      </c>
      <c r="N157" s="361" t="s">
        <v>1880</v>
      </c>
      <c r="O157" s="361" t="s">
        <v>566</v>
      </c>
      <c r="P157" s="361" t="s">
        <v>566</v>
      </c>
      <c r="Q157" s="361" t="s">
        <v>566</v>
      </c>
      <c r="R157" s="401"/>
      <c r="S157" s="380"/>
      <c r="T157" s="373"/>
      <c r="U157" s="359" t="s">
        <v>1370</v>
      </c>
      <c r="V157" s="357" t="s">
        <v>1383</v>
      </c>
      <c r="W157" s="361"/>
      <c r="X157" s="361"/>
      <c r="Y157" s="357"/>
      <c r="Z157" s="357"/>
      <c r="AA157" s="357"/>
      <c r="AB157" s="357"/>
      <c r="AC157" s="357"/>
      <c r="AD157" s="416">
        <v>0</v>
      </c>
      <c r="AE157" s="416">
        <v>0</v>
      </c>
      <c r="AF157" s="357" t="s">
        <v>566</v>
      </c>
      <c r="AG157" s="357" t="s">
        <v>566</v>
      </c>
    </row>
    <row r="158" spans="1:33" ht="62.25" customHeight="1" x14ac:dyDescent="0.25">
      <c r="A158" s="457" t="s">
        <v>426</v>
      </c>
      <c r="B158" s="457" t="s">
        <v>427</v>
      </c>
      <c r="C158" s="457" t="s">
        <v>428</v>
      </c>
      <c r="D158" s="457" t="s">
        <v>433</v>
      </c>
      <c r="E158" s="457" t="s">
        <v>1348</v>
      </c>
      <c r="F158" s="486">
        <v>2024130010158</v>
      </c>
      <c r="G158" s="457" t="s">
        <v>1349</v>
      </c>
      <c r="H158" s="457" t="s">
        <v>1376</v>
      </c>
      <c r="I158" s="457" t="s">
        <v>1350</v>
      </c>
      <c r="J158" s="487">
        <v>0</v>
      </c>
      <c r="K158" s="357" t="s">
        <v>1372</v>
      </c>
      <c r="L158" s="357"/>
      <c r="M158" s="357" t="s">
        <v>1384</v>
      </c>
      <c r="N158" s="361" t="s">
        <v>1880</v>
      </c>
      <c r="O158" s="361" t="s">
        <v>566</v>
      </c>
      <c r="P158" s="361" t="s">
        <v>566</v>
      </c>
      <c r="Q158" s="361" t="s">
        <v>566</v>
      </c>
      <c r="R158" s="410"/>
      <c r="S158" s="381"/>
      <c r="T158" s="373"/>
      <c r="U158" s="359" t="s">
        <v>1370</v>
      </c>
      <c r="V158" s="357" t="s">
        <v>1375</v>
      </c>
      <c r="W158" s="361"/>
      <c r="X158" s="361"/>
      <c r="Y158" s="357"/>
      <c r="Z158" s="357"/>
      <c r="AA158" s="357"/>
      <c r="AB158" s="357"/>
      <c r="AC158" s="357"/>
      <c r="AD158" s="416">
        <v>0</v>
      </c>
      <c r="AE158" s="416">
        <v>0</v>
      </c>
      <c r="AF158" s="357" t="s">
        <v>566</v>
      </c>
      <c r="AG158" s="357" t="s">
        <v>566</v>
      </c>
    </row>
    <row r="159" spans="1:33" ht="85.5" customHeight="1" x14ac:dyDescent="0.25">
      <c r="A159" s="457" t="s">
        <v>181</v>
      </c>
      <c r="B159" s="457" t="s">
        <v>352</v>
      </c>
      <c r="C159" s="457" t="s">
        <v>353</v>
      </c>
      <c r="D159" s="457" t="s">
        <v>435</v>
      </c>
      <c r="E159" s="457" t="s">
        <v>1385</v>
      </c>
      <c r="F159" s="486">
        <v>2024130010178</v>
      </c>
      <c r="G159" s="457" t="s">
        <v>1386</v>
      </c>
      <c r="H159" s="457" t="s">
        <v>1387</v>
      </c>
      <c r="I159" s="457" t="s">
        <v>1388</v>
      </c>
      <c r="J159" s="450">
        <v>0</v>
      </c>
      <c r="K159" s="357" t="s">
        <v>1389</v>
      </c>
      <c r="L159" s="357"/>
      <c r="M159" s="357" t="s">
        <v>1390</v>
      </c>
      <c r="N159" s="361" t="s">
        <v>1880</v>
      </c>
      <c r="O159" s="361" t="s">
        <v>566</v>
      </c>
      <c r="P159" s="361" t="s">
        <v>566</v>
      </c>
      <c r="Q159" s="361" t="s">
        <v>566</v>
      </c>
      <c r="R159" s="396" t="s">
        <v>1855</v>
      </c>
      <c r="S159" s="369" t="s">
        <v>1860</v>
      </c>
      <c r="T159" s="384"/>
      <c r="U159" s="357" t="s">
        <v>1391</v>
      </c>
      <c r="V159" s="357" t="s">
        <v>1392</v>
      </c>
      <c r="W159" s="361" t="s">
        <v>866</v>
      </c>
      <c r="X159" s="361" t="s">
        <v>1378</v>
      </c>
      <c r="Y159" s="357"/>
      <c r="Z159" s="357"/>
      <c r="AA159" s="357"/>
      <c r="AB159" s="357"/>
      <c r="AC159" s="357"/>
      <c r="AD159" s="416">
        <v>0</v>
      </c>
      <c r="AE159" s="416">
        <v>0</v>
      </c>
      <c r="AF159" s="357" t="s">
        <v>566</v>
      </c>
      <c r="AG159" s="357" t="s">
        <v>566</v>
      </c>
    </row>
    <row r="160" spans="1:33" ht="105" x14ac:dyDescent="0.25">
      <c r="A160" s="457" t="s">
        <v>181</v>
      </c>
      <c r="B160" s="457" t="s">
        <v>352</v>
      </c>
      <c r="C160" s="457" t="s">
        <v>353</v>
      </c>
      <c r="D160" s="457" t="s">
        <v>435</v>
      </c>
      <c r="E160" s="457" t="s">
        <v>1385</v>
      </c>
      <c r="F160" s="486">
        <v>2024130010178</v>
      </c>
      <c r="G160" s="457" t="s">
        <v>1386</v>
      </c>
      <c r="H160" s="457" t="s">
        <v>1387</v>
      </c>
      <c r="I160" s="457" t="s">
        <v>1388</v>
      </c>
      <c r="J160" s="450">
        <v>0</v>
      </c>
      <c r="K160" s="357" t="s">
        <v>1393</v>
      </c>
      <c r="L160" s="357"/>
      <c r="M160" s="357" t="s">
        <v>1394</v>
      </c>
      <c r="N160" s="361" t="s">
        <v>1880</v>
      </c>
      <c r="O160" s="361" t="s">
        <v>566</v>
      </c>
      <c r="P160" s="361" t="s">
        <v>566</v>
      </c>
      <c r="Q160" s="361" t="s">
        <v>566</v>
      </c>
      <c r="R160" s="401"/>
      <c r="S160" s="380"/>
      <c r="T160" s="355" t="s">
        <v>1355</v>
      </c>
      <c r="U160" s="357" t="s">
        <v>1395</v>
      </c>
      <c r="V160" s="357" t="s">
        <v>1396</v>
      </c>
      <c r="W160" s="361" t="s">
        <v>866</v>
      </c>
      <c r="X160" s="361" t="s">
        <v>1378</v>
      </c>
      <c r="Y160" s="357"/>
      <c r="Z160" s="357"/>
      <c r="AA160" s="357"/>
      <c r="AB160" s="357"/>
      <c r="AC160" s="357"/>
      <c r="AD160" s="416">
        <v>0</v>
      </c>
      <c r="AE160" s="416">
        <v>0</v>
      </c>
      <c r="AF160" s="357" t="s">
        <v>566</v>
      </c>
      <c r="AG160" s="357" t="s">
        <v>566</v>
      </c>
    </row>
    <row r="161" spans="1:33" ht="105" x14ac:dyDescent="0.25">
      <c r="A161" s="457" t="s">
        <v>181</v>
      </c>
      <c r="B161" s="457" t="s">
        <v>352</v>
      </c>
      <c r="C161" s="457" t="s">
        <v>353</v>
      </c>
      <c r="D161" s="457" t="s">
        <v>435</v>
      </c>
      <c r="E161" s="457" t="s">
        <v>1385</v>
      </c>
      <c r="F161" s="486">
        <v>2024130010178</v>
      </c>
      <c r="G161" s="457" t="s">
        <v>1386</v>
      </c>
      <c r="H161" s="457" t="s">
        <v>1387</v>
      </c>
      <c r="I161" s="457" t="s">
        <v>1388</v>
      </c>
      <c r="J161" s="450">
        <v>0</v>
      </c>
      <c r="K161" s="357" t="s">
        <v>1397</v>
      </c>
      <c r="L161" s="357"/>
      <c r="M161" s="357" t="s">
        <v>1398</v>
      </c>
      <c r="N161" s="361" t="s">
        <v>1880</v>
      </c>
      <c r="O161" s="361" t="s">
        <v>566</v>
      </c>
      <c r="P161" s="361" t="s">
        <v>566</v>
      </c>
      <c r="Q161" s="361" t="s">
        <v>566</v>
      </c>
      <c r="R161" s="401"/>
      <c r="S161" s="380"/>
      <c r="T161" s="373"/>
      <c r="U161" s="357" t="s">
        <v>1391</v>
      </c>
      <c r="V161" s="357" t="s">
        <v>1392</v>
      </c>
      <c r="W161" s="361" t="s">
        <v>866</v>
      </c>
      <c r="X161" s="361" t="s">
        <v>1378</v>
      </c>
      <c r="Y161" s="357"/>
      <c r="Z161" s="357"/>
      <c r="AA161" s="357"/>
      <c r="AB161" s="357"/>
      <c r="AC161" s="357"/>
      <c r="AD161" s="416">
        <v>0</v>
      </c>
      <c r="AE161" s="416">
        <v>0</v>
      </c>
      <c r="AF161" s="357" t="s">
        <v>566</v>
      </c>
      <c r="AG161" s="357" t="s">
        <v>566</v>
      </c>
    </row>
    <row r="162" spans="1:33" ht="105" x14ac:dyDescent="0.25">
      <c r="A162" s="457" t="s">
        <v>181</v>
      </c>
      <c r="B162" s="457" t="s">
        <v>352</v>
      </c>
      <c r="C162" s="457" t="s">
        <v>353</v>
      </c>
      <c r="D162" s="457" t="s">
        <v>435</v>
      </c>
      <c r="E162" s="457" t="s">
        <v>1385</v>
      </c>
      <c r="F162" s="486">
        <v>2024130010178</v>
      </c>
      <c r="G162" s="457" t="s">
        <v>1386</v>
      </c>
      <c r="H162" s="457" t="s">
        <v>1387</v>
      </c>
      <c r="I162" s="457" t="s">
        <v>1388</v>
      </c>
      <c r="J162" s="450">
        <v>0</v>
      </c>
      <c r="K162" s="357" t="s">
        <v>1399</v>
      </c>
      <c r="L162" s="357"/>
      <c r="M162" s="357" t="s">
        <v>1400</v>
      </c>
      <c r="N162" s="361" t="s">
        <v>1880</v>
      </c>
      <c r="O162" s="361" t="s">
        <v>566</v>
      </c>
      <c r="P162" s="361" t="s">
        <v>566</v>
      </c>
      <c r="Q162" s="361" t="s">
        <v>566</v>
      </c>
      <c r="R162" s="401"/>
      <c r="S162" s="380"/>
      <c r="T162" s="373"/>
      <c r="U162" s="357" t="s">
        <v>1401</v>
      </c>
      <c r="V162" s="357" t="s">
        <v>1402</v>
      </c>
      <c r="W162" s="361" t="s">
        <v>866</v>
      </c>
      <c r="X162" s="361" t="s">
        <v>1378</v>
      </c>
      <c r="Y162" s="357"/>
      <c r="Z162" s="357"/>
      <c r="AA162" s="357"/>
      <c r="AB162" s="357"/>
      <c r="AC162" s="357"/>
      <c r="AD162" s="416">
        <v>0</v>
      </c>
      <c r="AE162" s="416">
        <v>0</v>
      </c>
      <c r="AF162" s="357" t="s">
        <v>566</v>
      </c>
      <c r="AG162" s="357" t="s">
        <v>566</v>
      </c>
    </row>
    <row r="163" spans="1:33" ht="105" x14ac:dyDescent="0.25">
      <c r="A163" s="457" t="s">
        <v>181</v>
      </c>
      <c r="B163" s="457" t="s">
        <v>352</v>
      </c>
      <c r="C163" s="457" t="s">
        <v>353</v>
      </c>
      <c r="D163" s="457" t="s">
        <v>435</v>
      </c>
      <c r="E163" s="457" t="s">
        <v>1385</v>
      </c>
      <c r="F163" s="486">
        <v>2024130010178</v>
      </c>
      <c r="G163" s="457" t="s">
        <v>1386</v>
      </c>
      <c r="H163" s="457" t="s">
        <v>1387</v>
      </c>
      <c r="I163" s="457" t="s">
        <v>1388</v>
      </c>
      <c r="J163" s="450">
        <v>0</v>
      </c>
      <c r="K163" s="357" t="s">
        <v>1403</v>
      </c>
      <c r="L163" s="357"/>
      <c r="M163" s="357" t="s">
        <v>1404</v>
      </c>
      <c r="N163" s="361" t="s">
        <v>1880</v>
      </c>
      <c r="O163" s="361" t="s">
        <v>566</v>
      </c>
      <c r="P163" s="361" t="s">
        <v>566</v>
      </c>
      <c r="Q163" s="361" t="s">
        <v>566</v>
      </c>
      <c r="R163" s="401"/>
      <c r="S163" s="380"/>
      <c r="T163" s="373"/>
      <c r="U163" s="357" t="s">
        <v>1391</v>
      </c>
      <c r="V163" s="357" t="s">
        <v>1392</v>
      </c>
      <c r="W163" s="361" t="s">
        <v>866</v>
      </c>
      <c r="X163" s="361" t="s">
        <v>1378</v>
      </c>
      <c r="Y163" s="357"/>
      <c r="Z163" s="357"/>
      <c r="AA163" s="357"/>
      <c r="AB163" s="357"/>
      <c r="AC163" s="357"/>
      <c r="AD163" s="416">
        <v>0</v>
      </c>
      <c r="AE163" s="416">
        <v>0</v>
      </c>
      <c r="AF163" s="357" t="s">
        <v>566</v>
      </c>
      <c r="AG163" s="357" t="s">
        <v>566</v>
      </c>
    </row>
    <row r="164" spans="1:33" ht="105" x14ac:dyDescent="0.25">
      <c r="A164" s="457" t="s">
        <v>181</v>
      </c>
      <c r="B164" s="457" t="s">
        <v>352</v>
      </c>
      <c r="C164" s="457" t="s">
        <v>353</v>
      </c>
      <c r="D164" s="457" t="s">
        <v>435</v>
      </c>
      <c r="E164" s="457" t="s">
        <v>1385</v>
      </c>
      <c r="F164" s="486">
        <v>2024130010178</v>
      </c>
      <c r="G164" s="457" t="s">
        <v>1386</v>
      </c>
      <c r="H164" s="457" t="s">
        <v>1387</v>
      </c>
      <c r="I164" s="457" t="s">
        <v>1388</v>
      </c>
      <c r="J164" s="450">
        <v>0</v>
      </c>
      <c r="K164" s="357" t="s">
        <v>1405</v>
      </c>
      <c r="L164" s="357"/>
      <c r="M164" s="357" t="s">
        <v>1406</v>
      </c>
      <c r="N164" s="361" t="s">
        <v>1880</v>
      </c>
      <c r="O164" s="361" t="s">
        <v>566</v>
      </c>
      <c r="P164" s="361" t="s">
        <v>566</v>
      </c>
      <c r="Q164" s="361" t="s">
        <v>566</v>
      </c>
      <c r="R164" s="410"/>
      <c r="S164" s="381"/>
      <c r="T164" s="373"/>
      <c r="U164" s="457" t="s">
        <v>1395</v>
      </c>
      <c r="V164" s="457" t="s">
        <v>1396</v>
      </c>
      <c r="W164" s="361" t="s">
        <v>866</v>
      </c>
      <c r="X164" s="361" t="s">
        <v>1378</v>
      </c>
      <c r="Y164" s="357"/>
      <c r="Z164" s="357"/>
      <c r="AA164" s="357"/>
      <c r="AB164" s="357"/>
      <c r="AC164" s="357"/>
      <c r="AD164" s="416">
        <v>0</v>
      </c>
      <c r="AE164" s="416">
        <v>0</v>
      </c>
      <c r="AF164" s="357" t="s">
        <v>566</v>
      </c>
      <c r="AG164" s="357" t="s">
        <v>566</v>
      </c>
    </row>
    <row r="165" spans="1:33" ht="85.5" customHeight="1" x14ac:dyDescent="0.25">
      <c r="A165" s="457" t="s">
        <v>437</v>
      </c>
      <c r="B165" s="457" t="s">
        <v>438</v>
      </c>
      <c r="C165" s="457" t="s">
        <v>439</v>
      </c>
      <c r="D165" s="457" t="s">
        <v>442</v>
      </c>
      <c r="E165" s="457" t="s">
        <v>1407</v>
      </c>
      <c r="F165" s="486">
        <v>2024130010006</v>
      </c>
      <c r="G165" s="457" t="s">
        <v>1408</v>
      </c>
      <c r="H165" s="457" t="s">
        <v>1409</v>
      </c>
      <c r="I165" s="457" t="s">
        <v>1095</v>
      </c>
      <c r="J165" s="487">
        <v>0.3</v>
      </c>
      <c r="K165" s="457" t="s">
        <v>1410</v>
      </c>
      <c r="L165" s="357"/>
      <c r="M165" s="457" t="s">
        <v>1411</v>
      </c>
      <c r="N165" s="460">
        <v>1</v>
      </c>
      <c r="O165" s="460" t="s">
        <v>1353</v>
      </c>
      <c r="P165" s="460" t="s">
        <v>1412</v>
      </c>
      <c r="Q165" s="460">
        <v>120</v>
      </c>
      <c r="R165" s="489">
        <v>1221</v>
      </c>
      <c r="S165" s="394" t="s">
        <v>1861</v>
      </c>
      <c r="T165" s="373"/>
      <c r="U165" s="457" t="s">
        <v>1413</v>
      </c>
      <c r="V165" s="457" t="s">
        <v>1414</v>
      </c>
      <c r="W165" s="457" t="s">
        <v>866</v>
      </c>
      <c r="X165" s="490" t="s">
        <v>1415</v>
      </c>
      <c r="Y165" s="491">
        <v>22500000</v>
      </c>
      <c r="Z165" s="357" t="s">
        <v>1161</v>
      </c>
      <c r="AA165" s="357" t="s">
        <v>880</v>
      </c>
      <c r="AB165" s="492">
        <v>45434</v>
      </c>
      <c r="AC165" s="427" t="s">
        <v>1416</v>
      </c>
      <c r="AD165" s="416">
        <v>1500000001</v>
      </c>
      <c r="AE165" s="416">
        <v>612999998</v>
      </c>
      <c r="AF165" s="357" t="s">
        <v>1111</v>
      </c>
      <c r="AG165" s="357" t="s">
        <v>1417</v>
      </c>
    </row>
    <row r="166" spans="1:33" ht="85.5" customHeight="1" x14ac:dyDescent="0.25">
      <c r="A166" s="457" t="s">
        <v>437</v>
      </c>
      <c r="B166" s="457" t="s">
        <v>438</v>
      </c>
      <c r="C166" s="457" t="s">
        <v>439</v>
      </c>
      <c r="D166" s="457" t="s">
        <v>442</v>
      </c>
      <c r="E166" s="457" t="s">
        <v>1407</v>
      </c>
      <c r="F166" s="486">
        <v>2024130010006</v>
      </c>
      <c r="G166" s="457" t="s">
        <v>1408</v>
      </c>
      <c r="H166" s="457" t="s">
        <v>1409</v>
      </c>
      <c r="I166" s="457" t="s">
        <v>1095</v>
      </c>
      <c r="J166" s="487">
        <v>0.3</v>
      </c>
      <c r="K166" s="457" t="s">
        <v>1410</v>
      </c>
      <c r="L166" s="357"/>
      <c r="M166" s="457" t="s">
        <v>1411</v>
      </c>
      <c r="N166" s="460">
        <v>1</v>
      </c>
      <c r="O166" s="460" t="s">
        <v>1353</v>
      </c>
      <c r="P166" s="460" t="s">
        <v>1412</v>
      </c>
      <c r="Q166" s="460">
        <v>120</v>
      </c>
      <c r="R166" s="489"/>
      <c r="S166" s="394"/>
      <c r="T166" s="373"/>
      <c r="U166" s="457" t="s">
        <v>1413</v>
      </c>
      <c r="V166" s="457" t="s">
        <v>1414</v>
      </c>
      <c r="W166" s="457" t="s">
        <v>866</v>
      </c>
      <c r="X166" s="490" t="s">
        <v>1418</v>
      </c>
      <c r="Y166" s="491">
        <v>25000000</v>
      </c>
      <c r="Z166" s="357" t="s">
        <v>1161</v>
      </c>
      <c r="AA166" s="357" t="s">
        <v>880</v>
      </c>
      <c r="AB166" s="492">
        <v>45439</v>
      </c>
      <c r="AC166" s="427" t="s">
        <v>1416</v>
      </c>
      <c r="AD166" s="416">
        <v>1500000001</v>
      </c>
      <c r="AE166" s="416">
        <v>612999998</v>
      </c>
      <c r="AF166" s="357" t="s">
        <v>1111</v>
      </c>
      <c r="AG166" s="357" t="s">
        <v>1417</v>
      </c>
    </row>
    <row r="167" spans="1:33" ht="85.5" customHeight="1" x14ac:dyDescent="0.25">
      <c r="A167" s="457" t="s">
        <v>437</v>
      </c>
      <c r="B167" s="457" t="s">
        <v>438</v>
      </c>
      <c r="C167" s="457" t="s">
        <v>439</v>
      </c>
      <c r="D167" s="457" t="s">
        <v>442</v>
      </c>
      <c r="E167" s="457" t="s">
        <v>1407</v>
      </c>
      <c r="F167" s="486">
        <v>2024130010006</v>
      </c>
      <c r="G167" s="457" t="s">
        <v>1408</v>
      </c>
      <c r="H167" s="457" t="s">
        <v>1409</v>
      </c>
      <c r="I167" s="457" t="s">
        <v>1095</v>
      </c>
      <c r="J167" s="487">
        <v>0.3</v>
      </c>
      <c r="K167" s="457" t="s">
        <v>1410</v>
      </c>
      <c r="L167" s="357"/>
      <c r="M167" s="457" t="s">
        <v>1411</v>
      </c>
      <c r="N167" s="460">
        <v>1</v>
      </c>
      <c r="O167" s="460" t="s">
        <v>1353</v>
      </c>
      <c r="P167" s="460" t="s">
        <v>1412</v>
      </c>
      <c r="Q167" s="460">
        <v>120</v>
      </c>
      <c r="R167" s="489"/>
      <c r="S167" s="394"/>
      <c r="T167" s="373"/>
      <c r="U167" s="457" t="s">
        <v>1413</v>
      </c>
      <c r="V167" s="457" t="s">
        <v>1414</v>
      </c>
      <c r="W167" s="457" t="s">
        <v>866</v>
      </c>
      <c r="X167" s="490" t="s">
        <v>1419</v>
      </c>
      <c r="Y167" s="491">
        <v>30000000</v>
      </c>
      <c r="Z167" s="357" t="s">
        <v>1161</v>
      </c>
      <c r="AA167" s="357" t="s">
        <v>880</v>
      </c>
      <c r="AB167" s="426">
        <v>45435</v>
      </c>
      <c r="AC167" s="427" t="s">
        <v>1416</v>
      </c>
      <c r="AD167" s="416">
        <v>1500000001</v>
      </c>
      <c r="AE167" s="416">
        <v>612999998</v>
      </c>
      <c r="AF167" s="357" t="s">
        <v>1111</v>
      </c>
      <c r="AG167" s="357" t="s">
        <v>1417</v>
      </c>
    </row>
    <row r="168" spans="1:33" ht="66" customHeight="1" x14ac:dyDescent="0.25">
      <c r="A168" s="457" t="s">
        <v>437</v>
      </c>
      <c r="B168" s="457" t="s">
        <v>438</v>
      </c>
      <c r="C168" s="457" t="s">
        <v>439</v>
      </c>
      <c r="D168" s="457" t="s">
        <v>442</v>
      </c>
      <c r="E168" s="457" t="s">
        <v>1407</v>
      </c>
      <c r="F168" s="486">
        <v>2024130010006</v>
      </c>
      <c r="G168" s="457" t="s">
        <v>1408</v>
      </c>
      <c r="H168" s="457" t="s">
        <v>1409</v>
      </c>
      <c r="I168" s="457" t="s">
        <v>1095</v>
      </c>
      <c r="J168" s="487">
        <v>0.3</v>
      </c>
      <c r="K168" s="457" t="s">
        <v>1410</v>
      </c>
      <c r="L168" s="357"/>
      <c r="M168" s="457" t="s">
        <v>1411</v>
      </c>
      <c r="N168" s="460">
        <v>1</v>
      </c>
      <c r="O168" s="460" t="s">
        <v>1353</v>
      </c>
      <c r="P168" s="460" t="s">
        <v>1412</v>
      </c>
      <c r="Q168" s="460">
        <v>120</v>
      </c>
      <c r="R168" s="489"/>
      <c r="S168" s="394"/>
      <c r="T168" s="373"/>
      <c r="U168" s="457" t="s">
        <v>1413</v>
      </c>
      <c r="V168" s="457" t="s">
        <v>1414</v>
      </c>
      <c r="W168" s="457" t="s">
        <v>866</v>
      </c>
      <c r="X168" s="490" t="s">
        <v>1420</v>
      </c>
      <c r="Y168" s="491">
        <v>63000000</v>
      </c>
      <c r="Z168" s="357" t="s">
        <v>1161</v>
      </c>
      <c r="AA168" s="357" t="s">
        <v>880</v>
      </c>
      <c r="AB168" s="492">
        <v>45442</v>
      </c>
      <c r="AC168" s="427" t="s">
        <v>1416</v>
      </c>
      <c r="AD168" s="416">
        <v>1500000001</v>
      </c>
      <c r="AE168" s="416">
        <v>612999998</v>
      </c>
      <c r="AF168" s="357" t="s">
        <v>1111</v>
      </c>
      <c r="AG168" s="357" t="s">
        <v>1417</v>
      </c>
    </row>
    <row r="169" spans="1:33" ht="85.5" customHeight="1" x14ac:dyDescent="0.25">
      <c r="A169" s="457" t="s">
        <v>437</v>
      </c>
      <c r="B169" s="457" t="s">
        <v>438</v>
      </c>
      <c r="C169" s="457" t="s">
        <v>439</v>
      </c>
      <c r="D169" s="457" t="s">
        <v>442</v>
      </c>
      <c r="E169" s="457" t="s">
        <v>1407</v>
      </c>
      <c r="F169" s="486">
        <v>2024130010006</v>
      </c>
      <c r="G169" s="457" t="s">
        <v>1408</v>
      </c>
      <c r="H169" s="457" t="s">
        <v>1409</v>
      </c>
      <c r="I169" s="457" t="s">
        <v>1095</v>
      </c>
      <c r="J169" s="487">
        <v>0.3</v>
      </c>
      <c r="K169" s="457" t="s">
        <v>1410</v>
      </c>
      <c r="L169" s="357"/>
      <c r="M169" s="457" t="s">
        <v>1411</v>
      </c>
      <c r="N169" s="460">
        <v>1</v>
      </c>
      <c r="O169" s="460" t="s">
        <v>1353</v>
      </c>
      <c r="P169" s="460" t="s">
        <v>1412</v>
      </c>
      <c r="Q169" s="460">
        <v>120</v>
      </c>
      <c r="R169" s="489"/>
      <c r="S169" s="394"/>
      <c r="T169" s="373"/>
      <c r="U169" s="457" t="s">
        <v>1413</v>
      </c>
      <c r="V169" s="457" t="s">
        <v>1414</v>
      </c>
      <c r="W169" s="457" t="s">
        <v>866</v>
      </c>
      <c r="X169" s="490" t="s">
        <v>1421</v>
      </c>
      <c r="Y169" s="491">
        <v>33000000</v>
      </c>
      <c r="Z169" s="357" t="s">
        <v>1161</v>
      </c>
      <c r="AA169" s="357" t="s">
        <v>880</v>
      </c>
      <c r="AB169" s="492">
        <v>45450</v>
      </c>
      <c r="AC169" s="427" t="s">
        <v>1416</v>
      </c>
      <c r="AD169" s="416">
        <v>1500000001</v>
      </c>
      <c r="AE169" s="416">
        <v>612999998</v>
      </c>
      <c r="AF169" s="357" t="s">
        <v>1111</v>
      </c>
      <c r="AG169" s="357" t="s">
        <v>1417</v>
      </c>
    </row>
    <row r="170" spans="1:33" ht="85.5" customHeight="1" x14ac:dyDescent="0.25">
      <c r="A170" s="457" t="s">
        <v>437</v>
      </c>
      <c r="B170" s="457" t="s">
        <v>438</v>
      </c>
      <c r="C170" s="457" t="s">
        <v>439</v>
      </c>
      <c r="D170" s="457" t="s">
        <v>442</v>
      </c>
      <c r="E170" s="457" t="s">
        <v>1407</v>
      </c>
      <c r="F170" s="486">
        <v>2024130010006</v>
      </c>
      <c r="G170" s="457" t="s">
        <v>1408</v>
      </c>
      <c r="H170" s="457" t="s">
        <v>1409</v>
      </c>
      <c r="I170" s="457" t="s">
        <v>1095</v>
      </c>
      <c r="J170" s="487">
        <v>0.3</v>
      </c>
      <c r="K170" s="457" t="s">
        <v>1410</v>
      </c>
      <c r="L170" s="357"/>
      <c r="M170" s="457" t="s">
        <v>1411</v>
      </c>
      <c r="N170" s="460">
        <v>1</v>
      </c>
      <c r="O170" s="460" t="s">
        <v>1353</v>
      </c>
      <c r="P170" s="460" t="s">
        <v>1412</v>
      </c>
      <c r="Q170" s="460">
        <v>120</v>
      </c>
      <c r="R170" s="489"/>
      <c r="S170" s="394"/>
      <c r="T170" s="373"/>
      <c r="U170" s="457" t="s">
        <v>1413</v>
      </c>
      <c r="V170" s="457" t="s">
        <v>1414</v>
      </c>
      <c r="W170" s="457" t="s">
        <v>866</v>
      </c>
      <c r="X170" s="490" t="s">
        <v>1422</v>
      </c>
      <c r="Y170" s="491">
        <v>30000000</v>
      </c>
      <c r="Z170" s="357" t="s">
        <v>1161</v>
      </c>
      <c r="AA170" s="357" t="s">
        <v>880</v>
      </c>
      <c r="AB170" s="492">
        <v>45442</v>
      </c>
      <c r="AC170" s="427" t="s">
        <v>1416</v>
      </c>
      <c r="AD170" s="416">
        <v>1500000001</v>
      </c>
      <c r="AE170" s="416">
        <v>612999998</v>
      </c>
      <c r="AF170" s="357" t="s">
        <v>1111</v>
      </c>
      <c r="AG170" s="357" t="s">
        <v>1417</v>
      </c>
    </row>
    <row r="171" spans="1:33" ht="85.5" customHeight="1" x14ac:dyDescent="0.25">
      <c r="A171" s="457" t="s">
        <v>437</v>
      </c>
      <c r="B171" s="457" t="s">
        <v>438</v>
      </c>
      <c r="C171" s="457" t="s">
        <v>439</v>
      </c>
      <c r="D171" s="457" t="s">
        <v>442</v>
      </c>
      <c r="E171" s="457" t="s">
        <v>1407</v>
      </c>
      <c r="F171" s="486">
        <v>2024130010006</v>
      </c>
      <c r="G171" s="457" t="s">
        <v>1408</v>
      </c>
      <c r="H171" s="457" t="s">
        <v>1409</v>
      </c>
      <c r="I171" s="457" t="s">
        <v>1095</v>
      </c>
      <c r="J171" s="487">
        <v>0.3</v>
      </c>
      <c r="K171" s="457" t="s">
        <v>1410</v>
      </c>
      <c r="L171" s="357"/>
      <c r="M171" s="457" t="s">
        <v>1411</v>
      </c>
      <c r="N171" s="460">
        <v>1</v>
      </c>
      <c r="O171" s="460" t="s">
        <v>1353</v>
      </c>
      <c r="P171" s="460" t="s">
        <v>1412</v>
      </c>
      <c r="Q171" s="460">
        <v>120</v>
      </c>
      <c r="R171" s="489"/>
      <c r="S171" s="394"/>
      <c r="T171" s="373"/>
      <c r="U171" s="457" t="s">
        <v>1413</v>
      </c>
      <c r="V171" s="457" t="s">
        <v>1414</v>
      </c>
      <c r="W171" s="457" t="s">
        <v>866</v>
      </c>
      <c r="X171" s="490" t="s">
        <v>1423</v>
      </c>
      <c r="Y171" s="491">
        <v>63000000</v>
      </c>
      <c r="Z171" s="357" t="s">
        <v>1161</v>
      </c>
      <c r="AA171" s="357" t="s">
        <v>880</v>
      </c>
      <c r="AB171" s="492">
        <v>45441</v>
      </c>
      <c r="AC171" s="427" t="s">
        <v>1416</v>
      </c>
      <c r="AD171" s="416">
        <v>1500000001</v>
      </c>
      <c r="AE171" s="416">
        <v>612999998</v>
      </c>
      <c r="AF171" s="357" t="s">
        <v>1111</v>
      </c>
      <c r="AG171" s="357" t="s">
        <v>1417</v>
      </c>
    </row>
    <row r="172" spans="1:33" ht="85.5" customHeight="1" x14ac:dyDescent="0.25">
      <c r="A172" s="457" t="s">
        <v>437</v>
      </c>
      <c r="B172" s="457" t="s">
        <v>438</v>
      </c>
      <c r="C172" s="457" t="s">
        <v>439</v>
      </c>
      <c r="D172" s="457" t="s">
        <v>442</v>
      </c>
      <c r="E172" s="457" t="s">
        <v>1407</v>
      </c>
      <c r="F172" s="486">
        <v>2024130010006</v>
      </c>
      <c r="G172" s="457" t="s">
        <v>1408</v>
      </c>
      <c r="H172" s="457" t="s">
        <v>1409</v>
      </c>
      <c r="I172" s="457" t="s">
        <v>1095</v>
      </c>
      <c r="J172" s="487">
        <v>0.3</v>
      </c>
      <c r="K172" s="457" t="s">
        <v>1410</v>
      </c>
      <c r="L172" s="357"/>
      <c r="M172" s="457" t="s">
        <v>1411</v>
      </c>
      <c r="N172" s="460">
        <v>1</v>
      </c>
      <c r="O172" s="460" t="s">
        <v>1353</v>
      </c>
      <c r="P172" s="460" t="s">
        <v>1412</v>
      </c>
      <c r="Q172" s="460">
        <v>120</v>
      </c>
      <c r="R172" s="489"/>
      <c r="S172" s="394"/>
      <c r="T172" s="384"/>
      <c r="U172" s="457" t="s">
        <v>1413</v>
      </c>
      <c r="V172" s="457" t="s">
        <v>1414</v>
      </c>
      <c r="W172" s="457" t="s">
        <v>866</v>
      </c>
      <c r="X172" s="490" t="s">
        <v>1424</v>
      </c>
      <c r="Y172" s="491">
        <v>30000000</v>
      </c>
      <c r="Z172" s="357" t="s">
        <v>1161</v>
      </c>
      <c r="AA172" s="357" t="s">
        <v>880</v>
      </c>
      <c r="AB172" s="492">
        <v>45435</v>
      </c>
      <c r="AC172" s="427" t="s">
        <v>1416</v>
      </c>
      <c r="AD172" s="416">
        <v>1500000001</v>
      </c>
      <c r="AE172" s="416">
        <v>612999998</v>
      </c>
      <c r="AF172" s="357" t="s">
        <v>1111</v>
      </c>
      <c r="AG172" s="357" t="s">
        <v>1417</v>
      </c>
    </row>
    <row r="173" spans="1:33" ht="85.5" customHeight="1" x14ac:dyDescent="0.25">
      <c r="A173" s="457" t="s">
        <v>437</v>
      </c>
      <c r="B173" s="457" t="s">
        <v>438</v>
      </c>
      <c r="C173" s="457" t="s">
        <v>439</v>
      </c>
      <c r="D173" s="457" t="s">
        <v>442</v>
      </c>
      <c r="E173" s="457" t="s">
        <v>1407</v>
      </c>
      <c r="F173" s="486">
        <v>2024130010006</v>
      </c>
      <c r="G173" s="457" t="s">
        <v>1408</v>
      </c>
      <c r="H173" s="457" t="s">
        <v>1409</v>
      </c>
      <c r="I173" s="457" t="s">
        <v>1095</v>
      </c>
      <c r="J173" s="487">
        <v>0.3</v>
      </c>
      <c r="K173" s="457" t="s">
        <v>1410</v>
      </c>
      <c r="L173" s="357"/>
      <c r="M173" s="457" t="s">
        <v>1411</v>
      </c>
      <c r="N173" s="460">
        <v>1</v>
      </c>
      <c r="O173" s="460" t="s">
        <v>1353</v>
      </c>
      <c r="P173" s="460" t="s">
        <v>1412</v>
      </c>
      <c r="Q173" s="460">
        <v>120</v>
      </c>
      <c r="R173" s="489"/>
      <c r="S173" s="394"/>
      <c r="T173" s="355" t="s">
        <v>1355</v>
      </c>
      <c r="U173" s="457" t="s">
        <v>1413</v>
      </c>
      <c r="V173" s="457" t="s">
        <v>1414</v>
      </c>
      <c r="W173" s="457" t="s">
        <v>866</v>
      </c>
      <c r="X173" s="490" t="s">
        <v>1425</v>
      </c>
      <c r="Y173" s="491">
        <v>63000000</v>
      </c>
      <c r="Z173" s="357" t="s">
        <v>1161</v>
      </c>
      <c r="AA173" s="357" t="s">
        <v>880</v>
      </c>
      <c r="AB173" s="492">
        <v>45443</v>
      </c>
      <c r="AC173" s="427" t="s">
        <v>1416</v>
      </c>
      <c r="AD173" s="416">
        <v>1500000001</v>
      </c>
      <c r="AE173" s="416">
        <v>612999998</v>
      </c>
      <c r="AF173" s="357" t="s">
        <v>1111</v>
      </c>
      <c r="AG173" s="357" t="s">
        <v>1417</v>
      </c>
    </row>
    <row r="174" spans="1:33" ht="85.5" customHeight="1" x14ac:dyDescent="0.25">
      <c r="A174" s="457" t="s">
        <v>437</v>
      </c>
      <c r="B174" s="457" t="s">
        <v>438</v>
      </c>
      <c r="C174" s="457" t="s">
        <v>439</v>
      </c>
      <c r="D174" s="457" t="s">
        <v>442</v>
      </c>
      <c r="E174" s="457" t="s">
        <v>1407</v>
      </c>
      <c r="F174" s="486">
        <v>2024130010006</v>
      </c>
      <c r="G174" s="457" t="s">
        <v>1408</v>
      </c>
      <c r="H174" s="457" t="s">
        <v>1409</v>
      </c>
      <c r="I174" s="457" t="s">
        <v>1095</v>
      </c>
      <c r="J174" s="487">
        <v>0.3</v>
      </c>
      <c r="K174" s="457" t="s">
        <v>1410</v>
      </c>
      <c r="L174" s="357"/>
      <c r="M174" s="457" t="s">
        <v>1411</v>
      </c>
      <c r="N174" s="460">
        <v>1</v>
      </c>
      <c r="O174" s="460" t="s">
        <v>1353</v>
      </c>
      <c r="P174" s="460" t="s">
        <v>1412</v>
      </c>
      <c r="Q174" s="460">
        <v>120</v>
      </c>
      <c r="R174" s="489"/>
      <c r="S174" s="394"/>
      <c r="T174" s="373"/>
      <c r="U174" s="457" t="s">
        <v>1413</v>
      </c>
      <c r="V174" s="457" t="s">
        <v>1414</v>
      </c>
      <c r="W174" s="457" t="s">
        <v>866</v>
      </c>
      <c r="X174" s="490" t="s">
        <v>1426</v>
      </c>
      <c r="Y174" s="491">
        <v>14000000</v>
      </c>
      <c r="Z174" s="357" t="s">
        <v>1161</v>
      </c>
      <c r="AA174" s="357" t="s">
        <v>880</v>
      </c>
      <c r="AB174" s="492">
        <v>45442</v>
      </c>
      <c r="AC174" s="427" t="s">
        <v>1416</v>
      </c>
      <c r="AD174" s="416">
        <v>1500000001</v>
      </c>
      <c r="AE174" s="416">
        <v>612999998</v>
      </c>
      <c r="AF174" s="357" t="s">
        <v>1111</v>
      </c>
      <c r="AG174" s="357" t="s">
        <v>1417</v>
      </c>
    </row>
    <row r="175" spans="1:33" ht="85.5" customHeight="1" x14ac:dyDescent="0.25">
      <c r="A175" s="457" t="s">
        <v>437</v>
      </c>
      <c r="B175" s="457" t="s">
        <v>438</v>
      </c>
      <c r="C175" s="457" t="s">
        <v>439</v>
      </c>
      <c r="D175" s="457" t="s">
        <v>442</v>
      </c>
      <c r="E175" s="457" t="s">
        <v>1407</v>
      </c>
      <c r="F175" s="486">
        <v>2024130010006</v>
      </c>
      <c r="G175" s="457" t="s">
        <v>1408</v>
      </c>
      <c r="H175" s="457" t="s">
        <v>1409</v>
      </c>
      <c r="I175" s="457" t="s">
        <v>1095</v>
      </c>
      <c r="J175" s="487">
        <v>0.3</v>
      </c>
      <c r="K175" s="457" t="s">
        <v>1410</v>
      </c>
      <c r="L175" s="357"/>
      <c r="M175" s="457" t="s">
        <v>1411</v>
      </c>
      <c r="N175" s="460">
        <v>1</v>
      </c>
      <c r="O175" s="460" t="s">
        <v>1353</v>
      </c>
      <c r="P175" s="460" t="s">
        <v>1412</v>
      </c>
      <c r="Q175" s="460">
        <v>120</v>
      </c>
      <c r="R175" s="489"/>
      <c r="S175" s="394"/>
      <c r="T175" s="373"/>
      <c r="U175" s="457" t="s">
        <v>1413</v>
      </c>
      <c r="V175" s="457" t="s">
        <v>1414</v>
      </c>
      <c r="W175" s="457" t="s">
        <v>866</v>
      </c>
      <c r="X175" s="490" t="s">
        <v>1427</v>
      </c>
      <c r="Y175" s="491">
        <v>24000000</v>
      </c>
      <c r="Z175" s="357" t="s">
        <v>1161</v>
      </c>
      <c r="AA175" s="357" t="s">
        <v>880</v>
      </c>
      <c r="AB175" s="492">
        <v>45442</v>
      </c>
      <c r="AC175" s="427" t="s">
        <v>1416</v>
      </c>
      <c r="AD175" s="416">
        <v>1500000001</v>
      </c>
      <c r="AE175" s="416">
        <v>612999998</v>
      </c>
      <c r="AF175" s="357" t="s">
        <v>1111</v>
      </c>
      <c r="AG175" s="357" t="s">
        <v>1417</v>
      </c>
    </row>
    <row r="176" spans="1:33" ht="85.5" customHeight="1" x14ac:dyDescent="0.25">
      <c r="A176" s="457" t="s">
        <v>437</v>
      </c>
      <c r="B176" s="457" t="s">
        <v>438</v>
      </c>
      <c r="C176" s="457" t="s">
        <v>439</v>
      </c>
      <c r="D176" s="457" t="s">
        <v>442</v>
      </c>
      <c r="E176" s="457" t="s">
        <v>1407</v>
      </c>
      <c r="F176" s="486">
        <v>2024130010006</v>
      </c>
      <c r="G176" s="457" t="s">
        <v>1408</v>
      </c>
      <c r="H176" s="457" t="s">
        <v>1409</v>
      </c>
      <c r="I176" s="457" t="s">
        <v>1095</v>
      </c>
      <c r="J176" s="487">
        <v>0.3</v>
      </c>
      <c r="K176" s="457" t="s">
        <v>1410</v>
      </c>
      <c r="L176" s="357"/>
      <c r="M176" s="457" t="s">
        <v>1411</v>
      </c>
      <c r="N176" s="460">
        <v>1</v>
      </c>
      <c r="O176" s="460" t="s">
        <v>1353</v>
      </c>
      <c r="P176" s="460" t="s">
        <v>1412</v>
      </c>
      <c r="Q176" s="460">
        <v>120</v>
      </c>
      <c r="R176" s="489"/>
      <c r="S176" s="394"/>
      <c r="T176" s="373"/>
      <c r="U176" s="457" t="s">
        <v>1413</v>
      </c>
      <c r="V176" s="457" t="s">
        <v>1414</v>
      </c>
      <c r="W176" s="457" t="s">
        <v>866</v>
      </c>
      <c r="X176" s="490" t="s">
        <v>1420</v>
      </c>
      <c r="Y176" s="491">
        <v>22500000</v>
      </c>
      <c r="Z176" s="357" t="s">
        <v>1161</v>
      </c>
      <c r="AA176" s="357" t="s">
        <v>880</v>
      </c>
      <c r="AB176" s="492">
        <v>45450</v>
      </c>
      <c r="AC176" s="427" t="s">
        <v>1416</v>
      </c>
      <c r="AD176" s="416">
        <v>1500000001</v>
      </c>
      <c r="AE176" s="416">
        <v>612999998</v>
      </c>
      <c r="AF176" s="357" t="s">
        <v>1111</v>
      </c>
      <c r="AG176" s="357" t="s">
        <v>1417</v>
      </c>
    </row>
    <row r="177" spans="1:33" ht="85.5" customHeight="1" x14ac:dyDescent="0.25">
      <c r="A177" s="457" t="s">
        <v>437</v>
      </c>
      <c r="B177" s="457" t="s">
        <v>438</v>
      </c>
      <c r="C177" s="457" t="s">
        <v>439</v>
      </c>
      <c r="D177" s="457" t="s">
        <v>442</v>
      </c>
      <c r="E177" s="457" t="s">
        <v>1407</v>
      </c>
      <c r="F177" s="486">
        <v>2024130010006</v>
      </c>
      <c r="G177" s="457" t="s">
        <v>1408</v>
      </c>
      <c r="H177" s="457" t="s">
        <v>1409</v>
      </c>
      <c r="I177" s="457" t="s">
        <v>1095</v>
      </c>
      <c r="J177" s="487">
        <v>0.3</v>
      </c>
      <c r="K177" s="457" t="s">
        <v>1410</v>
      </c>
      <c r="L177" s="357"/>
      <c r="M177" s="457" t="s">
        <v>1411</v>
      </c>
      <c r="N177" s="460">
        <v>1</v>
      </c>
      <c r="O177" s="460" t="s">
        <v>1353</v>
      </c>
      <c r="P177" s="460" t="s">
        <v>1412</v>
      </c>
      <c r="Q177" s="460">
        <v>120</v>
      </c>
      <c r="R177" s="489"/>
      <c r="S177" s="394"/>
      <c r="T177" s="373"/>
      <c r="U177" s="457" t="s">
        <v>1413</v>
      </c>
      <c r="V177" s="457" t="s">
        <v>1414</v>
      </c>
      <c r="W177" s="457" t="s">
        <v>866</v>
      </c>
      <c r="X177" s="490" t="s">
        <v>1420</v>
      </c>
      <c r="Y177" s="491">
        <v>30000000</v>
      </c>
      <c r="Z177" s="357" t="s">
        <v>1161</v>
      </c>
      <c r="AA177" s="357" t="s">
        <v>880</v>
      </c>
      <c r="AB177" s="492">
        <v>45442</v>
      </c>
      <c r="AC177" s="427" t="s">
        <v>1416</v>
      </c>
      <c r="AD177" s="416">
        <v>1500000001</v>
      </c>
      <c r="AE177" s="416">
        <v>612999998</v>
      </c>
      <c r="AF177" s="357" t="s">
        <v>1111</v>
      </c>
      <c r="AG177" s="357" t="s">
        <v>1417</v>
      </c>
    </row>
    <row r="178" spans="1:33" ht="85.5" customHeight="1" x14ac:dyDescent="0.25">
      <c r="A178" s="457" t="s">
        <v>437</v>
      </c>
      <c r="B178" s="457" t="s">
        <v>438</v>
      </c>
      <c r="C178" s="457" t="s">
        <v>439</v>
      </c>
      <c r="D178" s="457" t="s">
        <v>442</v>
      </c>
      <c r="E178" s="457" t="s">
        <v>1407</v>
      </c>
      <c r="F178" s="486">
        <v>2024130010006</v>
      </c>
      <c r="G178" s="457" t="s">
        <v>1408</v>
      </c>
      <c r="H178" s="457" t="s">
        <v>1409</v>
      </c>
      <c r="I178" s="457" t="s">
        <v>1095</v>
      </c>
      <c r="J178" s="487">
        <v>0.3</v>
      </c>
      <c r="K178" s="457" t="s">
        <v>1410</v>
      </c>
      <c r="L178" s="357"/>
      <c r="M178" s="457" t="s">
        <v>1411</v>
      </c>
      <c r="N178" s="460">
        <v>1</v>
      </c>
      <c r="O178" s="460" t="s">
        <v>1353</v>
      </c>
      <c r="P178" s="460" t="s">
        <v>1412</v>
      </c>
      <c r="Q178" s="460">
        <v>120</v>
      </c>
      <c r="R178" s="489"/>
      <c r="S178" s="394"/>
      <c r="T178" s="373"/>
      <c r="U178" s="457" t="s">
        <v>1413</v>
      </c>
      <c r="V178" s="457" t="s">
        <v>1414</v>
      </c>
      <c r="W178" s="457" t="s">
        <v>866</v>
      </c>
      <c r="X178" s="490" t="s">
        <v>1428</v>
      </c>
      <c r="Y178" s="491">
        <v>63000000</v>
      </c>
      <c r="Z178" s="357" t="s">
        <v>1161</v>
      </c>
      <c r="AA178" s="357" t="s">
        <v>880</v>
      </c>
      <c r="AB178" s="492">
        <v>45441</v>
      </c>
      <c r="AC178" s="427" t="s">
        <v>1416</v>
      </c>
      <c r="AD178" s="416">
        <v>1500000001</v>
      </c>
      <c r="AE178" s="416">
        <v>612999998</v>
      </c>
      <c r="AF178" s="357" t="s">
        <v>1111</v>
      </c>
      <c r="AG178" s="357" t="s">
        <v>1417</v>
      </c>
    </row>
    <row r="179" spans="1:33" ht="85.5" customHeight="1" x14ac:dyDescent="0.25">
      <c r="A179" s="457" t="s">
        <v>437</v>
      </c>
      <c r="B179" s="457" t="s">
        <v>438</v>
      </c>
      <c r="C179" s="457" t="s">
        <v>439</v>
      </c>
      <c r="D179" s="457" t="s">
        <v>442</v>
      </c>
      <c r="E179" s="457" t="s">
        <v>1407</v>
      </c>
      <c r="F179" s="486">
        <v>2024130010006</v>
      </c>
      <c r="G179" s="457" t="s">
        <v>1408</v>
      </c>
      <c r="H179" s="457" t="s">
        <v>1409</v>
      </c>
      <c r="I179" s="457" t="s">
        <v>1095</v>
      </c>
      <c r="J179" s="487">
        <v>0.3</v>
      </c>
      <c r="K179" s="457" t="s">
        <v>1410</v>
      </c>
      <c r="L179" s="357"/>
      <c r="M179" s="457" t="s">
        <v>1411</v>
      </c>
      <c r="N179" s="460">
        <v>1</v>
      </c>
      <c r="O179" s="460" t="s">
        <v>1353</v>
      </c>
      <c r="P179" s="460" t="s">
        <v>1412</v>
      </c>
      <c r="Q179" s="460">
        <v>120</v>
      </c>
      <c r="R179" s="489"/>
      <c r="S179" s="394"/>
      <c r="T179" s="373"/>
      <c r="U179" s="457" t="s">
        <v>1413</v>
      </c>
      <c r="V179" s="457" t="s">
        <v>1414</v>
      </c>
      <c r="W179" s="457" t="s">
        <v>866</v>
      </c>
      <c r="X179" s="490" t="s">
        <v>1420</v>
      </c>
      <c r="Y179" s="491">
        <v>25000000</v>
      </c>
      <c r="Z179" s="357" t="s">
        <v>1161</v>
      </c>
      <c r="AA179" s="357" t="s">
        <v>880</v>
      </c>
      <c r="AB179" s="492">
        <v>45450</v>
      </c>
      <c r="AC179" s="427" t="s">
        <v>1416</v>
      </c>
      <c r="AD179" s="416">
        <v>1500000001</v>
      </c>
      <c r="AE179" s="416">
        <v>612999998</v>
      </c>
      <c r="AF179" s="357" t="s">
        <v>1111</v>
      </c>
      <c r="AG179" s="357" t="s">
        <v>1417</v>
      </c>
    </row>
    <row r="180" spans="1:33" ht="85.5" customHeight="1" x14ac:dyDescent="0.25">
      <c r="A180" s="457" t="s">
        <v>437</v>
      </c>
      <c r="B180" s="457" t="s">
        <v>438</v>
      </c>
      <c r="C180" s="457" t="s">
        <v>439</v>
      </c>
      <c r="D180" s="457" t="s">
        <v>442</v>
      </c>
      <c r="E180" s="457" t="s">
        <v>1407</v>
      </c>
      <c r="F180" s="486">
        <v>2024130010006</v>
      </c>
      <c r="G180" s="457" t="s">
        <v>1408</v>
      </c>
      <c r="H180" s="457" t="s">
        <v>1409</v>
      </c>
      <c r="I180" s="457" t="s">
        <v>1095</v>
      </c>
      <c r="J180" s="487">
        <v>0.3</v>
      </c>
      <c r="K180" s="457" t="s">
        <v>1410</v>
      </c>
      <c r="L180" s="357"/>
      <c r="M180" s="457" t="s">
        <v>1411</v>
      </c>
      <c r="N180" s="460">
        <v>1</v>
      </c>
      <c r="O180" s="460" t="s">
        <v>1353</v>
      </c>
      <c r="P180" s="460" t="s">
        <v>1412</v>
      </c>
      <c r="Q180" s="460">
        <v>120</v>
      </c>
      <c r="R180" s="489"/>
      <c r="S180" s="394"/>
      <c r="T180" s="373"/>
      <c r="U180" s="457" t="s">
        <v>1413</v>
      </c>
      <c r="V180" s="457" t="s">
        <v>1414</v>
      </c>
      <c r="W180" s="457" t="s">
        <v>866</v>
      </c>
      <c r="X180" s="490" t="s">
        <v>1429</v>
      </c>
      <c r="Y180" s="491">
        <v>70000000</v>
      </c>
      <c r="Z180" s="357" t="s">
        <v>1161</v>
      </c>
      <c r="AA180" s="357" t="s">
        <v>880</v>
      </c>
      <c r="AB180" s="492">
        <v>45441</v>
      </c>
      <c r="AC180" s="427" t="s">
        <v>1416</v>
      </c>
      <c r="AD180" s="416">
        <v>1500000001</v>
      </c>
      <c r="AE180" s="416">
        <v>612999998</v>
      </c>
      <c r="AF180" s="357" t="s">
        <v>1111</v>
      </c>
      <c r="AG180" s="357" t="s">
        <v>1417</v>
      </c>
    </row>
    <row r="181" spans="1:33" ht="85.5" customHeight="1" x14ac:dyDescent="0.25">
      <c r="A181" s="457" t="s">
        <v>437</v>
      </c>
      <c r="B181" s="457" t="s">
        <v>438</v>
      </c>
      <c r="C181" s="457" t="s">
        <v>439</v>
      </c>
      <c r="D181" s="457" t="s">
        <v>442</v>
      </c>
      <c r="E181" s="457" t="s">
        <v>1407</v>
      </c>
      <c r="F181" s="486">
        <v>2024130010006</v>
      </c>
      <c r="G181" s="457" t="s">
        <v>1408</v>
      </c>
      <c r="H181" s="457" t="s">
        <v>1409</v>
      </c>
      <c r="I181" s="457" t="s">
        <v>1095</v>
      </c>
      <c r="J181" s="487">
        <v>0.3</v>
      </c>
      <c r="K181" s="457" t="s">
        <v>1410</v>
      </c>
      <c r="L181" s="357"/>
      <c r="M181" s="457" t="s">
        <v>1411</v>
      </c>
      <c r="N181" s="460">
        <v>1</v>
      </c>
      <c r="O181" s="460" t="s">
        <v>1353</v>
      </c>
      <c r="P181" s="460" t="s">
        <v>1412</v>
      </c>
      <c r="Q181" s="460">
        <v>120</v>
      </c>
      <c r="R181" s="489"/>
      <c r="S181" s="394"/>
      <c r="T181" s="373"/>
      <c r="U181" s="457" t="s">
        <v>1413</v>
      </c>
      <c r="V181" s="457" t="s">
        <v>1414</v>
      </c>
      <c r="W181" s="457" t="s">
        <v>866</v>
      </c>
      <c r="X181" s="490" t="s">
        <v>1430</v>
      </c>
      <c r="Y181" s="491">
        <v>27500000</v>
      </c>
      <c r="Z181" s="357" t="s">
        <v>1161</v>
      </c>
      <c r="AA181" s="357" t="s">
        <v>880</v>
      </c>
      <c r="AB181" s="492">
        <v>45450</v>
      </c>
      <c r="AC181" s="427" t="s">
        <v>1416</v>
      </c>
      <c r="AD181" s="416">
        <v>1500000001</v>
      </c>
      <c r="AE181" s="416">
        <v>612999998</v>
      </c>
      <c r="AF181" s="357" t="s">
        <v>1111</v>
      </c>
      <c r="AG181" s="357" t="s">
        <v>1417</v>
      </c>
    </row>
    <row r="182" spans="1:33" ht="85.5" customHeight="1" x14ac:dyDescent="0.25">
      <c r="A182" s="457" t="s">
        <v>437</v>
      </c>
      <c r="B182" s="457" t="s">
        <v>438</v>
      </c>
      <c r="C182" s="457" t="s">
        <v>439</v>
      </c>
      <c r="D182" s="457" t="s">
        <v>442</v>
      </c>
      <c r="E182" s="457" t="s">
        <v>1407</v>
      </c>
      <c r="F182" s="486">
        <v>2024130010006</v>
      </c>
      <c r="G182" s="457" t="s">
        <v>1408</v>
      </c>
      <c r="H182" s="457" t="s">
        <v>1409</v>
      </c>
      <c r="I182" s="457" t="s">
        <v>1095</v>
      </c>
      <c r="J182" s="487">
        <v>0.3</v>
      </c>
      <c r="K182" s="457" t="s">
        <v>1410</v>
      </c>
      <c r="L182" s="357"/>
      <c r="M182" s="457" t="s">
        <v>1411</v>
      </c>
      <c r="N182" s="460">
        <v>1</v>
      </c>
      <c r="O182" s="460" t="s">
        <v>1353</v>
      </c>
      <c r="P182" s="460" t="s">
        <v>1412</v>
      </c>
      <c r="Q182" s="460">
        <v>120</v>
      </c>
      <c r="R182" s="489"/>
      <c r="S182" s="394"/>
      <c r="T182" s="373"/>
      <c r="U182" s="457" t="s">
        <v>1413</v>
      </c>
      <c r="V182" s="457" t="s">
        <v>1414</v>
      </c>
      <c r="W182" s="457" t="s">
        <v>866</v>
      </c>
      <c r="X182" s="493" t="s">
        <v>1431</v>
      </c>
      <c r="Y182" s="491">
        <v>63000000</v>
      </c>
      <c r="Z182" s="357" t="s">
        <v>1161</v>
      </c>
      <c r="AA182" s="357" t="s">
        <v>880</v>
      </c>
      <c r="AB182" s="492">
        <v>45442</v>
      </c>
      <c r="AC182" s="427" t="s">
        <v>1416</v>
      </c>
      <c r="AD182" s="416">
        <v>1500000001</v>
      </c>
      <c r="AE182" s="416">
        <v>612999998</v>
      </c>
      <c r="AF182" s="357" t="s">
        <v>1111</v>
      </c>
      <c r="AG182" s="357" t="s">
        <v>1417</v>
      </c>
    </row>
    <row r="183" spans="1:33" ht="85.5" customHeight="1" x14ac:dyDescent="0.25">
      <c r="A183" s="457" t="s">
        <v>437</v>
      </c>
      <c r="B183" s="457" t="s">
        <v>438</v>
      </c>
      <c r="C183" s="457" t="s">
        <v>439</v>
      </c>
      <c r="D183" s="457" t="s">
        <v>442</v>
      </c>
      <c r="E183" s="457" t="s">
        <v>1407</v>
      </c>
      <c r="F183" s="486">
        <v>2024130010006</v>
      </c>
      <c r="G183" s="457" t="s">
        <v>1408</v>
      </c>
      <c r="H183" s="457" t="s">
        <v>1409</v>
      </c>
      <c r="I183" s="457" t="s">
        <v>1095</v>
      </c>
      <c r="J183" s="487">
        <v>0.3</v>
      </c>
      <c r="K183" s="457" t="s">
        <v>1432</v>
      </c>
      <c r="L183" s="357"/>
      <c r="M183" s="457" t="s">
        <v>1433</v>
      </c>
      <c r="N183" s="460">
        <v>1</v>
      </c>
      <c r="O183" s="460" t="s">
        <v>1353</v>
      </c>
      <c r="P183" s="460" t="s">
        <v>1365</v>
      </c>
      <c r="Q183" s="460">
        <v>90</v>
      </c>
      <c r="R183" s="489"/>
      <c r="S183" s="394"/>
      <c r="T183" s="373"/>
      <c r="U183" s="457" t="s">
        <v>1413</v>
      </c>
      <c r="V183" s="457" t="s">
        <v>1414</v>
      </c>
      <c r="W183" s="457" t="s">
        <v>866</v>
      </c>
      <c r="X183" s="490" t="s">
        <v>1434</v>
      </c>
      <c r="Y183" s="491">
        <v>63000000</v>
      </c>
      <c r="Z183" s="357" t="s">
        <v>1161</v>
      </c>
      <c r="AA183" s="357" t="s">
        <v>880</v>
      </c>
      <c r="AB183" s="492">
        <v>45442</v>
      </c>
      <c r="AC183" s="427" t="s">
        <v>1416</v>
      </c>
      <c r="AD183" s="416">
        <v>1500000001</v>
      </c>
      <c r="AE183" s="416">
        <v>612999998</v>
      </c>
      <c r="AF183" s="357" t="s">
        <v>1111</v>
      </c>
      <c r="AG183" s="357" t="s">
        <v>1417</v>
      </c>
    </row>
    <row r="184" spans="1:33" ht="85.5" customHeight="1" x14ac:dyDescent="0.25">
      <c r="A184" s="457" t="s">
        <v>437</v>
      </c>
      <c r="B184" s="457" t="s">
        <v>438</v>
      </c>
      <c r="C184" s="457" t="s">
        <v>439</v>
      </c>
      <c r="D184" s="457" t="s">
        <v>442</v>
      </c>
      <c r="E184" s="457" t="s">
        <v>1407</v>
      </c>
      <c r="F184" s="486">
        <v>2024130010006</v>
      </c>
      <c r="G184" s="457" t="s">
        <v>1408</v>
      </c>
      <c r="H184" s="457" t="s">
        <v>1409</v>
      </c>
      <c r="I184" s="457" t="s">
        <v>1095</v>
      </c>
      <c r="J184" s="487">
        <v>0.3</v>
      </c>
      <c r="K184" s="457" t="s">
        <v>1432</v>
      </c>
      <c r="L184" s="357"/>
      <c r="M184" s="457" t="s">
        <v>1433</v>
      </c>
      <c r="N184" s="460">
        <v>1</v>
      </c>
      <c r="O184" s="460" t="s">
        <v>1353</v>
      </c>
      <c r="P184" s="460" t="s">
        <v>1365</v>
      </c>
      <c r="Q184" s="460">
        <v>90</v>
      </c>
      <c r="R184" s="489"/>
      <c r="S184" s="394"/>
      <c r="T184" s="384"/>
      <c r="U184" s="457" t="s">
        <v>1413</v>
      </c>
      <c r="V184" s="457" t="s">
        <v>1414</v>
      </c>
      <c r="W184" s="457" t="s">
        <v>866</v>
      </c>
      <c r="X184" s="490" t="s">
        <v>1435</v>
      </c>
      <c r="Y184" s="491">
        <v>54000000</v>
      </c>
      <c r="Z184" s="357" t="s">
        <v>1161</v>
      </c>
      <c r="AA184" s="357" t="s">
        <v>880</v>
      </c>
      <c r="AB184" s="492">
        <v>45449</v>
      </c>
      <c r="AC184" s="427" t="s">
        <v>1416</v>
      </c>
      <c r="AD184" s="416">
        <v>1500000001</v>
      </c>
      <c r="AE184" s="416">
        <v>612999998</v>
      </c>
      <c r="AF184" s="357" t="s">
        <v>1111</v>
      </c>
      <c r="AG184" s="357" t="s">
        <v>1417</v>
      </c>
    </row>
    <row r="185" spans="1:33" ht="85.5" customHeight="1" x14ac:dyDescent="0.25">
      <c r="A185" s="457" t="s">
        <v>437</v>
      </c>
      <c r="B185" s="457" t="s">
        <v>438</v>
      </c>
      <c r="C185" s="457" t="s">
        <v>439</v>
      </c>
      <c r="D185" s="457" t="s">
        <v>442</v>
      </c>
      <c r="E185" s="457" t="s">
        <v>1407</v>
      </c>
      <c r="F185" s="486">
        <v>2024130010006</v>
      </c>
      <c r="G185" s="457" t="s">
        <v>1408</v>
      </c>
      <c r="H185" s="457" t="s">
        <v>1409</v>
      </c>
      <c r="I185" s="457" t="s">
        <v>1095</v>
      </c>
      <c r="J185" s="487">
        <v>0.3</v>
      </c>
      <c r="K185" s="457" t="s">
        <v>1432</v>
      </c>
      <c r="L185" s="357"/>
      <c r="M185" s="457" t="s">
        <v>1433</v>
      </c>
      <c r="N185" s="460">
        <v>1</v>
      </c>
      <c r="O185" s="460" t="s">
        <v>1353</v>
      </c>
      <c r="P185" s="460" t="s">
        <v>1365</v>
      </c>
      <c r="Q185" s="460">
        <v>90</v>
      </c>
      <c r="R185" s="489">
        <v>1221</v>
      </c>
      <c r="S185" s="369" t="s">
        <v>1861</v>
      </c>
      <c r="T185" s="355" t="s">
        <v>1355</v>
      </c>
      <c r="U185" s="457" t="s">
        <v>1413</v>
      </c>
      <c r="V185" s="457" t="s">
        <v>1414</v>
      </c>
      <c r="W185" s="457" t="s">
        <v>866</v>
      </c>
      <c r="X185" s="490" t="s">
        <v>1430</v>
      </c>
      <c r="Y185" s="491">
        <v>17500000</v>
      </c>
      <c r="Z185" s="357" t="s">
        <v>1161</v>
      </c>
      <c r="AA185" s="357" t="s">
        <v>880</v>
      </c>
      <c r="AB185" s="492">
        <v>45442</v>
      </c>
      <c r="AC185" s="427" t="s">
        <v>1416</v>
      </c>
      <c r="AD185" s="416">
        <v>1500000001</v>
      </c>
      <c r="AE185" s="416">
        <v>612999998</v>
      </c>
      <c r="AF185" s="357" t="s">
        <v>1111</v>
      </c>
      <c r="AG185" s="357" t="s">
        <v>1417</v>
      </c>
    </row>
    <row r="186" spans="1:33" ht="85.5" customHeight="1" x14ac:dyDescent="0.25">
      <c r="A186" s="457" t="s">
        <v>437</v>
      </c>
      <c r="B186" s="457" t="s">
        <v>438</v>
      </c>
      <c r="C186" s="457" t="s">
        <v>439</v>
      </c>
      <c r="D186" s="457" t="s">
        <v>442</v>
      </c>
      <c r="E186" s="457" t="s">
        <v>1407</v>
      </c>
      <c r="F186" s="486">
        <v>2024130010006</v>
      </c>
      <c r="G186" s="457" t="s">
        <v>1408</v>
      </c>
      <c r="H186" s="457" t="s">
        <v>1409</v>
      </c>
      <c r="I186" s="457" t="s">
        <v>1095</v>
      </c>
      <c r="J186" s="487">
        <v>0.3</v>
      </c>
      <c r="K186" s="357" t="s">
        <v>1436</v>
      </c>
      <c r="L186" s="357"/>
      <c r="M186" s="357" t="s">
        <v>1437</v>
      </c>
      <c r="N186" s="361">
        <v>1</v>
      </c>
      <c r="O186" s="361" t="s">
        <v>1353</v>
      </c>
      <c r="P186" s="361" t="s">
        <v>1412</v>
      </c>
      <c r="Q186" s="361">
        <v>120</v>
      </c>
      <c r="R186" s="489"/>
      <c r="S186" s="380"/>
      <c r="T186" s="373"/>
      <c r="U186" s="494" t="s">
        <v>1413</v>
      </c>
      <c r="V186" s="494" t="s">
        <v>1414</v>
      </c>
      <c r="W186" s="361" t="s">
        <v>866</v>
      </c>
      <c r="X186" s="493" t="s">
        <v>1420</v>
      </c>
      <c r="Y186" s="357">
        <v>20000000</v>
      </c>
      <c r="Z186" s="357" t="s">
        <v>1161</v>
      </c>
      <c r="AA186" s="357" t="s">
        <v>880</v>
      </c>
      <c r="AB186" s="426">
        <v>45450</v>
      </c>
      <c r="AC186" s="427" t="s">
        <v>1416</v>
      </c>
      <c r="AD186" s="416">
        <v>1500000001</v>
      </c>
      <c r="AE186" s="416">
        <v>612999998</v>
      </c>
      <c r="AF186" s="357" t="s">
        <v>1111</v>
      </c>
      <c r="AG186" s="357" t="s">
        <v>1417</v>
      </c>
    </row>
    <row r="187" spans="1:33" ht="78" customHeight="1" x14ac:dyDescent="0.25">
      <c r="A187" s="457" t="s">
        <v>437</v>
      </c>
      <c r="B187" s="457" t="s">
        <v>438</v>
      </c>
      <c r="C187" s="457" t="s">
        <v>439</v>
      </c>
      <c r="D187" s="457" t="s">
        <v>442</v>
      </c>
      <c r="E187" s="457" t="s">
        <v>1407</v>
      </c>
      <c r="F187" s="486">
        <v>2024130010006</v>
      </c>
      <c r="G187" s="457" t="s">
        <v>1408</v>
      </c>
      <c r="H187" s="457" t="s">
        <v>1409</v>
      </c>
      <c r="I187" s="457" t="s">
        <v>1095</v>
      </c>
      <c r="J187" s="487">
        <v>0.3</v>
      </c>
      <c r="K187" s="357" t="s">
        <v>1438</v>
      </c>
      <c r="L187" s="357"/>
      <c r="M187" s="357" t="s">
        <v>1439</v>
      </c>
      <c r="N187" s="361">
        <v>1</v>
      </c>
      <c r="O187" s="361" t="s">
        <v>1353</v>
      </c>
      <c r="P187" s="361" t="s">
        <v>1412</v>
      </c>
      <c r="Q187" s="361">
        <v>120</v>
      </c>
      <c r="R187" s="489"/>
      <c r="S187" s="380"/>
      <c r="T187" s="373"/>
      <c r="U187" s="494" t="s">
        <v>1413</v>
      </c>
      <c r="V187" s="494" t="s">
        <v>1414</v>
      </c>
      <c r="W187" s="361" t="s">
        <v>866</v>
      </c>
      <c r="X187" s="361"/>
      <c r="Y187" s="357"/>
      <c r="Z187" s="357"/>
      <c r="AA187" s="357"/>
      <c r="AB187" s="361"/>
      <c r="AC187" s="427"/>
      <c r="AD187" s="416">
        <v>1500000001</v>
      </c>
      <c r="AE187" s="416">
        <v>612999998</v>
      </c>
      <c r="AF187" s="357"/>
      <c r="AG187" s="357"/>
    </row>
    <row r="188" spans="1:33" ht="85.5" customHeight="1" x14ac:dyDescent="0.25">
      <c r="A188" s="457" t="s">
        <v>437</v>
      </c>
      <c r="B188" s="457" t="s">
        <v>438</v>
      </c>
      <c r="C188" s="457" t="s">
        <v>439</v>
      </c>
      <c r="D188" s="457" t="s">
        <v>442</v>
      </c>
      <c r="E188" s="457" t="s">
        <v>1407</v>
      </c>
      <c r="F188" s="486">
        <v>2024130010006</v>
      </c>
      <c r="G188" s="457" t="s">
        <v>1408</v>
      </c>
      <c r="H188" s="457" t="s">
        <v>1409</v>
      </c>
      <c r="I188" s="457" t="s">
        <v>1095</v>
      </c>
      <c r="J188" s="487">
        <v>0.3</v>
      </c>
      <c r="K188" s="357" t="s">
        <v>1440</v>
      </c>
      <c r="L188" s="357"/>
      <c r="M188" s="357" t="s">
        <v>1441</v>
      </c>
      <c r="N188" s="361">
        <v>1</v>
      </c>
      <c r="O188" s="361" t="s">
        <v>1365</v>
      </c>
      <c r="P188" s="361" t="s">
        <v>1442</v>
      </c>
      <c r="Q188" s="361">
        <v>60</v>
      </c>
      <c r="R188" s="489"/>
      <c r="S188" s="380"/>
      <c r="T188" s="373"/>
      <c r="U188" s="494" t="s">
        <v>1413</v>
      </c>
      <c r="V188" s="494" t="s">
        <v>1414</v>
      </c>
      <c r="W188" s="361" t="s">
        <v>866</v>
      </c>
      <c r="X188" s="493" t="s">
        <v>1443</v>
      </c>
      <c r="Y188" s="416">
        <v>20000000</v>
      </c>
      <c r="Z188" s="357" t="s">
        <v>1161</v>
      </c>
      <c r="AA188" s="357" t="s">
        <v>880</v>
      </c>
      <c r="AB188" s="426">
        <v>45526</v>
      </c>
      <c r="AC188" s="427" t="s">
        <v>1416</v>
      </c>
      <c r="AD188" s="416">
        <v>1500000001</v>
      </c>
      <c r="AE188" s="416">
        <v>612999998</v>
      </c>
      <c r="AF188" s="357" t="s">
        <v>1111</v>
      </c>
      <c r="AG188" s="357" t="s">
        <v>1444</v>
      </c>
    </row>
    <row r="189" spans="1:33" ht="63" customHeight="1" x14ac:dyDescent="0.25">
      <c r="A189" s="457" t="s">
        <v>437</v>
      </c>
      <c r="B189" s="457" t="s">
        <v>438</v>
      </c>
      <c r="C189" s="457" t="s">
        <v>439</v>
      </c>
      <c r="D189" s="457" t="s">
        <v>442</v>
      </c>
      <c r="E189" s="457" t="s">
        <v>1407</v>
      </c>
      <c r="F189" s="486">
        <v>2024130010006</v>
      </c>
      <c r="G189" s="457" t="s">
        <v>1408</v>
      </c>
      <c r="H189" s="457" t="s">
        <v>1409</v>
      </c>
      <c r="I189" s="457" t="s">
        <v>1095</v>
      </c>
      <c r="J189" s="487">
        <v>0.3</v>
      </c>
      <c r="K189" s="357" t="s">
        <v>1445</v>
      </c>
      <c r="L189" s="357"/>
      <c r="M189" s="357" t="s">
        <v>1446</v>
      </c>
      <c r="N189" s="361">
        <v>1</v>
      </c>
      <c r="O189" s="361" t="s">
        <v>1365</v>
      </c>
      <c r="P189" s="361" t="s">
        <v>1442</v>
      </c>
      <c r="Q189" s="361">
        <v>60</v>
      </c>
      <c r="R189" s="489"/>
      <c r="S189" s="380"/>
      <c r="T189" s="373"/>
      <c r="U189" s="494" t="s">
        <v>1447</v>
      </c>
      <c r="V189" s="494" t="s">
        <v>1448</v>
      </c>
      <c r="W189" s="361" t="s">
        <v>866</v>
      </c>
      <c r="X189" s="361"/>
      <c r="Y189" s="357"/>
      <c r="Z189" s="357"/>
      <c r="AA189" s="357"/>
      <c r="AB189" s="357"/>
      <c r="AC189" s="357"/>
      <c r="AD189" s="416">
        <v>1500000001</v>
      </c>
      <c r="AE189" s="416">
        <v>612999998</v>
      </c>
      <c r="AF189" s="357"/>
      <c r="AG189" s="357"/>
    </row>
    <row r="190" spans="1:33" ht="70.5" customHeight="1" x14ac:dyDescent="0.25">
      <c r="A190" s="457" t="s">
        <v>437</v>
      </c>
      <c r="B190" s="457" t="s">
        <v>438</v>
      </c>
      <c r="C190" s="457" t="s">
        <v>439</v>
      </c>
      <c r="D190" s="457" t="s">
        <v>442</v>
      </c>
      <c r="E190" s="457" t="s">
        <v>1407</v>
      </c>
      <c r="F190" s="486">
        <v>2024130010006</v>
      </c>
      <c r="G190" s="457" t="s">
        <v>1408</v>
      </c>
      <c r="H190" s="457" t="s">
        <v>1409</v>
      </c>
      <c r="I190" s="457" t="s">
        <v>1095</v>
      </c>
      <c r="J190" s="487">
        <v>0.3</v>
      </c>
      <c r="K190" s="357" t="s">
        <v>1449</v>
      </c>
      <c r="L190" s="357"/>
      <c r="M190" s="357" t="s">
        <v>1450</v>
      </c>
      <c r="N190" s="361">
        <v>1</v>
      </c>
      <c r="O190" s="361" t="s">
        <v>1365</v>
      </c>
      <c r="P190" s="361" t="s">
        <v>1442</v>
      </c>
      <c r="Q190" s="361">
        <v>60</v>
      </c>
      <c r="R190" s="489"/>
      <c r="S190" s="380"/>
      <c r="T190" s="373"/>
      <c r="U190" s="494" t="s">
        <v>1451</v>
      </c>
      <c r="V190" s="494" t="s">
        <v>1452</v>
      </c>
      <c r="W190" s="361" t="s">
        <v>866</v>
      </c>
      <c r="X190" s="361"/>
      <c r="Y190" s="357"/>
      <c r="Z190" s="357"/>
      <c r="AA190" s="357"/>
      <c r="AB190" s="357"/>
      <c r="AC190" s="357"/>
      <c r="AD190" s="416">
        <v>1500000001</v>
      </c>
      <c r="AE190" s="416">
        <v>612999998</v>
      </c>
      <c r="AF190" s="357"/>
      <c r="AG190" s="357"/>
    </row>
    <row r="191" spans="1:33" ht="57" customHeight="1" x14ac:dyDescent="0.25">
      <c r="A191" s="457" t="s">
        <v>437</v>
      </c>
      <c r="B191" s="457" t="s">
        <v>438</v>
      </c>
      <c r="C191" s="457" t="s">
        <v>439</v>
      </c>
      <c r="D191" s="457" t="s">
        <v>442</v>
      </c>
      <c r="E191" s="457" t="s">
        <v>1407</v>
      </c>
      <c r="F191" s="486">
        <v>2024130010006</v>
      </c>
      <c r="G191" s="457" t="s">
        <v>1408</v>
      </c>
      <c r="H191" s="457" t="s">
        <v>1409</v>
      </c>
      <c r="I191" s="457" t="s">
        <v>1095</v>
      </c>
      <c r="J191" s="487">
        <v>0.3</v>
      </c>
      <c r="K191" s="357" t="s">
        <v>1453</v>
      </c>
      <c r="L191" s="357"/>
      <c r="M191" s="357" t="s">
        <v>1454</v>
      </c>
      <c r="N191" s="361">
        <v>1</v>
      </c>
      <c r="O191" s="361" t="s">
        <v>1365</v>
      </c>
      <c r="P191" s="361" t="s">
        <v>1442</v>
      </c>
      <c r="Q191" s="361">
        <v>60</v>
      </c>
      <c r="R191" s="489"/>
      <c r="S191" s="380"/>
      <c r="T191" s="373"/>
      <c r="U191" s="494" t="s">
        <v>1451</v>
      </c>
      <c r="V191" s="494" t="s">
        <v>1452</v>
      </c>
      <c r="W191" s="361" t="s">
        <v>866</v>
      </c>
      <c r="X191" s="361"/>
      <c r="Y191" s="357"/>
      <c r="Z191" s="357"/>
      <c r="AA191" s="357"/>
      <c r="AB191" s="357"/>
      <c r="AC191" s="357"/>
      <c r="AD191" s="416">
        <v>1500000001</v>
      </c>
      <c r="AE191" s="416">
        <v>612999998</v>
      </c>
      <c r="AF191" s="357"/>
      <c r="AG191" s="357"/>
    </row>
    <row r="192" spans="1:33" ht="63" customHeight="1" x14ac:dyDescent="0.25">
      <c r="A192" s="457" t="s">
        <v>437</v>
      </c>
      <c r="B192" s="457" t="s">
        <v>438</v>
      </c>
      <c r="C192" s="457" t="s">
        <v>439</v>
      </c>
      <c r="D192" s="457" t="s">
        <v>442</v>
      </c>
      <c r="E192" s="457" t="s">
        <v>1407</v>
      </c>
      <c r="F192" s="486">
        <v>2024130010006</v>
      </c>
      <c r="G192" s="457" t="s">
        <v>1408</v>
      </c>
      <c r="H192" s="457" t="s">
        <v>1409</v>
      </c>
      <c r="I192" s="457" t="s">
        <v>1095</v>
      </c>
      <c r="J192" s="487">
        <v>0.3</v>
      </c>
      <c r="K192" s="357" t="s">
        <v>1455</v>
      </c>
      <c r="L192" s="357"/>
      <c r="M192" s="357" t="s">
        <v>1456</v>
      </c>
      <c r="N192" s="361">
        <v>4</v>
      </c>
      <c r="O192" s="361" t="s">
        <v>1354</v>
      </c>
      <c r="P192" s="361" t="s">
        <v>1354</v>
      </c>
      <c r="Q192" s="361">
        <v>30</v>
      </c>
      <c r="R192" s="489"/>
      <c r="S192" s="380"/>
      <c r="T192" s="373"/>
      <c r="U192" s="494" t="s">
        <v>1451</v>
      </c>
      <c r="V192" s="494" t="s">
        <v>1452</v>
      </c>
      <c r="W192" s="361" t="s">
        <v>866</v>
      </c>
      <c r="X192" s="361"/>
      <c r="Y192" s="357"/>
      <c r="Z192" s="357"/>
      <c r="AA192" s="357"/>
      <c r="AB192" s="357"/>
      <c r="AC192" s="357"/>
      <c r="AD192" s="416">
        <v>1500000001</v>
      </c>
      <c r="AE192" s="416">
        <v>612999998</v>
      </c>
      <c r="AF192" s="357"/>
      <c r="AG192" s="357"/>
    </row>
    <row r="193" spans="1:33" ht="71.25" customHeight="1" x14ac:dyDescent="0.25">
      <c r="A193" s="457" t="s">
        <v>437</v>
      </c>
      <c r="B193" s="457" t="s">
        <v>438</v>
      </c>
      <c r="C193" s="457" t="s">
        <v>439</v>
      </c>
      <c r="D193" s="457" t="s">
        <v>442</v>
      </c>
      <c r="E193" s="457" t="s">
        <v>1407</v>
      </c>
      <c r="F193" s="486">
        <v>2024130010006</v>
      </c>
      <c r="G193" s="457" t="s">
        <v>1408</v>
      </c>
      <c r="H193" s="457" t="s">
        <v>1409</v>
      </c>
      <c r="I193" s="457" t="s">
        <v>1095</v>
      </c>
      <c r="J193" s="487">
        <v>0.3</v>
      </c>
      <c r="K193" s="357" t="s">
        <v>1457</v>
      </c>
      <c r="L193" s="357"/>
      <c r="M193" s="357" t="s">
        <v>1458</v>
      </c>
      <c r="N193" s="361">
        <v>4</v>
      </c>
      <c r="O193" s="361" t="s">
        <v>1354</v>
      </c>
      <c r="P193" s="361" t="s">
        <v>1354</v>
      </c>
      <c r="Q193" s="361">
        <v>30</v>
      </c>
      <c r="R193" s="489"/>
      <c r="S193" s="381"/>
      <c r="T193" s="384"/>
      <c r="U193" s="494" t="s">
        <v>1413</v>
      </c>
      <c r="V193" s="494" t="s">
        <v>1414</v>
      </c>
      <c r="W193" s="361" t="s">
        <v>866</v>
      </c>
      <c r="X193" s="361"/>
      <c r="Y193" s="357"/>
      <c r="Z193" s="357"/>
      <c r="AA193" s="357"/>
      <c r="AB193" s="357"/>
      <c r="AC193" s="357"/>
      <c r="AD193" s="416">
        <v>1500000001</v>
      </c>
      <c r="AE193" s="416">
        <v>612999998</v>
      </c>
      <c r="AF193" s="357"/>
      <c r="AG193" s="357"/>
    </row>
    <row r="194" spans="1:33" ht="67.5" customHeight="1" x14ac:dyDescent="0.25">
      <c r="A194" s="418" t="str">
        <f>+CONCATENATE('1. ESTRATÉGICO'!E67)</f>
        <v>Incrementar a 99 puntos el Indice de Transparencia y Anticorrupción -ITA</v>
      </c>
      <c r="B194" s="357" t="str">
        <f>+CONCATENATE('1. ESTRATÉGICO'!F67)</f>
        <v>Procesos administrativos óptimos y transparentes</v>
      </c>
      <c r="C194" s="361" t="str">
        <f>+CONCATENATE('1. ESTRATÉGICO'!G67)</f>
        <v>05-06-02</v>
      </c>
      <c r="D194" s="357" t="str">
        <f>+CONCATENATE('1. ESTRATÉGICO'!K67)</f>
        <v>Racionalizar cuarenta (40) nuevos trámites y/o procesos administrativos</v>
      </c>
      <c r="E194" s="495" t="s">
        <v>1459</v>
      </c>
      <c r="F194" s="414">
        <v>2024130010099</v>
      </c>
      <c r="G194" s="357" t="s">
        <v>1460</v>
      </c>
      <c r="H194" s="357" t="s">
        <v>1461</v>
      </c>
      <c r="I194" s="357" t="s">
        <v>450</v>
      </c>
      <c r="J194" s="465"/>
      <c r="K194" s="496" t="s">
        <v>1462</v>
      </c>
      <c r="L194" s="497" t="s">
        <v>922</v>
      </c>
      <c r="M194" s="361" t="s">
        <v>1463</v>
      </c>
      <c r="N194" s="450">
        <v>0.33</v>
      </c>
      <c r="O194" s="498">
        <v>45444</v>
      </c>
      <c r="P194" s="498">
        <v>45473</v>
      </c>
      <c r="Q194" s="499">
        <f>SUM(P194-O194)</f>
        <v>29</v>
      </c>
      <c r="R194" s="396" t="s">
        <v>1853</v>
      </c>
      <c r="S194" s="375" t="s">
        <v>1854</v>
      </c>
      <c r="T194" s="355" t="s">
        <v>1464</v>
      </c>
      <c r="U194" s="357" t="s">
        <v>1465</v>
      </c>
      <c r="V194" s="357" t="s">
        <v>1466</v>
      </c>
      <c r="W194" s="418" t="s">
        <v>1087</v>
      </c>
      <c r="X194" s="418" t="s">
        <v>1467</v>
      </c>
      <c r="Y194" s="500">
        <v>0</v>
      </c>
      <c r="Z194" s="418"/>
      <c r="AA194" s="418"/>
      <c r="AB194" s="418"/>
      <c r="AC194" s="418"/>
      <c r="AD194" s="500">
        <v>0</v>
      </c>
      <c r="AE194" s="500">
        <v>0</v>
      </c>
      <c r="AF194" s="418"/>
      <c r="AG194" s="418"/>
    </row>
    <row r="195" spans="1:33" ht="72.75" customHeight="1" x14ac:dyDescent="0.25">
      <c r="A195" s="418" t="str">
        <f>+CONCATENATE('1. ESTRATÉGICO'!E68)</f>
        <v>Incrementar a 99 puntos el Indice de Transparencia y Anticorrupción -ITA</v>
      </c>
      <c r="B195" s="357" t="str">
        <f>+CONCATENATE('1. ESTRATÉGICO'!F68)</f>
        <v>Procesos administrativos óptimos y transparentes</v>
      </c>
      <c r="C195" s="361" t="str">
        <f>+CONCATENATE('1. ESTRATÉGICO'!G68)</f>
        <v>05-06-02</v>
      </c>
      <c r="D195" s="357" t="str">
        <f>+CONCATENATE('1. ESTRATÉGICO'!K68)</f>
        <v>Crear un (1) Centro Integral de Atención Ciudadano (CIAC)</v>
      </c>
      <c r="E195" s="495" t="s">
        <v>1459</v>
      </c>
      <c r="F195" s="414">
        <v>2024130010099</v>
      </c>
      <c r="G195" s="357" t="s">
        <v>1460</v>
      </c>
      <c r="H195" s="357" t="s">
        <v>1461</v>
      </c>
      <c r="I195" s="357" t="s">
        <v>450</v>
      </c>
      <c r="J195" s="465"/>
      <c r="K195" s="496" t="s">
        <v>1468</v>
      </c>
      <c r="L195" s="497" t="s">
        <v>922</v>
      </c>
      <c r="M195" s="361" t="s">
        <v>1463</v>
      </c>
      <c r="N195" s="450">
        <v>0.33</v>
      </c>
      <c r="O195" s="498">
        <v>45444</v>
      </c>
      <c r="P195" s="498">
        <v>45657</v>
      </c>
      <c r="Q195" s="499">
        <f t="shared" ref="Q195:Q202" si="7">SUM(P195-O195)</f>
        <v>213</v>
      </c>
      <c r="R195" s="401"/>
      <c r="S195" s="400"/>
      <c r="T195" s="373"/>
      <c r="U195" s="357" t="s">
        <v>1465</v>
      </c>
      <c r="V195" s="357" t="s">
        <v>1466</v>
      </c>
      <c r="W195" s="418" t="s">
        <v>866</v>
      </c>
      <c r="X195" s="418" t="s">
        <v>1467</v>
      </c>
      <c r="Y195" s="500">
        <v>0</v>
      </c>
      <c r="Z195" s="418"/>
      <c r="AA195" s="418"/>
      <c r="AB195" s="418"/>
      <c r="AC195" s="418"/>
      <c r="AD195" s="500">
        <v>0</v>
      </c>
      <c r="AE195" s="500">
        <v>0</v>
      </c>
      <c r="AF195" s="418"/>
      <c r="AG195" s="418"/>
    </row>
    <row r="196" spans="1:33" ht="69.75" customHeight="1" x14ac:dyDescent="0.25">
      <c r="A196" s="418" t="str">
        <f>+CONCATENATE('1. ESTRATÉGICO'!E69)</f>
        <v>Incrementar a 99 puntos el Indice de Transparencia y Anticorrupción -ITA</v>
      </c>
      <c r="B196" s="357" t="str">
        <f>+CONCATENATE('1. ESTRATÉGICO'!F69)</f>
        <v>Procesos administrativos óptimos y transparentes</v>
      </c>
      <c r="C196" s="361" t="str">
        <f>+CONCATENATE('1. ESTRATÉGICO'!G69)</f>
        <v>05-06-02</v>
      </c>
      <c r="D196" s="357" t="str">
        <f>+CONCATENATE('1. ESTRATÉGICO'!K69)</f>
        <v>Optimizar tres (3) ventanillas de atención al ciudadano en su funcionamiento</v>
      </c>
      <c r="E196" s="495" t="s">
        <v>1459</v>
      </c>
      <c r="F196" s="414">
        <v>2024130010099</v>
      </c>
      <c r="G196" s="357" t="s">
        <v>1460</v>
      </c>
      <c r="H196" s="357" t="s">
        <v>1461</v>
      </c>
      <c r="I196" s="357" t="s">
        <v>450</v>
      </c>
      <c r="J196" s="465"/>
      <c r="K196" s="501" t="s">
        <v>1469</v>
      </c>
      <c r="L196" s="502" t="s">
        <v>922</v>
      </c>
      <c r="M196" s="361" t="s">
        <v>1463</v>
      </c>
      <c r="N196" s="450">
        <v>0.33</v>
      </c>
      <c r="O196" s="498">
        <v>45444</v>
      </c>
      <c r="P196" s="498">
        <v>45657</v>
      </c>
      <c r="Q196" s="499">
        <f t="shared" si="7"/>
        <v>213</v>
      </c>
      <c r="R196" s="401"/>
      <c r="S196" s="400"/>
      <c r="T196" s="373"/>
      <c r="U196" s="357" t="s">
        <v>1465</v>
      </c>
      <c r="V196" s="357" t="s">
        <v>1466</v>
      </c>
      <c r="W196" s="418" t="s">
        <v>866</v>
      </c>
      <c r="X196" s="418" t="s">
        <v>1467</v>
      </c>
      <c r="Y196" s="500">
        <v>0</v>
      </c>
      <c r="Z196" s="418"/>
      <c r="AA196" s="418"/>
      <c r="AB196" s="418"/>
      <c r="AC196" s="418"/>
      <c r="AD196" s="500">
        <v>0</v>
      </c>
      <c r="AE196" s="500">
        <v>0</v>
      </c>
      <c r="AF196" s="418"/>
      <c r="AG196" s="418"/>
    </row>
    <row r="197" spans="1:33" ht="76.5" customHeight="1" x14ac:dyDescent="0.25">
      <c r="A197" s="418" t="s">
        <v>444</v>
      </c>
      <c r="B197" s="357" t="s">
        <v>445</v>
      </c>
      <c r="C197" s="361" t="str">
        <f>+CONCATENATE('1. ESTRATÉGICO'!G63)</f>
        <v>03-03-03</v>
      </c>
      <c r="D197" s="357" t="str">
        <f>+CONCATENATE('1. ESTRATÉGICO'!K63)</f>
        <v>Vincular cuatrocientos (400) jóvenes estudiantes en la realización de las prácticas laborales y recibiendo auxilios como incentivos</v>
      </c>
      <c r="E197" s="495" t="s">
        <v>1459</v>
      </c>
      <c r="F197" s="414">
        <v>2024130010099</v>
      </c>
      <c r="G197" s="357" t="s">
        <v>1460</v>
      </c>
      <c r="H197" s="357" t="s">
        <v>1470</v>
      </c>
      <c r="I197" s="357" t="s">
        <v>1471</v>
      </c>
      <c r="J197" s="465"/>
      <c r="K197" s="503" t="s">
        <v>1472</v>
      </c>
      <c r="L197" s="502" t="s">
        <v>922</v>
      </c>
      <c r="M197" s="361" t="s">
        <v>1471</v>
      </c>
      <c r="N197" s="504">
        <v>0.2</v>
      </c>
      <c r="O197" s="498">
        <v>45444</v>
      </c>
      <c r="P197" s="498">
        <v>45657</v>
      </c>
      <c r="Q197" s="499">
        <f t="shared" si="7"/>
        <v>213</v>
      </c>
      <c r="R197" s="401"/>
      <c r="S197" s="400"/>
      <c r="T197" s="373"/>
      <c r="U197" s="357" t="s">
        <v>1473</v>
      </c>
      <c r="V197" s="357" t="s">
        <v>1474</v>
      </c>
      <c r="W197" s="418" t="s">
        <v>866</v>
      </c>
      <c r="X197" s="505" t="s">
        <v>1475</v>
      </c>
      <c r="Y197" s="506">
        <v>0</v>
      </c>
      <c r="Z197" s="418"/>
      <c r="AA197" s="418"/>
      <c r="AB197" s="418"/>
      <c r="AC197" s="418"/>
      <c r="AD197" s="500">
        <v>0</v>
      </c>
      <c r="AE197" s="500">
        <v>0</v>
      </c>
      <c r="AF197" s="418"/>
      <c r="AG197" s="418"/>
    </row>
    <row r="198" spans="1:33" ht="76.5" customHeight="1" x14ac:dyDescent="0.25">
      <c r="A198" s="418" t="s">
        <v>444</v>
      </c>
      <c r="B198" s="357" t="s">
        <v>445</v>
      </c>
      <c r="C198" s="361" t="str">
        <f>+CONCATENATE('1. ESTRATÉGICO'!G64)</f>
        <v>03-03-03</v>
      </c>
      <c r="D198" s="357" t="str">
        <f>+CONCATENATE('1. ESTRATÉGICO'!K64)</f>
        <v>Vincular cuatrocientos (400) jóvenes graduados sin experiencia laboral</v>
      </c>
      <c r="E198" s="495" t="s">
        <v>1459</v>
      </c>
      <c r="F198" s="414">
        <v>2024130010099</v>
      </c>
      <c r="G198" s="357" t="s">
        <v>1460</v>
      </c>
      <c r="H198" s="357" t="s">
        <v>1470</v>
      </c>
      <c r="I198" s="357" t="s">
        <v>1471</v>
      </c>
      <c r="J198" s="465"/>
      <c r="K198" s="503" t="s">
        <v>1476</v>
      </c>
      <c r="L198" s="502" t="s">
        <v>922</v>
      </c>
      <c r="M198" s="361" t="s">
        <v>1471</v>
      </c>
      <c r="N198" s="504">
        <v>0.2</v>
      </c>
      <c r="O198" s="498">
        <v>45658</v>
      </c>
      <c r="P198" s="498">
        <v>46022</v>
      </c>
      <c r="Q198" s="499">
        <f t="shared" si="7"/>
        <v>364</v>
      </c>
      <c r="R198" s="401"/>
      <c r="S198" s="400"/>
      <c r="T198" s="373"/>
      <c r="U198" s="357" t="s">
        <v>1473</v>
      </c>
      <c r="V198" s="357" t="s">
        <v>1474</v>
      </c>
      <c r="W198" s="418" t="s">
        <v>866</v>
      </c>
      <c r="X198" s="505" t="s">
        <v>1477</v>
      </c>
      <c r="Y198" s="506">
        <v>0</v>
      </c>
      <c r="Z198" s="418"/>
      <c r="AA198" s="418"/>
      <c r="AB198" s="418"/>
      <c r="AC198" s="418"/>
      <c r="AD198" s="500">
        <v>0</v>
      </c>
      <c r="AE198" s="500">
        <v>0</v>
      </c>
      <c r="AF198" s="418"/>
      <c r="AG198" s="418"/>
    </row>
    <row r="199" spans="1:33" ht="76.5" customHeight="1" x14ac:dyDescent="0.25">
      <c r="A199" s="418" t="s">
        <v>444</v>
      </c>
      <c r="B199" s="357" t="s">
        <v>445</v>
      </c>
      <c r="C199" s="361" t="str">
        <f>+CONCATENATE('1. ESTRATÉGICO'!G65)</f>
        <v>05-02-02</v>
      </c>
      <c r="D199" s="357" t="str">
        <f>+CONCATENATE('1. ESTRATÉGICO'!K65)</f>
        <v>Crear e implementar una (1) estrategia para la gestión del conocimiento y la innovación</v>
      </c>
      <c r="E199" s="495" t="s">
        <v>1459</v>
      </c>
      <c r="F199" s="414">
        <v>2024130010099</v>
      </c>
      <c r="G199" s="357" t="s">
        <v>1460</v>
      </c>
      <c r="H199" s="357" t="s">
        <v>1470</v>
      </c>
      <c r="I199" s="357" t="s">
        <v>1471</v>
      </c>
      <c r="J199" s="465"/>
      <c r="K199" s="503" t="s">
        <v>1478</v>
      </c>
      <c r="L199" s="502" t="s">
        <v>922</v>
      </c>
      <c r="M199" s="361" t="s">
        <v>1471</v>
      </c>
      <c r="N199" s="504">
        <v>0.2</v>
      </c>
      <c r="O199" s="498">
        <v>45444</v>
      </c>
      <c r="P199" s="498">
        <v>45657</v>
      </c>
      <c r="Q199" s="499">
        <f t="shared" si="7"/>
        <v>213</v>
      </c>
      <c r="R199" s="401"/>
      <c r="S199" s="400"/>
      <c r="T199" s="373"/>
      <c r="U199" s="357" t="s">
        <v>1473</v>
      </c>
      <c r="V199" s="357" t="s">
        <v>1474</v>
      </c>
      <c r="W199" s="418" t="s">
        <v>866</v>
      </c>
      <c r="X199" s="505" t="s">
        <v>1479</v>
      </c>
      <c r="Y199" s="506">
        <v>0</v>
      </c>
      <c r="Z199" s="418"/>
      <c r="AA199" s="418"/>
      <c r="AB199" s="418"/>
      <c r="AC199" s="418"/>
      <c r="AD199" s="500">
        <v>0</v>
      </c>
      <c r="AE199" s="500">
        <v>0</v>
      </c>
      <c r="AF199" s="418"/>
      <c r="AG199" s="418"/>
    </row>
    <row r="200" spans="1:33" ht="76.5" customHeight="1" x14ac:dyDescent="0.25">
      <c r="A200" s="418" t="s">
        <v>444</v>
      </c>
      <c r="B200" s="357" t="s">
        <v>445</v>
      </c>
      <c r="C200" s="361" t="str">
        <f>+CONCATENATE('1. ESTRATÉGICO'!G66)</f>
        <v>05-02-05</v>
      </c>
      <c r="D200" s="357" t="str">
        <f>+CONCATENATE('1. ESTRATÉGICO'!K66)</f>
        <v>Implementar cinco (5) fases del proceso de rediseño organizacional (Acuerdo Inicial, Diagnóstico, Diseño, Implementación, Supresión y/o liquidación)</v>
      </c>
      <c r="E200" s="495" t="s">
        <v>1459</v>
      </c>
      <c r="F200" s="414">
        <v>2024130010099</v>
      </c>
      <c r="G200" s="357" t="s">
        <v>1460</v>
      </c>
      <c r="H200" s="357" t="s">
        <v>1470</v>
      </c>
      <c r="I200" s="357" t="s">
        <v>1471</v>
      </c>
      <c r="J200" s="465"/>
      <c r="K200" s="503" t="s">
        <v>1480</v>
      </c>
      <c r="L200" s="502" t="s">
        <v>922</v>
      </c>
      <c r="M200" s="361" t="s">
        <v>1471</v>
      </c>
      <c r="N200" s="504">
        <v>0.2</v>
      </c>
      <c r="O200" s="498">
        <v>45444</v>
      </c>
      <c r="P200" s="498">
        <v>45627</v>
      </c>
      <c r="Q200" s="499">
        <f t="shared" si="7"/>
        <v>183</v>
      </c>
      <c r="R200" s="401"/>
      <c r="S200" s="400"/>
      <c r="T200" s="373"/>
      <c r="U200" s="357" t="s">
        <v>1473</v>
      </c>
      <c r="V200" s="357" t="s">
        <v>1474</v>
      </c>
      <c r="W200" s="418" t="s">
        <v>866</v>
      </c>
      <c r="X200" s="505" t="s">
        <v>1479</v>
      </c>
      <c r="Y200" s="506">
        <v>0</v>
      </c>
      <c r="Z200" s="418"/>
      <c r="AA200" s="418"/>
      <c r="AB200" s="418"/>
      <c r="AC200" s="418"/>
      <c r="AD200" s="500">
        <v>0</v>
      </c>
      <c r="AE200" s="500">
        <v>0</v>
      </c>
      <c r="AF200" s="418"/>
      <c r="AG200" s="418"/>
    </row>
    <row r="201" spans="1:33" ht="61.5" customHeight="1" x14ac:dyDescent="0.25">
      <c r="A201" s="418" t="str">
        <f>+CONCATENATE('1. ESTRATÉGICO'!E67)</f>
        <v>Incrementar a 99 puntos el Indice de Transparencia y Anticorrupción -ITA</v>
      </c>
      <c r="B201" s="357" t="str">
        <f>+CONCATENATE('1. ESTRATÉGICO'!F67)</f>
        <v>Procesos administrativos óptimos y transparentes</v>
      </c>
      <c r="C201" s="361" t="str">
        <f>+CONCATENATE('1. ESTRATÉGICO'!G67)</f>
        <v>05-06-02</v>
      </c>
      <c r="D201" s="357" t="str">
        <f>+CONCATENATE('1. ESTRATÉGICO'!K67)</f>
        <v>Racionalizar cuarenta (40) nuevos trámites y/o procesos administrativos</v>
      </c>
      <c r="E201" s="495" t="s">
        <v>1459</v>
      </c>
      <c r="F201" s="414">
        <v>2024130010099</v>
      </c>
      <c r="G201" s="357" t="s">
        <v>1460</v>
      </c>
      <c r="H201" s="357" t="s">
        <v>1470</v>
      </c>
      <c r="I201" s="357" t="s">
        <v>1471</v>
      </c>
      <c r="J201" s="465"/>
      <c r="K201" s="503" t="s">
        <v>1481</v>
      </c>
      <c r="L201" s="502" t="s">
        <v>922</v>
      </c>
      <c r="M201" s="361" t="s">
        <v>1471</v>
      </c>
      <c r="N201" s="504">
        <v>0.2</v>
      </c>
      <c r="O201" s="498">
        <v>45444</v>
      </c>
      <c r="P201" s="498">
        <v>45627</v>
      </c>
      <c r="Q201" s="499">
        <f t="shared" si="7"/>
        <v>183</v>
      </c>
      <c r="R201" s="401"/>
      <c r="S201" s="400"/>
      <c r="T201" s="373"/>
      <c r="U201" s="357" t="s">
        <v>1473</v>
      </c>
      <c r="V201" s="357" t="s">
        <v>1474</v>
      </c>
      <c r="W201" s="418" t="s">
        <v>866</v>
      </c>
      <c r="X201" s="505" t="s">
        <v>1479</v>
      </c>
      <c r="Y201" s="506">
        <v>0</v>
      </c>
      <c r="Z201" s="418"/>
      <c r="AA201" s="418"/>
      <c r="AB201" s="418"/>
      <c r="AC201" s="418"/>
      <c r="AD201" s="500">
        <v>0</v>
      </c>
      <c r="AE201" s="500">
        <v>0</v>
      </c>
      <c r="AF201" s="418"/>
      <c r="AG201" s="418"/>
    </row>
    <row r="202" spans="1:33" ht="66.75" customHeight="1" x14ac:dyDescent="0.25">
      <c r="A202" s="418" t="str">
        <f>+CONCATENATE('1. ESTRATÉGICO'!E68)</f>
        <v>Incrementar a 99 puntos el Indice de Transparencia y Anticorrupción -ITA</v>
      </c>
      <c r="B202" s="357" t="str">
        <f>+CONCATENATE('1. ESTRATÉGICO'!F68)</f>
        <v>Procesos administrativos óptimos y transparentes</v>
      </c>
      <c r="C202" s="361" t="str">
        <f>+CONCATENATE('1. ESTRATÉGICO'!G68)</f>
        <v>05-06-02</v>
      </c>
      <c r="D202" s="357" t="str">
        <f>+CONCATENATE('1. ESTRATÉGICO'!K68)</f>
        <v>Crear un (1) Centro Integral de Atención Ciudadano (CIAC)</v>
      </c>
      <c r="E202" s="495" t="s">
        <v>1459</v>
      </c>
      <c r="F202" s="414">
        <v>2024130010099</v>
      </c>
      <c r="G202" s="357" t="s">
        <v>1460</v>
      </c>
      <c r="H202" s="357" t="s">
        <v>1470</v>
      </c>
      <c r="I202" s="357" t="s">
        <v>1471</v>
      </c>
      <c r="J202" s="465"/>
      <c r="K202" s="503" t="s">
        <v>1482</v>
      </c>
      <c r="L202" s="502" t="s">
        <v>922</v>
      </c>
      <c r="M202" s="361" t="s">
        <v>1471</v>
      </c>
      <c r="N202" s="504">
        <v>0.2</v>
      </c>
      <c r="O202" s="498">
        <v>46388</v>
      </c>
      <c r="P202" s="498">
        <v>46722</v>
      </c>
      <c r="Q202" s="499">
        <f t="shared" si="7"/>
        <v>334</v>
      </c>
      <c r="R202" s="401"/>
      <c r="S202" s="400"/>
      <c r="T202" s="373"/>
      <c r="U202" s="357" t="s">
        <v>1473</v>
      </c>
      <c r="V202" s="357" t="s">
        <v>1474</v>
      </c>
      <c r="W202" s="418" t="s">
        <v>866</v>
      </c>
      <c r="X202" s="505" t="s">
        <v>1479</v>
      </c>
      <c r="Y202" s="507">
        <v>0</v>
      </c>
      <c r="Z202" s="508"/>
      <c r="AA202" s="508"/>
      <c r="AB202" s="508"/>
      <c r="AC202" s="508"/>
      <c r="AD202" s="500">
        <v>0</v>
      </c>
      <c r="AE202" s="500">
        <v>0</v>
      </c>
      <c r="AF202" s="508"/>
      <c r="AG202" s="508"/>
    </row>
    <row r="203" spans="1:33" ht="71.25" customHeight="1" x14ac:dyDescent="0.25">
      <c r="A203" s="418" t="str">
        <f>+CONCATENATE('1. ESTRATÉGICO'!E67)</f>
        <v>Incrementar a 99 puntos el Indice de Transparencia y Anticorrupción -ITA</v>
      </c>
      <c r="B203" s="357" t="str">
        <f>+CONCATENATE('1. ESTRATÉGICO'!F67)</f>
        <v>Procesos administrativos óptimos y transparentes</v>
      </c>
      <c r="C203" s="361" t="str">
        <f>+CONCATENATE('1. ESTRATÉGICO'!G67)</f>
        <v>05-06-02</v>
      </c>
      <c r="D203" s="357" t="str">
        <f>+CONCATENATE('1. ESTRATÉGICO'!K67)</f>
        <v>Racionalizar cuarenta (40) nuevos trámites y/o procesos administrativos</v>
      </c>
      <c r="E203" s="495" t="s">
        <v>1459</v>
      </c>
      <c r="F203" s="414">
        <v>2024130010099</v>
      </c>
      <c r="G203" s="357" t="s">
        <v>1460</v>
      </c>
      <c r="H203" s="357" t="s">
        <v>1483</v>
      </c>
      <c r="I203" s="357" t="s">
        <v>457</v>
      </c>
      <c r="J203" s="465"/>
      <c r="K203" s="509" t="s">
        <v>1484</v>
      </c>
      <c r="L203" s="502" t="s">
        <v>922</v>
      </c>
      <c r="M203" s="361" t="s">
        <v>457</v>
      </c>
      <c r="N203" s="504">
        <v>0.33</v>
      </c>
      <c r="O203" s="511">
        <v>45658</v>
      </c>
      <c r="P203" s="511">
        <v>46722</v>
      </c>
      <c r="Q203" s="499">
        <v>1064</v>
      </c>
      <c r="R203" s="401"/>
      <c r="S203" s="400"/>
      <c r="T203" s="373"/>
      <c r="U203" s="357" t="s">
        <v>1485</v>
      </c>
      <c r="V203" s="357" t="s">
        <v>1486</v>
      </c>
      <c r="W203" s="418" t="s">
        <v>866</v>
      </c>
      <c r="X203" s="505" t="s">
        <v>1479</v>
      </c>
      <c r="Y203" s="507">
        <v>0</v>
      </c>
      <c r="Z203" s="508"/>
      <c r="AA203" s="508"/>
      <c r="AB203" s="508"/>
      <c r="AC203" s="508"/>
      <c r="AD203" s="500">
        <v>0</v>
      </c>
      <c r="AE203" s="500">
        <v>0</v>
      </c>
      <c r="AF203" s="508"/>
      <c r="AG203" s="508"/>
    </row>
    <row r="204" spans="1:33" ht="76.5" customHeight="1" x14ac:dyDescent="0.25">
      <c r="A204" s="418" t="str">
        <f>+CONCATENATE('1. ESTRATÉGICO'!E68)</f>
        <v>Incrementar a 99 puntos el Indice de Transparencia y Anticorrupción -ITA</v>
      </c>
      <c r="B204" s="357" t="str">
        <f>+CONCATENATE('1. ESTRATÉGICO'!F68)</f>
        <v>Procesos administrativos óptimos y transparentes</v>
      </c>
      <c r="C204" s="361" t="str">
        <f>+CONCATENATE('1. ESTRATÉGICO'!G68)</f>
        <v>05-06-02</v>
      </c>
      <c r="D204" s="357" t="str">
        <f>+CONCATENATE('1. ESTRATÉGICO'!K68)</f>
        <v>Crear un (1) Centro Integral de Atención Ciudadano (CIAC)</v>
      </c>
      <c r="E204" s="495" t="s">
        <v>1459</v>
      </c>
      <c r="F204" s="414">
        <v>2024130010099</v>
      </c>
      <c r="G204" s="357" t="s">
        <v>1460</v>
      </c>
      <c r="H204" s="357" t="s">
        <v>1483</v>
      </c>
      <c r="I204" s="357" t="s">
        <v>457</v>
      </c>
      <c r="J204" s="465"/>
      <c r="K204" s="509" t="s">
        <v>1487</v>
      </c>
      <c r="L204" s="502" t="s">
        <v>922</v>
      </c>
      <c r="M204" s="361" t="s">
        <v>457</v>
      </c>
      <c r="N204" s="504">
        <v>0.33</v>
      </c>
      <c r="O204" s="511">
        <v>45658</v>
      </c>
      <c r="P204" s="511">
        <v>46722</v>
      </c>
      <c r="Q204" s="499">
        <v>1064</v>
      </c>
      <c r="R204" s="401"/>
      <c r="S204" s="400"/>
      <c r="T204" s="373"/>
      <c r="U204" s="357" t="s">
        <v>1485</v>
      </c>
      <c r="V204" s="357" t="s">
        <v>1486</v>
      </c>
      <c r="W204" s="418" t="s">
        <v>866</v>
      </c>
      <c r="X204" s="505" t="s">
        <v>1479</v>
      </c>
      <c r="Y204" s="507">
        <v>0</v>
      </c>
      <c r="Z204" s="508"/>
      <c r="AA204" s="508"/>
      <c r="AB204" s="508"/>
      <c r="AC204" s="508"/>
      <c r="AD204" s="500">
        <v>0</v>
      </c>
      <c r="AE204" s="500">
        <v>0</v>
      </c>
      <c r="AF204" s="508"/>
      <c r="AG204" s="508"/>
    </row>
    <row r="205" spans="1:33" ht="71.25" customHeight="1" x14ac:dyDescent="0.25">
      <c r="A205" s="418" t="str">
        <f>+CONCATENATE('1. ESTRATÉGICO'!E69)</f>
        <v>Incrementar a 99 puntos el Indice de Transparencia y Anticorrupción -ITA</v>
      </c>
      <c r="B205" s="357" t="str">
        <f>+CONCATENATE('1. ESTRATÉGICO'!F69)</f>
        <v>Procesos administrativos óptimos y transparentes</v>
      </c>
      <c r="C205" s="361" t="str">
        <f>+CONCATENATE('1. ESTRATÉGICO'!G69)</f>
        <v>05-06-02</v>
      </c>
      <c r="D205" s="357" t="str">
        <f>+CONCATENATE('1. ESTRATÉGICO'!K69)</f>
        <v>Optimizar tres (3) ventanillas de atención al ciudadano en su funcionamiento</v>
      </c>
      <c r="E205" s="495" t="s">
        <v>1459</v>
      </c>
      <c r="F205" s="414">
        <v>2024130010099</v>
      </c>
      <c r="G205" s="357" t="s">
        <v>1460</v>
      </c>
      <c r="H205" s="357" t="s">
        <v>1483</v>
      </c>
      <c r="I205" s="357" t="s">
        <v>457</v>
      </c>
      <c r="J205" s="465"/>
      <c r="K205" s="509" t="s">
        <v>1488</v>
      </c>
      <c r="L205" s="502" t="s">
        <v>922</v>
      </c>
      <c r="M205" s="361" t="s">
        <v>457</v>
      </c>
      <c r="N205" s="504">
        <v>0.33</v>
      </c>
      <c r="O205" s="511">
        <v>45658</v>
      </c>
      <c r="P205" s="511">
        <v>46722</v>
      </c>
      <c r="Q205" s="499">
        <v>1064</v>
      </c>
      <c r="R205" s="410"/>
      <c r="S205" s="382"/>
      <c r="T205" s="384"/>
      <c r="U205" s="357" t="s">
        <v>1485</v>
      </c>
      <c r="V205" s="357" t="s">
        <v>1486</v>
      </c>
      <c r="W205" s="418" t="s">
        <v>866</v>
      </c>
      <c r="X205" s="505" t="s">
        <v>1479</v>
      </c>
      <c r="Y205" s="512">
        <v>0</v>
      </c>
      <c r="Z205" s="418"/>
      <c r="AA205" s="418"/>
      <c r="AB205" s="418"/>
      <c r="AC205" s="418"/>
      <c r="AD205" s="500">
        <v>0</v>
      </c>
      <c r="AE205" s="500">
        <v>0</v>
      </c>
      <c r="AF205" s="418"/>
      <c r="AG205" s="418"/>
    </row>
    <row r="206" spans="1:33" ht="34.5" customHeight="1" x14ac:dyDescent="0.25">
      <c r="A206" s="355" t="str">
        <f>+CONCATENATE('1. ESTRATÉGICO'!E70)</f>
        <v>Incrementar en 10% el porcentaje de inversión en proyectos de emprendimientos</v>
      </c>
      <c r="B206" s="355" t="str">
        <f>+CONCATENATE('1. ESTRATÉGICO'!F70)</f>
        <v>Avanzamos con capacidades emprendedoras</v>
      </c>
      <c r="C206" s="355" t="str">
        <f>+CONCATENATE('1. ESTRATÉGICO'!G70)</f>
        <v>03-04-01</v>
      </c>
      <c r="D206" s="355" t="str">
        <f>+CONCATENATE('1. ESTRATÉGICO'!K70)</f>
        <v>Crear dos (2) microcentros de inteligencia artificial</v>
      </c>
      <c r="E206" s="355" t="s">
        <v>1489</v>
      </c>
      <c r="F206" s="358">
        <v>2024130010076</v>
      </c>
      <c r="G206" s="355" t="s">
        <v>1490</v>
      </c>
      <c r="H206" s="355" t="s">
        <v>1491</v>
      </c>
      <c r="I206" s="355" t="s">
        <v>466</v>
      </c>
      <c r="J206" s="395">
        <v>1</v>
      </c>
      <c r="K206" s="357" t="s">
        <v>1492</v>
      </c>
      <c r="L206" s="357"/>
      <c r="M206" s="357" t="s">
        <v>1493</v>
      </c>
      <c r="N206" s="361">
        <v>1</v>
      </c>
      <c r="O206" s="426">
        <v>45505</v>
      </c>
      <c r="P206" s="426">
        <v>45596</v>
      </c>
      <c r="Q206" s="414">
        <f>+P206-O206</f>
        <v>91</v>
      </c>
      <c r="R206" s="396" t="s">
        <v>1855</v>
      </c>
      <c r="S206" s="369" t="s">
        <v>1856</v>
      </c>
      <c r="T206" s="355" t="s">
        <v>1494</v>
      </c>
      <c r="U206" s="357" t="s">
        <v>1495</v>
      </c>
      <c r="V206" s="357" t="s">
        <v>1496</v>
      </c>
      <c r="W206" s="361" t="s">
        <v>866</v>
      </c>
      <c r="X206" s="357"/>
      <c r="Y206" s="416"/>
      <c r="Z206" s="416"/>
      <c r="AA206" s="357" t="s">
        <v>880</v>
      </c>
      <c r="AB206" s="357"/>
      <c r="AC206" s="357"/>
      <c r="AD206" s="398">
        <v>0</v>
      </c>
      <c r="AE206" s="398">
        <v>0</v>
      </c>
      <c r="AF206" s="355" t="s">
        <v>1329</v>
      </c>
      <c r="AG206" s="355"/>
    </row>
    <row r="207" spans="1:33" ht="34.5" customHeight="1" x14ac:dyDescent="0.25">
      <c r="A207" s="373"/>
      <c r="B207" s="373"/>
      <c r="C207" s="373"/>
      <c r="D207" s="373"/>
      <c r="E207" s="373"/>
      <c r="F207" s="376"/>
      <c r="G207" s="373"/>
      <c r="H207" s="373"/>
      <c r="I207" s="373"/>
      <c r="J207" s="513"/>
      <c r="K207" s="357" t="s">
        <v>1497</v>
      </c>
      <c r="L207" s="357"/>
      <c r="M207" s="357" t="s">
        <v>1498</v>
      </c>
      <c r="N207" s="361">
        <v>1</v>
      </c>
      <c r="O207" s="426">
        <v>45597</v>
      </c>
      <c r="P207" s="426">
        <v>45657</v>
      </c>
      <c r="Q207" s="414">
        <f t="shared" ref="Q207:Q247" si="8">+P207-O207</f>
        <v>60</v>
      </c>
      <c r="R207" s="401"/>
      <c r="S207" s="380"/>
      <c r="T207" s="373"/>
      <c r="U207" s="357" t="s">
        <v>1499</v>
      </c>
      <c r="V207" s="357" t="s">
        <v>1500</v>
      </c>
      <c r="W207" s="361" t="s">
        <v>866</v>
      </c>
      <c r="X207" s="357"/>
      <c r="Y207" s="416"/>
      <c r="Z207" s="416"/>
      <c r="AA207" s="357" t="s">
        <v>880</v>
      </c>
      <c r="AB207" s="357"/>
      <c r="AC207" s="357"/>
      <c r="AD207" s="403"/>
      <c r="AE207" s="403"/>
      <c r="AF207" s="373"/>
      <c r="AG207" s="373"/>
    </row>
    <row r="208" spans="1:33" ht="34.5" customHeight="1" x14ac:dyDescent="0.25">
      <c r="A208" s="373"/>
      <c r="B208" s="373"/>
      <c r="C208" s="373"/>
      <c r="D208" s="373"/>
      <c r="E208" s="373"/>
      <c r="F208" s="376"/>
      <c r="G208" s="373"/>
      <c r="H208" s="373"/>
      <c r="I208" s="373"/>
      <c r="J208" s="513"/>
      <c r="K208" s="357" t="s">
        <v>1501</v>
      </c>
      <c r="L208" s="357"/>
      <c r="M208" s="357" t="s">
        <v>1502</v>
      </c>
      <c r="N208" s="361" t="s">
        <v>1880</v>
      </c>
      <c r="O208" s="426">
        <v>45689</v>
      </c>
      <c r="P208" s="426">
        <v>46022</v>
      </c>
      <c r="Q208" s="414">
        <f t="shared" si="8"/>
        <v>333</v>
      </c>
      <c r="R208" s="401"/>
      <c r="S208" s="380"/>
      <c r="T208" s="373"/>
      <c r="U208" s="357" t="s">
        <v>1503</v>
      </c>
      <c r="V208" s="357" t="s">
        <v>1504</v>
      </c>
      <c r="W208" s="357"/>
      <c r="X208" s="357"/>
      <c r="Y208" s="357"/>
      <c r="Z208" s="416"/>
      <c r="AA208" s="357"/>
      <c r="AB208" s="357"/>
      <c r="AC208" s="357"/>
      <c r="AD208" s="403"/>
      <c r="AE208" s="403"/>
      <c r="AF208" s="373"/>
      <c r="AG208" s="373"/>
    </row>
    <row r="209" spans="1:33" ht="34.5" customHeight="1" x14ac:dyDescent="0.25">
      <c r="A209" s="373"/>
      <c r="B209" s="373"/>
      <c r="C209" s="373"/>
      <c r="D209" s="373"/>
      <c r="E209" s="373"/>
      <c r="F209" s="376"/>
      <c r="G209" s="373"/>
      <c r="H209" s="373"/>
      <c r="I209" s="373"/>
      <c r="J209" s="513"/>
      <c r="K209" s="357" t="s">
        <v>1505</v>
      </c>
      <c r="L209" s="357"/>
      <c r="M209" s="357" t="s">
        <v>1506</v>
      </c>
      <c r="N209" s="361" t="s">
        <v>1880</v>
      </c>
      <c r="O209" s="426">
        <v>46388</v>
      </c>
      <c r="P209" s="426">
        <v>46752</v>
      </c>
      <c r="Q209" s="414">
        <f t="shared" si="8"/>
        <v>364</v>
      </c>
      <c r="R209" s="401"/>
      <c r="S209" s="380"/>
      <c r="T209" s="373"/>
      <c r="U209" s="357" t="s">
        <v>1507</v>
      </c>
      <c r="V209" s="357" t="s">
        <v>1848</v>
      </c>
      <c r="W209" s="357"/>
      <c r="X209" s="357"/>
      <c r="Y209" s="357"/>
      <c r="Z209" s="416"/>
      <c r="AA209" s="357"/>
      <c r="AB209" s="357"/>
      <c r="AC209" s="357"/>
      <c r="AD209" s="403"/>
      <c r="AE209" s="403"/>
      <c r="AF209" s="373"/>
      <c r="AG209" s="373"/>
    </row>
    <row r="210" spans="1:33" ht="34.5" customHeight="1" x14ac:dyDescent="0.25">
      <c r="A210" s="373"/>
      <c r="B210" s="373"/>
      <c r="C210" s="373"/>
      <c r="D210" s="373"/>
      <c r="E210" s="373"/>
      <c r="F210" s="376"/>
      <c r="G210" s="373"/>
      <c r="H210" s="373"/>
      <c r="I210" s="373"/>
      <c r="J210" s="513"/>
      <c r="K210" s="357" t="s">
        <v>1508</v>
      </c>
      <c r="L210" s="357"/>
      <c r="M210" s="357" t="s">
        <v>1502</v>
      </c>
      <c r="N210" s="361" t="s">
        <v>1880</v>
      </c>
      <c r="O210" s="426">
        <v>46388</v>
      </c>
      <c r="P210" s="426">
        <v>46752</v>
      </c>
      <c r="Q210" s="414">
        <f t="shared" si="8"/>
        <v>364</v>
      </c>
      <c r="R210" s="401"/>
      <c r="S210" s="380"/>
      <c r="T210" s="373"/>
      <c r="U210" s="357" t="s">
        <v>1847</v>
      </c>
      <c r="V210" s="357" t="s">
        <v>1509</v>
      </c>
      <c r="W210" s="357"/>
      <c r="X210" s="357"/>
      <c r="Y210" s="357"/>
      <c r="Z210" s="416"/>
      <c r="AA210" s="357"/>
      <c r="AB210" s="357"/>
      <c r="AC210" s="357"/>
      <c r="AD210" s="403"/>
      <c r="AE210" s="403"/>
      <c r="AF210" s="373"/>
      <c r="AG210" s="373"/>
    </row>
    <row r="211" spans="1:33" ht="34.5" customHeight="1" x14ac:dyDescent="0.25">
      <c r="A211" s="373"/>
      <c r="B211" s="373"/>
      <c r="C211" s="373"/>
      <c r="D211" s="373"/>
      <c r="E211" s="373"/>
      <c r="F211" s="376"/>
      <c r="G211" s="373"/>
      <c r="H211" s="373"/>
      <c r="I211" s="373"/>
      <c r="J211" s="513"/>
      <c r="K211" s="357" t="s">
        <v>1510</v>
      </c>
      <c r="L211" s="357"/>
      <c r="M211" s="357" t="s">
        <v>1511</v>
      </c>
      <c r="N211" s="361" t="s">
        <v>1880</v>
      </c>
      <c r="O211" s="426">
        <v>46388</v>
      </c>
      <c r="P211" s="426">
        <v>46752</v>
      </c>
      <c r="Q211" s="414">
        <f t="shared" si="8"/>
        <v>364</v>
      </c>
      <c r="R211" s="401"/>
      <c r="S211" s="380"/>
      <c r="T211" s="373"/>
      <c r="U211" s="357" t="s">
        <v>1841</v>
      </c>
      <c r="V211" s="357" t="s">
        <v>1842</v>
      </c>
      <c r="W211" s="357"/>
      <c r="X211" s="357"/>
      <c r="Y211" s="357"/>
      <c r="Z211" s="416"/>
      <c r="AA211" s="357"/>
      <c r="AB211" s="357"/>
      <c r="AC211" s="357"/>
      <c r="AD211" s="403"/>
      <c r="AE211" s="403"/>
      <c r="AF211" s="373"/>
      <c r="AG211" s="373"/>
    </row>
    <row r="212" spans="1:33" ht="34.5" customHeight="1" x14ac:dyDescent="0.25">
      <c r="A212" s="373"/>
      <c r="B212" s="373"/>
      <c r="C212" s="373"/>
      <c r="D212" s="373"/>
      <c r="E212" s="373"/>
      <c r="F212" s="376"/>
      <c r="G212" s="373"/>
      <c r="H212" s="373"/>
      <c r="I212" s="373"/>
      <c r="J212" s="513"/>
      <c r="K212" s="357" t="s">
        <v>1512</v>
      </c>
      <c r="L212" s="357"/>
      <c r="M212" s="357" t="s">
        <v>1513</v>
      </c>
      <c r="N212" s="361" t="s">
        <v>1880</v>
      </c>
      <c r="O212" s="426">
        <v>46388</v>
      </c>
      <c r="P212" s="426">
        <v>46752</v>
      </c>
      <c r="Q212" s="414">
        <f t="shared" si="8"/>
        <v>364</v>
      </c>
      <c r="R212" s="401"/>
      <c r="S212" s="380"/>
      <c r="T212" s="373"/>
      <c r="U212" s="369" t="s">
        <v>1849</v>
      </c>
      <c r="V212" s="369" t="s">
        <v>1843</v>
      </c>
      <c r="W212" s="355"/>
      <c r="X212" s="355"/>
      <c r="Y212" s="355"/>
      <c r="Z212" s="398"/>
      <c r="AA212" s="357"/>
      <c r="AB212" s="357"/>
      <c r="AC212" s="357"/>
      <c r="AD212" s="403"/>
      <c r="AE212" s="403"/>
      <c r="AF212" s="373"/>
      <c r="AG212" s="373"/>
    </row>
    <row r="213" spans="1:33" ht="34.5" customHeight="1" x14ac:dyDescent="0.25">
      <c r="A213" s="373"/>
      <c r="B213" s="373"/>
      <c r="C213" s="373"/>
      <c r="D213" s="373"/>
      <c r="E213" s="373"/>
      <c r="F213" s="376"/>
      <c r="G213" s="373"/>
      <c r="H213" s="373"/>
      <c r="I213" s="373"/>
      <c r="J213" s="513"/>
      <c r="K213" s="357" t="s">
        <v>1514</v>
      </c>
      <c r="L213" s="357"/>
      <c r="M213" s="357" t="s">
        <v>1515</v>
      </c>
      <c r="N213" s="361" t="s">
        <v>1880</v>
      </c>
      <c r="O213" s="426">
        <v>46388</v>
      </c>
      <c r="P213" s="426">
        <v>46752</v>
      </c>
      <c r="Q213" s="414">
        <f t="shared" si="8"/>
        <v>364</v>
      </c>
      <c r="R213" s="401"/>
      <c r="S213" s="380"/>
      <c r="T213" s="373"/>
      <c r="U213" s="381"/>
      <c r="V213" s="381"/>
      <c r="W213" s="384"/>
      <c r="X213" s="384"/>
      <c r="Y213" s="384"/>
      <c r="Z213" s="412"/>
      <c r="AA213" s="357"/>
      <c r="AB213" s="357"/>
      <c r="AC213" s="357"/>
      <c r="AD213" s="403"/>
      <c r="AE213" s="403"/>
      <c r="AF213" s="373"/>
      <c r="AG213" s="373"/>
    </row>
    <row r="214" spans="1:33" ht="34.5" customHeight="1" x14ac:dyDescent="0.25">
      <c r="A214" s="373"/>
      <c r="B214" s="373"/>
      <c r="C214" s="373"/>
      <c r="D214" s="373"/>
      <c r="E214" s="373"/>
      <c r="F214" s="376"/>
      <c r="G214" s="373"/>
      <c r="H214" s="373"/>
      <c r="I214" s="373"/>
      <c r="J214" s="513"/>
      <c r="K214" s="357" t="s">
        <v>1516</v>
      </c>
      <c r="L214" s="357"/>
      <c r="M214" s="357" t="s">
        <v>1515</v>
      </c>
      <c r="N214" s="361" t="s">
        <v>1880</v>
      </c>
      <c r="O214" s="426">
        <v>46388</v>
      </c>
      <c r="P214" s="426">
        <v>46752</v>
      </c>
      <c r="Q214" s="414">
        <f t="shared" si="8"/>
        <v>364</v>
      </c>
      <c r="R214" s="401"/>
      <c r="S214" s="380"/>
      <c r="T214" s="373"/>
      <c r="U214" s="369" t="s">
        <v>1850</v>
      </c>
      <c r="V214" s="369" t="s">
        <v>1844</v>
      </c>
      <c r="W214" s="357"/>
      <c r="X214" s="357"/>
      <c r="Y214" s="357"/>
      <c r="Z214" s="480"/>
      <c r="AA214" s="357"/>
      <c r="AB214" s="357"/>
      <c r="AC214" s="357"/>
      <c r="AD214" s="403"/>
      <c r="AE214" s="403"/>
      <c r="AF214" s="373"/>
      <c r="AG214" s="373"/>
    </row>
    <row r="215" spans="1:33" ht="34.5" customHeight="1" x14ac:dyDescent="0.25">
      <c r="A215" s="373"/>
      <c r="B215" s="373"/>
      <c r="C215" s="373"/>
      <c r="D215" s="373"/>
      <c r="E215" s="373"/>
      <c r="F215" s="376"/>
      <c r="G215" s="373"/>
      <c r="H215" s="373"/>
      <c r="I215" s="373"/>
      <c r="J215" s="513"/>
      <c r="K215" s="357" t="s">
        <v>1517</v>
      </c>
      <c r="L215" s="357"/>
      <c r="M215" s="357" t="s">
        <v>1518</v>
      </c>
      <c r="N215" s="361" t="s">
        <v>1880</v>
      </c>
      <c r="O215" s="426">
        <v>46388</v>
      </c>
      <c r="P215" s="426">
        <v>46752</v>
      </c>
      <c r="Q215" s="414">
        <f t="shared" si="8"/>
        <v>364</v>
      </c>
      <c r="R215" s="401"/>
      <c r="S215" s="380"/>
      <c r="T215" s="373"/>
      <c r="U215" s="381"/>
      <c r="V215" s="381"/>
      <c r="W215" s="357"/>
      <c r="X215" s="357"/>
      <c r="Y215" s="357"/>
      <c r="Z215" s="480"/>
      <c r="AA215" s="357"/>
      <c r="AB215" s="357"/>
      <c r="AC215" s="357"/>
      <c r="AD215" s="403"/>
      <c r="AE215" s="403"/>
      <c r="AF215" s="373"/>
      <c r="AG215" s="373"/>
    </row>
    <row r="216" spans="1:33" ht="57" customHeight="1" x14ac:dyDescent="0.25">
      <c r="A216" s="373"/>
      <c r="B216" s="373"/>
      <c r="C216" s="373"/>
      <c r="D216" s="373"/>
      <c r="E216" s="373"/>
      <c r="F216" s="376"/>
      <c r="G216" s="373"/>
      <c r="H216" s="373"/>
      <c r="I216" s="373"/>
      <c r="J216" s="513"/>
      <c r="K216" s="357" t="s">
        <v>1519</v>
      </c>
      <c r="L216" s="357"/>
      <c r="M216" s="357" t="s">
        <v>1520</v>
      </c>
      <c r="N216" s="361" t="s">
        <v>1880</v>
      </c>
      <c r="O216" s="426">
        <v>46388</v>
      </c>
      <c r="P216" s="426">
        <v>46752</v>
      </c>
      <c r="Q216" s="414">
        <f>+P216-O216</f>
        <v>364</v>
      </c>
      <c r="R216" s="401"/>
      <c r="S216" s="380"/>
      <c r="T216" s="373"/>
      <c r="U216" s="369" t="s">
        <v>1851</v>
      </c>
      <c r="V216" s="369" t="s">
        <v>1845</v>
      </c>
      <c r="W216" s="355"/>
      <c r="X216" s="357"/>
      <c r="Y216" s="357"/>
      <c r="Z216" s="480"/>
      <c r="AA216" s="357"/>
      <c r="AB216" s="357"/>
      <c r="AC216" s="357"/>
      <c r="AD216" s="403"/>
      <c r="AE216" s="403"/>
      <c r="AF216" s="373"/>
      <c r="AG216" s="373"/>
    </row>
    <row r="217" spans="1:33" ht="57" customHeight="1" x14ac:dyDescent="0.25">
      <c r="A217" s="373"/>
      <c r="B217" s="373"/>
      <c r="C217" s="373"/>
      <c r="D217" s="373"/>
      <c r="E217" s="373"/>
      <c r="F217" s="376"/>
      <c r="G217" s="373"/>
      <c r="H217" s="373"/>
      <c r="I217" s="373"/>
      <c r="J217" s="513"/>
      <c r="K217" s="357" t="s">
        <v>1521</v>
      </c>
      <c r="L217" s="357"/>
      <c r="M217" s="357" t="s">
        <v>1522</v>
      </c>
      <c r="N217" s="361" t="s">
        <v>1880</v>
      </c>
      <c r="O217" s="426">
        <v>46388</v>
      </c>
      <c r="P217" s="426">
        <v>46752</v>
      </c>
      <c r="Q217" s="414">
        <f t="shared" si="8"/>
        <v>364</v>
      </c>
      <c r="R217" s="401"/>
      <c r="S217" s="380"/>
      <c r="T217" s="373"/>
      <c r="U217" s="381"/>
      <c r="V217" s="381"/>
      <c r="W217" s="384"/>
      <c r="X217" s="357"/>
      <c r="Y217" s="357"/>
      <c r="Z217" s="480"/>
      <c r="AA217" s="357"/>
      <c r="AB217" s="357"/>
      <c r="AC217" s="357"/>
      <c r="AD217" s="403"/>
      <c r="AE217" s="403"/>
      <c r="AF217" s="373"/>
      <c r="AG217" s="373"/>
    </row>
    <row r="218" spans="1:33" ht="57" customHeight="1" x14ac:dyDescent="0.25">
      <c r="A218" s="384"/>
      <c r="B218" s="384"/>
      <c r="C218" s="384"/>
      <c r="D218" s="384"/>
      <c r="E218" s="384"/>
      <c r="F218" s="392"/>
      <c r="G218" s="384"/>
      <c r="H218" s="384"/>
      <c r="I218" s="384"/>
      <c r="J218" s="514"/>
      <c r="K218" s="357" t="s">
        <v>1523</v>
      </c>
      <c r="L218" s="357"/>
      <c r="M218" s="357" t="s">
        <v>1524</v>
      </c>
      <c r="N218" s="361" t="s">
        <v>1880</v>
      </c>
      <c r="O218" s="426">
        <v>46388</v>
      </c>
      <c r="P218" s="426">
        <v>46752</v>
      </c>
      <c r="Q218" s="414">
        <f t="shared" si="8"/>
        <v>364</v>
      </c>
      <c r="R218" s="410"/>
      <c r="S218" s="381"/>
      <c r="T218" s="384"/>
      <c r="U218" s="357" t="s">
        <v>1852</v>
      </c>
      <c r="V218" s="357" t="s">
        <v>1846</v>
      </c>
      <c r="W218" s="357"/>
      <c r="X218" s="357"/>
      <c r="Y218" s="357"/>
      <c r="Z218" s="480"/>
      <c r="AA218" s="357"/>
      <c r="AB218" s="357"/>
      <c r="AC218" s="357"/>
      <c r="AD218" s="412"/>
      <c r="AE218" s="412"/>
      <c r="AF218" s="384"/>
      <c r="AG218" s="384"/>
    </row>
    <row r="219" spans="1:33" ht="71.25" customHeight="1" x14ac:dyDescent="0.25">
      <c r="A219" s="355" t="str">
        <f>+CONCATENATE('1. ESTRATÉGICO'!E71)</f>
        <v>Incrementar a 80,7 puntos el Índice de Desempeño Gobierno Digital</v>
      </c>
      <c r="B219" s="355" t="str">
        <f>+CONCATENATE('1. ESTRATÉGICO'!F71)</f>
        <v>Cartagena digital, inclusiva y conectada</v>
      </c>
      <c r="C219" s="355" t="str">
        <f>+CONCATENATE('1. ESTRATÉGICO'!G71)</f>
        <v>05-06-03</v>
      </c>
      <c r="D219" s="355" t="str">
        <f>+CONCATENATE('1. ESTRATÉGICO'!K71)</f>
        <v>Formar a tres mil (3.000) personas en el uso de Tecnologías de Información y</v>
      </c>
      <c r="E219" s="355" t="s">
        <v>1525</v>
      </c>
      <c r="F219" s="358">
        <v>2024130010009</v>
      </c>
      <c r="G219" s="355" t="s">
        <v>1526</v>
      </c>
      <c r="H219" s="355" t="s">
        <v>1527</v>
      </c>
      <c r="I219" s="364" t="s">
        <v>1528</v>
      </c>
      <c r="J219" s="450">
        <v>0.2</v>
      </c>
      <c r="K219" s="357" t="s">
        <v>1529</v>
      </c>
      <c r="L219" s="357"/>
      <c r="M219" s="357" t="s">
        <v>1530</v>
      </c>
      <c r="N219" s="361" t="s">
        <v>1880</v>
      </c>
      <c r="O219" s="426">
        <v>45536</v>
      </c>
      <c r="P219" s="426">
        <v>45657</v>
      </c>
      <c r="Q219" s="361">
        <f t="shared" si="8"/>
        <v>121</v>
      </c>
      <c r="R219" s="396" t="s">
        <v>1855</v>
      </c>
      <c r="S219" s="369" t="s">
        <v>1856</v>
      </c>
      <c r="T219" s="355" t="s">
        <v>1494</v>
      </c>
      <c r="U219" s="369" t="s">
        <v>1531</v>
      </c>
      <c r="V219" s="375" t="s">
        <v>1532</v>
      </c>
      <c r="W219" s="355"/>
      <c r="X219" s="355"/>
      <c r="Y219" s="355"/>
      <c r="Z219" s="480"/>
      <c r="AA219" s="357"/>
      <c r="AB219" s="357"/>
      <c r="AC219" s="357"/>
      <c r="AD219" s="357"/>
      <c r="AE219" s="357"/>
      <c r="AF219" s="357"/>
      <c r="AG219" s="357"/>
    </row>
    <row r="220" spans="1:33" ht="71.25" customHeight="1" x14ac:dyDescent="0.25">
      <c r="A220" s="373"/>
      <c r="B220" s="373"/>
      <c r="C220" s="373"/>
      <c r="D220" s="373"/>
      <c r="E220" s="373"/>
      <c r="F220" s="376"/>
      <c r="G220" s="373"/>
      <c r="H220" s="384"/>
      <c r="I220" s="364" t="s">
        <v>1533</v>
      </c>
      <c r="J220" s="450">
        <v>0.2</v>
      </c>
      <c r="K220" s="465" t="s">
        <v>1534</v>
      </c>
      <c r="L220" s="357"/>
      <c r="M220" s="357" t="s">
        <v>1535</v>
      </c>
      <c r="N220" s="361" t="s">
        <v>1880</v>
      </c>
      <c r="O220" s="426">
        <v>45536</v>
      </c>
      <c r="P220" s="426">
        <v>45657</v>
      </c>
      <c r="Q220" s="361">
        <f t="shared" si="8"/>
        <v>121</v>
      </c>
      <c r="R220" s="401"/>
      <c r="S220" s="380"/>
      <c r="T220" s="373"/>
      <c r="U220" s="381"/>
      <c r="V220" s="382"/>
      <c r="W220" s="384"/>
      <c r="X220" s="384"/>
      <c r="Y220" s="384"/>
      <c r="Z220" s="480"/>
      <c r="AA220" s="357"/>
      <c r="AB220" s="357"/>
      <c r="AC220" s="357"/>
      <c r="AD220" s="357"/>
      <c r="AE220" s="357"/>
      <c r="AF220" s="357"/>
      <c r="AG220" s="357"/>
    </row>
    <row r="221" spans="1:33" ht="45" customHeight="1" x14ac:dyDescent="0.25">
      <c r="A221" s="373"/>
      <c r="B221" s="373"/>
      <c r="C221" s="373"/>
      <c r="D221" s="384"/>
      <c r="E221" s="373"/>
      <c r="F221" s="376"/>
      <c r="G221" s="373"/>
      <c r="H221" s="355" t="s">
        <v>1536</v>
      </c>
      <c r="I221" s="369" t="s">
        <v>1537</v>
      </c>
      <c r="J221" s="395">
        <v>0.2</v>
      </c>
      <c r="K221" s="357" t="s">
        <v>1538</v>
      </c>
      <c r="L221" s="357"/>
      <c r="M221" s="357" t="s">
        <v>1539</v>
      </c>
      <c r="N221" s="361" t="s">
        <v>1880</v>
      </c>
      <c r="O221" s="426">
        <v>45536</v>
      </c>
      <c r="P221" s="426">
        <v>45657</v>
      </c>
      <c r="Q221" s="361">
        <f t="shared" si="8"/>
        <v>121</v>
      </c>
      <c r="R221" s="401"/>
      <c r="S221" s="380"/>
      <c r="T221" s="373"/>
      <c r="U221" s="369" t="s">
        <v>1540</v>
      </c>
      <c r="V221" s="375" t="s">
        <v>1541</v>
      </c>
      <c r="W221" s="355"/>
      <c r="X221" s="355"/>
      <c r="Y221" s="355"/>
      <c r="Z221" s="480"/>
      <c r="AA221" s="357"/>
      <c r="AB221" s="357"/>
      <c r="AC221" s="357"/>
      <c r="AD221" s="357"/>
      <c r="AE221" s="357"/>
      <c r="AF221" s="357"/>
      <c r="AG221" s="357"/>
    </row>
    <row r="222" spans="1:33" ht="30" customHeight="1" x14ac:dyDescent="0.25">
      <c r="A222" s="373"/>
      <c r="B222" s="373"/>
      <c r="C222" s="373"/>
      <c r="D222" s="355" t="s">
        <v>476</v>
      </c>
      <c r="E222" s="373"/>
      <c r="F222" s="376"/>
      <c r="G222" s="373"/>
      <c r="H222" s="373"/>
      <c r="I222" s="380"/>
      <c r="J222" s="373"/>
      <c r="K222" s="357" t="s">
        <v>1542</v>
      </c>
      <c r="L222" s="357"/>
      <c r="M222" s="357" t="s">
        <v>1543</v>
      </c>
      <c r="N222" s="361" t="s">
        <v>1880</v>
      </c>
      <c r="O222" s="426">
        <v>45536</v>
      </c>
      <c r="P222" s="426">
        <v>45657</v>
      </c>
      <c r="Q222" s="361">
        <f t="shared" si="8"/>
        <v>121</v>
      </c>
      <c r="R222" s="401"/>
      <c r="S222" s="380"/>
      <c r="T222" s="373"/>
      <c r="U222" s="381"/>
      <c r="V222" s="382"/>
      <c r="W222" s="384"/>
      <c r="X222" s="384"/>
      <c r="Y222" s="384"/>
      <c r="Z222" s="480"/>
      <c r="AA222" s="357"/>
      <c r="AB222" s="357"/>
      <c r="AC222" s="357"/>
      <c r="AD222" s="357"/>
      <c r="AE222" s="357"/>
      <c r="AF222" s="357"/>
      <c r="AG222" s="357"/>
    </row>
    <row r="223" spans="1:33" x14ac:dyDescent="0.25">
      <c r="A223" s="373"/>
      <c r="B223" s="373"/>
      <c r="C223" s="373"/>
      <c r="D223" s="373"/>
      <c r="E223" s="373"/>
      <c r="F223" s="376"/>
      <c r="G223" s="373"/>
      <c r="H223" s="384"/>
      <c r="I223" s="381"/>
      <c r="J223" s="384"/>
      <c r="K223" s="357" t="s">
        <v>1544</v>
      </c>
      <c r="L223" s="357"/>
      <c r="M223" s="357" t="s">
        <v>1545</v>
      </c>
      <c r="N223" s="361" t="s">
        <v>1880</v>
      </c>
      <c r="O223" s="426">
        <v>45536</v>
      </c>
      <c r="P223" s="426">
        <v>45657</v>
      </c>
      <c r="Q223" s="361">
        <f t="shared" si="8"/>
        <v>121</v>
      </c>
      <c r="R223" s="401"/>
      <c r="S223" s="380"/>
      <c r="T223" s="373"/>
      <c r="U223" s="469" t="s">
        <v>1546</v>
      </c>
      <c r="V223" s="375" t="s">
        <v>1547</v>
      </c>
      <c r="W223" s="355"/>
      <c r="X223" s="355"/>
      <c r="Y223" s="355"/>
      <c r="Z223" s="480"/>
      <c r="AA223" s="357"/>
      <c r="AB223" s="357"/>
      <c r="AC223" s="357"/>
      <c r="AD223" s="357"/>
      <c r="AE223" s="357"/>
      <c r="AF223" s="357"/>
      <c r="AG223" s="357"/>
    </row>
    <row r="224" spans="1:33" ht="75" customHeight="1" x14ac:dyDescent="0.25">
      <c r="A224" s="373"/>
      <c r="B224" s="373"/>
      <c r="C224" s="373"/>
      <c r="D224" s="373"/>
      <c r="E224" s="373"/>
      <c r="F224" s="376"/>
      <c r="G224" s="373"/>
      <c r="H224" s="355" t="s">
        <v>1548</v>
      </c>
      <c r="I224" s="369" t="s">
        <v>1549</v>
      </c>
      <c r="J224" s="395">
        <v>0.2</v>
      </c>
      <c r="K224" s="357" t="s">
        <v>1550</v>
      </c>
      <c r="L224" s="357"/>
      <c r="M224" s="357" t="s">
        <v>1543</v>
      </c>
      <c r="N224" s="361" t="s">
        <v>1880</v>
      </c>
      <c r="O224" s="426">
        <v>45536</v>
      </c>
      <c r="P224" s="426">
        <v>45657</v>
      </c>
      <c r="Q224" s="361">
        <f t="shared" si="8"/>
        <v>121</v>
      </c>
      <c r="R224" s="401"/>
      <c r="S224" s="380"/>
      <c r="T224" s="373"/>
      <c r="U224" s="469"/>
      <c r="V224" s="382"/>
      <c r="W224" s="384"/>
      <c r="X224" s="384"/>
      <c r="Y224" s="384"/>
      <c r="Z224" s="480"/>
      <c r="AA224" s="357"/>
      <c r="AB224" s="357"/>
      <c r="AC224" s="357"/>
      <c r="AD224" s="357"/>
      <c r="AE224" s="357"/>
      <c r="AF224" s="357"/>
      <c r="AG224" s="357"/>
    </row>
    <row r="225" spans="1:33" ht="30" x14ac:dyDescent="0.25">
      <c r="A225" s="373"/>
      <c r="B225" s="373"/>
      <c r="C225" s="373"/>
      <c r="D225" s="384"/>
      <c r="E225" s="373"/>
      <c r="F225" s="376"/>
      <c r="G225" s="373"/>
      <c r="H225" s="373"/>
      <c r="I225" s="380"/>
      <c r="J225" s="373"/>
      <c r="K225" s="357" t="s">
        <v>1551</v>
      </c>
      <c r="L225" s="357"/>
      <c r="M225" s="357" t="s">
        <v>1530</v>
      </c>
      <c r="N225" s="361" t="s">
        <v>1880</v>
      </c>
      <c r="O225" s="426">
        <v>45536</v>
      </c>
      <c r="P225" s="426">
        <v>45657</v>
      </c>
      <c r="Q225" s="361">
        <f t="shared" si="8"/>
        <v>121</v>
      </c>
      <c r="R225" s="401"/>
      <c r="S225" s="380"/>
      <c r="T225" s="373"/>
      <c r="U225" s="469" t="s">
        <v>1552</v>
      </c>
      <c r="V225" s="375" t="s">
        <v>1553</v>
      </c>
      <c r="W225" s="355"/>
      <c r="X225" s="355"/>
      <c r="Y225" s="355"/>
      <c r="Z225" s="480"/>
      <c r="AA225" s="357"/>
      <c r="AB225" s="357"/>
      <c r="AC225" s="357"/>
      <c r="AD225" s="357"/>
      <c r="AE225" s="357"/>
      <c r="AF225" s="357"/>
      <c r="AG225" s="357"/>
    </row>
    <row r="226" spans="1:33" ht="30" customHeight="1" x14ac:dyDescent="0.25">
      <c r="A226" s="373"/>
      <c r="B226" s="373"/>
      <c r="C226" s="373"/>
      <c r="D226" s="355" t="s">
        <v>480</v>
      </c>
      <c r="E226" s="373"/>
      <c r="F226" s="376"/>
      <c r="G226" s="373"/>
      <c r="H226" s="384"/>
      <c r="I226" s="381"/>
      <c r="J226" s="384"/>
      <c r="K226" s="357" t="s">
        <v>1554</v>
      </c>
      <c r="L226" s="357"/>
      <c r="M226" s="357" t="s">
        <v>1555</v>
      </c>
      <c r="N226" s="361" t="s">
        <v>1880</v>
      </c>
      <c r="O226" s="426">
        <v>45536</v>
      </c>
      <c r="P226" s="426">
        <v>45657</v>
      </c>
      <c r="Q226" s="361">
        <f t="shared" si="8"/>
        <v>121</v>
      </c>
      <c r="R226" s="401"/>
      <c r="S226" s="380"/>
      <c r="T226" s="373"/>
      <c r="U226" s="469"/>
      <c r="V226" s="382"/>
      <c r="W226" s="384"/>
      <c r="X226" s="384"/>
      <c r="Y226" s="384"/>
      <c r="Z226" s="480"/>
      <c r="AA226" s="357"/>
      <c r="AB226" s="357"/>
      <c r="AC226" s="357"/>
      <c r="AD226" s="357"/>
      <c r="AE226" s="357"/>
      <c r="AF226" s="357"/>
      <c r="AG226" s="357"/>
    </row>
    <row r="227" spans="1:33" ht="30" customHeight="1" x14ac:dyDescent="0.25">
      <c r="A227" s="373"/>
      <c r="B227" s="373"/>
      <c r="C227" s="373"/>
      <c r="D227" s="373"/>
      <c r="E227" s="373"/>
      <c r="F227" s="376"/>
      <c r="G227" s="373"/>
      <c r="H227" s="355" t="s">
        <v>1556</v>
      </c>
      <c r="I227" s="369" t="s">
        <v>1549</v>
      </c>
      <c r="J227" s="395">
        <v>0.1</v>
      </c>
      <c r="K227" s="357" t="s">
        <v>1557</v>
      </c>
      <c r="L227" s="357"/>
      <c r="M227" s="357" t="s">
        <v>1539</v>
      </c>
      <c r="N227" s="361" t="s">
        <v>1880</v>
      </c>
      <c r="O227" s="426">
        <v>45536</v>
      </c>
      <c r="P227" s="426">
        <v>45657</v>
      </c>
      <c r="Q227" s="361">
        <f t="shared" si="8"/>
        <v>121</v>
      </c>
      <c r="R227" s="401"/>
      <c r="S227" s="380"/>
      <c r="T227" s="373"/>
      <c r="U227" s="364" t="s">
        <v>1558</v>
      </c>
      <c r="V227" s="357" t="s">
        <v>1559</v>
      </c>
      <c r="W227" s="357"/>
      <c r="X227" s="357"/>
      <c r="Y227" s="357"/>
      <c r="Z227" s="480"/>
      <c r="AA227" s="357"/>
      <c r="AB227" s="357"/>
      <c r="AC227" s="357"/>
      <c r="AD227" s="357"/>
      <c r="AE227" s="357"/>
      <c r="AF227" s="357"/>
      <c r="AG227" s="357"/>
    </row>
    <row r="228" spans="1:33" ht="30" customHeight="1" x14ac:dyDescent="0.25">
      <c r="A228" s="373"/>
      <c r="B228" s="373"/>
      <c r="C228" s="373"/>
      <c r="D228" s="373"/>
      <c r="E228" s="373"/>
      <c r="F228" s="376"/>
      <c r="G228" s="373"/>
      <c r="H228" s="373"/>
      <c r="I228" s="380"/>
      <c r="J228" s="513"/>
      <c r="K228" s="357" t="s">
        <v>1560</v>
      </c>
      <c r="L228" s="357"/>
      <c r="M228" s="357" t="s">
        <v>1543</v>
      </c>
      <c r="N228" s="361" t="s">
        <v>1880</v>
      </c>
      <c r="O228" s="426">
        <v>45536</v>
      </c>
      <c r="P228" s="426">
        <v>45657</v>
      </c>
      <c r="Q228" s="361">
        <f t="shared" si="8"/>
        <v>121</v>
      </c>
      <c r="R228" s="401"/>
      <c r="S228" s="380"/>
      <c r="T228" s="373"/>
      <c r="U228" s="364" t="s">
        <v>1561</v>
      </c>
      <c r="V228" s="357" t="s">
        <v>1562</v>
      </c>
      <c r="W228" s="357"/>
      <c r="X228" s="357"/>
      <c r="Y228" s="357"/>
      <c r="Z228" s="480"/>
      <c r="AA228" s="357"/>
      <c r="AB228" s="357"/>
      <c r="AC228" s="357"/>
      <c r="AD228" s="357"/>
      <c r="AE228" s="357"/>
      <c r="AF228" s="357"/>
      <c r="AG228" s="357"/>
    </row>
    <row r="229" spans="1:33" ht="30" customHeight="1" x14ac:dyDescent="0.25">
      <c r="A229" s="373"/>
      <c r="B229" s="373"/>
      <c r="C229" s="373"/>
      <c r="D229" s="373"/>
      <c r="E229" s="373"/>
      <c r="F229" s="376"/>
      <c r="G229" s="373"/>
      <c r="H229" s="373"/>
      <c r="I229" s="369" t="s">
        <v>1563</v>
      </c>
      <c r="J229" s="395">
        <v>0.1</v>
      </c>
      <c r="K229" s="357" t="s">
        <v>1564</v>
      </c>
      <c r="L229" s="357"/>
      <c r="M229" s="357" t="s">
        <v>1565</v>
      </c>
      <c r="N229" s="361" t="s">
        <v>1880</v>
      </c>
      <c r="O229" s="426">
        <v>45536</v>
      </c>
      <c r="P229" s="426">
        <v>45657</v>
      </c>
      <c r="Q229" s="361">
        <f t="shared" si="8"/>
        <v>121</v>
      </c>
      <c r="R229" s="401"/>
      <c r="S229" s="380"/>
      <c r="T229" s="373"/>
      <c r="U229" s="469" t="s">
        <v>1566</v>
      </c>
      <c r="V229" s="375" t="s">
        <v>1189</v>
      </c>
      <c r="W229" s="355"/>
      <c r="X229" s="355"/>
      <c r="Y229" s="355"/>
      <c r="Z229" s="480"/>
      <c r="AA229" s="357"/>
      <c r="AB229" s="357"/>
      <c r="AC229" s="357"/>
      <c r="AD229" s="357"/>
      <c r="AE229" s="357"/>
      <c r="AF229" s="357"/>
      <c r="AG229" s="357"/>
    </row>
    <row r="230" spans="1:33" ht="30" customHeight="1" x14ac:dyDescent="0.25">
      <c r="A230" s="373"/>
      <c r="B230" s="373"/>
      <c r="C230" s="373"/>
      <c r="D230" s="373"/>
      <c r="E230" s="373"/>
      <c r="F230" s="376"/>
      <c r="G230" s="373"/>
      <c r="H230" s="384"/>
      <c r="I230" s="381"/>
      <c r="J230" s="513"/>
      <c r="K230" s="357" t="s">
        <v>1567</v>
      </c>
      <c r="L230" s="357"/>
      <c r="M230" s="357" t="s">
        <v>1545</v>
      </c>
      <c r="N230" s="361" t="s">
        <v>1880</v>
      </c>
      <c r="O230" s="426">
        <v>45536</v>
      </c>
      <c r="P230" s="426">
        <v>45657</v>
      </c>
      <c r="Q230" s="361">
        <f t="shared" si="8"/>
        <v>121</v>
      </c>
      <c r="R230" s="410"/>
      <c r="S230" s="381"/>
      <c r="T230" s="384"/>
      <c r="U230" s="469"/>
      <c r="V230" s="382"/>
      <c r="W230" s="384"/>
      <c r="X230" s="384"/>
      <c r="Y230" s="384"/>
      <c r="Z230" s="480"/>
      <c r="AA230" s="357"/>
      <c r="AB230" s="357"/>
      <c r="AC230" s="357"/>
      <c r="AD230" s="357"/>
      <c r="AE230" s="357"/>
      <c r="AF230" s="357"/>
      <c r="AG230" s="357"/>
    </row>
    <row r="231" spans="1:33" ht="75.75" customHeight="1" x14ac:dyDescent="0.25">
      <c r="A231" s="355" t="str">
        <f>+CONCATENATE('1. ESTRATÉGICO'!E74)</f>
        <v>Incrementar a 80,7 puntos el Índice de Desempeño Gobierno Digital</v>
      </c>
      <c r="B231" s="355" t="str">
        <f>+CONCATENATE('1. ESTRATÉGICO'!F74)</f>
        <v>Cartagena digital, inclusiva y conectada</v>
      </c>
      <c r="C231" s="355" t="str">
        <f>+CONCATENATE('1. ESTRATÉGICO'!G74)</f>
        <v>05-06-03</v>
      </c>
      <c r="D231" s="355" t="str">
        <f>+CONCATENATE('1. ESTRATÉGICO'!K74)</f>
        <v>Instalar treinta y dos (32) nuevas zonas Wi-Fi y mantener las 18 actuales</v>
      </c>
      <c r="E231" s="355" t="s">
        <v>1568</v>
      </c>
      <c r="F231" s="358">
        <v>2024130010021</v>
      </c>
      <c r="G231" s="355" t="s">
        <v>1569</v>
      </c>
      <c r="H231" s="355" t="s">
        <v>1570</v>
      </c>
      <c r="I231" s="355" t="s">
        <v>1571</v>
      </c>
      <c r="J231" s="395">
        <v>0.5</v>
      </c>
      <c r="K231" s="364" t="s">
        <v>1572</v>
      </c>
      <c r="L231" s="357"/>
      <c r="M231" s="357" t="s">
        <v>1573</v>
      </c>
      <c r="N231" s="361">
        <v>18</v>
      </c>
      <c r="O231" s="426">
        <v>45474</v>
      </c>
      <c r="P231" s="426">
        <v>45657</v>
      </c>
      <c r="Q231" s="361">
        <f t="shared" si="8"/>
        <v>183</v>
      </c>
      <c r="R231" s="396" t="s">
        <v>1855</v>
      </c>
      <c r="S231" s="369" t="s">
        <v>1857</v>
      </c>
      <c r="T231" s="355" t="s">
        <v>1494</v>
      </c>
      <c r="U231" s="357" t="s">
        <v>1574</v>
      </c>
      <c r="V231" s="357" t="s">
        <v>1575</v>
      </c>
      <c r="W231" s="355" t="s">
        <v>866</v>
      </c>
      <c r="X231" s="355" t="s">
        <v>1576</v>
      </c>
      <c r="Y231" s="398">
        <v>194000000</v>
      </c>
      <c r="Z231" s="398" t="s">
        <v>1161</v>
      </c>
      <c r="AA231" s="355" t="s">
        <v>880</v>
      </c>
      <c r="AB231" s="481">
        <v>45505</v>
      </c>
      <c r="AC231" s="355"/>
      <c r="AD231" s="355"/>
      <c r="AE231" s="398">
        <v>267100000</v>
      </c>
      <c r="AF231" s="355" t="s">
        <v>1329</v>
      </c>
      <c r="AG231" s="355" t="s">
        <v>1577</v>
      </c>
    </row>
    <row r="232" spans="1:33" ht="50.25" customHeight="1" x14ac:dyDescent="0.25">
      <c r="A232" s="373"/>
      <c r="B232" s="373"/>
      <c r="C232" s="373"/>
      <c r="D232" s="373"/>
      <c r="E232" s="373"/>
      <c r="F232" s="376"/>
      <c r="G232" s="373"/>
      <c r="H232" s="373"/>
      <c r="I232" s="373"/>
      <c r="J232" s="373"/>
      <c r="K232" s="364" t="s">
        <v>1578</v>
      </c>
      <c r="L232" s="357"/>
      <c r="M232" s="357" t="s">
        <v>1579</v>
      </c>
      <c r="N232" s="361">
        <v>1</v>
      </c>
      <c r="O232" s="426">
        <v>45536</v>
      </c>
      <c r="P232" s="426">
        <v>45657</v>
      </c>
      <c r="Q232" s="361">
        <f t="shared" si="8"/>
        <v>121</v>
      </c>
      <c r="R232" s="401"/>
      <c r="S232" s="380"/>
      <c r="T232" s="373"/>
      <c r="U232" s="357" t="s">
        <v>1580</v>
      </c>
      <c r="V232" s="357" t="s">
        <v>1581</v>
      </c>
      <c r="W232" s="373"/>
      <c r="X232" s="373"/>
      <c r="Y232" s="403"/>
      <c r="Z232" s="403"/>
      <c r="AA232" s="373"/>
      <c r="AB232" s="373"/>
      <c r="AC232" s="373"/>
      <c r="AD232" s="373"/>
      <c r="AE232" s="403"/>
      <c r="AF232" s="373"/>
      <c r="AG232" s="373"/>
    </row>
    <row r="233" spans="1:33" ht="67.5" customHeight="1" x14ac:dyDescent="0.25">
      <c r="A233" s="373"/>
      <c r="B233" s="373"/>
      <c r="C233" s="373"/>
      <c r="D233" s="373"/>
      <c r="E233" s="373"/>
      <c r="F233" s="376"/>
      <c r="G233" s="373"/>
      <c r="H233" s="384"/>
      <c r="I233" s="384"/>
      <c r="J233" s="384"/>
      <c r="K233" s="364" t="s">
        <v>1582</v>
      </c>
      <c r="L233" s="357"/>
      <c r="M233" s="357" t="s">
        <v>1583</v>
      </c>
      <c r="N233" s="361">
        <v>1</v>
      </c>
      <c r="O233" s="426">
        <v>45536</v>
      </c>
      <c r="P233" s="426">
        <v>45657</v>
      </c>
      <c r="Q233" s="361">
        <f t="shared" si="8"/>
        <v>121</v>
      </c>
      <c r="R233" s="401"/>
      <c r="S233" s="380"/>
      <c r="T233" s="373"/>
      <c r="U233" s="369" t="s">
        <v>1584</v>
      </c>
      <c r="V233" s="369" t="s">
        <v>1585</v>
      </c>
      <c r="W233" s="373"/>
      <c r="X233" s="373"/>
      <c r="Y233" s="403"/>
      <c r="Z233" s="403"/>
      <c r="AA233" s="373"/>
      <c r="AB233" s="373"/>
      <c r="AC233" s="373"/>
      <c r="AD233" s="373"/>
      <c r="AE233" s="403"/>
      <c r="AF233" s="373"/>
      <c r="AG233" s="373"/>
    </row>
    <row r="234" spans="1:33" ht="52.5" customHeight="1" x14ac:dyDescent="0.25">
      <c r="A234" s="384"/>
      <c r="B234" s="384"/>
      <c r="C234" s="384"/>
      <c r="D234" s="384"/>
      <c r="E234" s="384"/>
      <c r="F234" s="392"/>
      <c r="G234" s="384"/>
      <c r="H234" s="357" t="s">
        <v>1586</v>
      </c>
      <c r="I234" s="357" t="s">
        <v>1587</v>
      </c>
      <c r="J234" s="450">
        <v>0.5</v>
      </c>
      <c r="K234" s="364" t="s">
        <v>1588</v>
      </c>
      <c r="L234" s="357"/>
      <c r="M234" s="357" t="s">
        <v>1589</v>
      </c>
      <c r="N234" s="361">
        <v>8</v>
      </c>
      <c r="O234" s="426">
        <v>45474</v>
      </c>
      <c r="P234" s="426">
        <v>45657</v>
      </c>
      <c r="Q234" s="361">
        <f t="shared" si="8"/>
        <v>183</v>
      </c>
      <c r="R234" s="410"/>
      <c r="S234" s="381"/>
      <c r="T234" s="384"/>
      <c r="U234" s="381"/>
      <c r="V234" s="381"/>
      <c r="W234" s="384"/>
      <c r="X234" s="384"/>
      <c r="Y234" s="412"/>
      <c r="Z234" s="412"/>
      <c r="AA234" s="384"/>
      <c r="AB234" s="384"/>
      <c r="AC234" s="384"/>
      <c r="AD234" s="384"/>
      <c r="AE234" s="412"/>
      <c r="AF234" s="384"/>
      <c r="AG234" s="384"/>
    </row>
    <row r="235" spans="1:33" ht="105" customHeight="1" x14ac:dyDescent="0.25">
      <c r="A235" s="355" t="str">
        <f>+CONCATENATE('1. ESTRATÉGICO'!E75)</f>
        <v>Incrementar a 88,9 puntos el Índice de Desempeño Institucional - IDI de la Alcaldía Distrital</v>
      </c>
      <c r="B235" s="355" t="str">
        <f>+CONCATENATE('1. ESTRATÉGICO'!F75)</f>
        <v xml:space="preserve">Seguridad digital </v>
      </c>
      <c r="C235" s="355" t="str">
        <f>+CONCATENATE('1. ESTRATÉGICO'!G75)</f>
        <v>05-02-06</v>
      </c>
      <c r="D235" s="355" t="str">
        <f>+CONCATENATE('1. ESTRATÉGICO'!K75)</f>
        <v>Implementar (1) un Plan Estratégico de Tratamiento de Riesgo de Seguridad y Privacidad de la Información</v>
      </c>
      <c r="E235" s="355" t="s">
        <v>1590</v>
      </c>
      <c r="F235" s="358">
        <v>2024130010174</v>
      </c>
      <c r="G235" s="355" t="s">
        <v>1591</v>
      </c>
      <c r="H235" s="355" t="s">
        <v>1592</v>
      </c>
      <c r="I235" s="355" t="s">
        <v>1593</v>
      </c>
      <c r="J235" s="395">
        <v>0.5</v>
      </c>
      <c r="K235" s="488" t="s">
        <v>1594</v>
      </c>
      <c r="L235" s="357"/>
      <c r="M235" s="357" t="s">
        <v>1595</v>
      </c>
      <c r="N235" s="361" t="s">
        <v>1880</v>
      </c>
      <c r="O235" s="426">
        <v>45689</v>
      </c>
      <c r="P235" s="426">
        <v>46022</v>
      </c>
      <c r="Q235" s="361">
        <f t="shared" ref="Q235:Q246" si="9">+P235-O235</f>
        <v>333</v>
      </c>
      <c r="R235" s="396" t="s">
        <v>1868</v>
      </c>
      <c r="S235" s="369" t="s">
        <v>1870</v>
      </c>
      <c r="T235" s="355" t="s">
        <v>1596</v>
      </c>
      <c r="U235" s="369" t="s">
        <v>1597</v>
      </c>
      <c r="V235" s="355" t="s">
        <v>1598</v>
      </c>
      <c r="W235" s="357"/>
      <c r="X235" s="357"/>
      <c r="Y235" s="357"/>
      <c r="Z235" s="480"/>
      <c r="AA235" s="357"/>
      <c r="AB235" s="357"/>
      <c r="AC235" s="357"/>
      <c r="AD235" s="398">
        <v>0</v>
      </c>
      <c r="AE235" s="398">
        <v>0</v>
      </c>
      <c r="AF235" s="398" t="s">
        <v>294</v>
      </c>
      <c r="AG235" s="398" t="s">
        <v>294</v>
      </c>
    </row>
    <row r="236" spans="1:33" ht="45" x14ac:dyDescent="0.25">
      <c r="A236" s="373"/>
      <c r="B236" s="373"/>
      <c r="C236" s="373"/>
      <c r="D236" s="373"/>
      <c r="E236" s="373"/>
      <c r="F236" s="376"/>
      <c r="G236" s="373"/>
      <c r="H236" s="373"/>
      <c r="I236" s="373"/>
      <c r="J236" s="513"/>
      <c r="K236" s="357" t="s">
        <v>1599</v>
      </c>
      <c r="L236" s="357"/>
      <c r="M236" s="357" t="s">
        <v>1600</v>
      </c>
      <c r="N236" s="361" t="s">
        <v>1880</v>
      </c>
      <c r="O236" s="426">
        <v>45689</v>
      </c>
      <c r="P236" s="426">
        <v>46022</v>
      </c>
      <c r="Q236" s="361">
        <f t="shared" si="9"/>
        <v>333</v>
      </c>
      <c r="R236" s="401"/>
      <c r="S236" s="380"/>
      <c r="T236" s="373"/>
      <c r="U236" s="380"/>
      <c r="V236" s="373"/>
      <c r="W236" s="357"/>
      <c r="X236" s="357"/>
      <c r="Y236" s="357"/>
      <c r="Z236" s="480"/>
      <c r="AA236" s="357"/>
      <c r="AB236" s="357"/>
      <c r="AC236" s="357"/>
      <c r="AD236" s="403"/>
      <c r="AE236" s="403"/>
      <c r="AF236" s="403"/>
      <c r="AG236" s="403"/>
    </row>
    <row r="237" spans="1:33" ht="45" x14ac:dyDescent="0.25">
      <c r="A237" s="373"/>
      <c r="B237" s="373"/>
      <c r="C237" s="373"/>
      <c r="D237" s="373"/>
      <c r="E237" s="373"/>
      <c r="F237" s="376"/>
      <c r="G237" s="373"/>
      <c r="H237" s="373"/>
      <c r="I237" s="373"/>
      <c r="J237" s="513"/>
      <c r="K237" s="357" t="s">
        <v>1601</v>
      </c>
      <c r="L237" s="357"/>
      <c r="M237" s="357" t="s">
        <v>1602</v>
      </c>
      <c r="N237" s="361" t="s">
        <v>1880</v>
      </c>
      <c r="O237" s="426">
        <v>45689</v>
      </c>
      <c r="P237" s="426">
        <v>46022</v>
      </c>
      <c r="Q237" s="361">
        <f t="shared" si="9"/>
        <v>333</v>
      </c>
      <c r="R237" s="401"/>
      <c r="S237" s="380"/>
      <c r="T237" s="373"/>
      <c r="U237" s="380"/>
      <c r="V237" s="373"/>
      <c r="W237" s="357"/>
      <c r="X237" s="357"/>
      <c r="Y237" s="357"/>
      <c r="Z237" s="480"/>
      <c r="AA237" s="357"/>
      <c r="AB237" s="357"/>
      <c r="AC237" s="357"/>
      <c r="AD237" s="403"/>
      <c r="AE237" s="403"/>
      <c r="AF237" s="403"/>
      <c r="AG237" s="403"/>
    </row>
    <row r="238" spans="1:33" ht="45" x14ac:dyDescent="0.25">
      <c r="A238" s="373"/>
      <c r="B238" s="373"/>
      <c r="C238" s="373"/>
      <c r="D238" s="373"/>
      <c r="E238" s="373"/>
      <c r="F238" s="376"/>
      <c r="G238" s="373"/>
      <c r="H238" s="373"/>
      <c r="I238" s="373"/>
      <c r="J238" s="513"/>
      <c r="K238" s="357" t="s">
        <v>1603</v>
      </c>
      <c r="L238" s="357"/>
      <c r="M238" s="357" t="s">
        <v>1604</v>
      </c>
      <c r="N238" s="361" t="s">
        <v>1880</v>
      </c>
      <c r="O238" s="426">
        <v>45689</v>
      </c>
      <c r="P238" s="426">
        <v>46022</v>
      </c>
      <c r="Q238" s="361">
        <f t="shared" si="9"/>
        <v>333</v>
      </c>
      <c r="R238" s="401"/>
      <c r="S238" s="380"/>
      <c r="T238" s="373"/>
      <c r="U238" s="380"/>
      <c r="V238" s="373"/>
      <c r="W238" s="357"/>
      <c r="X238" s="357"/>
      <c r="Y238" s="357"/>
      <c r="Z238" s="480"/>
      <c r="AA238" s="357"/>
      <c r="AB238" s="357"/>
      <c r="AC238" s="357"/>
      <c r="AD238" s="403"/>
      <c r="AE238" s="403"/>
      <c r="AF238" s="403"/>
      <c r="AG238" s="403"/>
    </row>
    <row r="239" spans="1:33" ht="42.75" customHeight="1" x14ac:dyDescent="0.25">
      <c r="A239" s="373"/>
      <c r="B239" s="373"/>
      <c r="C239" s="373"/>
      <c r="D239" s="373"/>
      <c r="E239" s="373"/>
      <c r="F239" s="376"/>
      <c r="G239" s="373"/>
      <c r="H239" s="373"/>
      <c r="I239" s="373"/>
      <c r="J239" s="513"/>
      <c r="K239" s="357" t="s">
        <v>1605</v>
      </c>
      <c r="L239" s="357"/>
      <c r="M239" s="357" t="s">
        <v>1606</v>
      </c>
      <c r="N239" s="361" t="s">
        <v>1880</v>
      </c>
      <c r="O239" s="426">
        <v>45689</v>
      </c>
      <c r="P239" s="426">
        <v>46022</v>
      </c>
      <c r="Q239" s="361">
        <f t="shared" si="9"/>
        <v>333</v>
      </c>
      <c r="R239" s="401"/>
      <c r="S239" s="380"/>
      <c r="T239" s="373"/>
      <c r="U239" s="381"/>
      <c r="V239" s="384"/>
      <c r="W239" s="357"/>
      <c r="X239" s="357"/>
      <c r="Y239" s="357"/>
      <c r="Z239" s="480"/>
      <c r="AA239" s="357"/>
      <c r="AB239" s="357"/>
      <c r="AC239" s="357"/>
      <c r="AD239" s="403"/>
      <c r="AE239" s="403"/>
      <c r="AF239" s="403"/>
      <c r="AG239" s="403"/>
    </row>
    <row r="240" spans="1:33" ht="57" customHeight="1" x14ac:dyDescent="0.25">
      <c r="A240" s="373"/>
      <c r="B240" s="373"/>
      <c r="C240" s="373"/>
      <c r="D240" s="373"/>
      <c r="E240" s="373"/>
      <c r="F240" s="376"/>
      <c r="G240" s="373"/>
      <c r="H240" s="373"/>
      <c r="I240" s="373"/>
      <c r="J240" s="513"/>
      <c r="K240" s="357" t="s">
        <v>1607</v>
      </c>
      <c r="L240" s="357"/>
      <c r="M240" s="357" t="s">
        <v>1608</v>
      </c>
      <c r="N240" s="361" t="s">
        <v>1880</v>
      </c>
      <c r="O240" s="426">
        <v>45689</v>
      </c>
      <c r="P240" s="426">
        <v>46022</v>
      </c>
      <c r="Q240" s="361">
        <f t="shared" si="9"/>
        <v>333</v>
      </c>
      <c r="R240" s="401"/>
      <c r="S240" s="380"/>
      <c r="T240" s="373"/>
      <c r="U240" s="369" t="s">
        <v>1609</v>
      </c>
      <c r="V240" s="355" t="s">
        <v>1610</v>
      </c>
      <c r="W240" s="357"/>
      <c r="X240" s="357"/>
      <c r="Y240" s="357"/>
      <c r="Z240" s="480"/>
      <c r="AA240" s="357"/>
      <c r="AB240" s="357"/>
      <c r="AC240" s="357"/>
      <c r="AD240" s="403"/>
      <c r="AE240" s="403"/>
      <c r="AF240" s="403"/>
      <c r="AG240" s="403"/>
    </row>
    <row r="241" spans="1:33" ht="60" x14ac:dyDescent="0.25">
      <c r="A241" s="373"/>
      <c r="B241" s="373"/>
      <c r="C241" s="373"/>
      <c r="D241" s="373"/>
      <c r="E241" s="373"/>
      <c r="F241" s="376"/>
      <c r="G241" s="373"/>
      <c r="H241" s="384"/>
      <c r="I241" s="384"/>
      <c r="J241" s="514"/>
      <c r="K241" s="357" t="s">
        <v>1611</v>
      </c>
      <c r="L241" s="357"/>
      <c r="M241" s="357" t="s">
        <v>1612</v>
      </c>
      <c r="N241" s="361" t="s">
        <v>1880</v>
      </c>
      <c r="O241" s="426">
        <v>45689</v>
      </c>
      <c r="P241" s="426">
        <v>46022</v>
      </c>
      <c r="Q241" s="361">
        <f t="shared" si="9"/>
        <v>333</v>
      </c>
      <c r="R241" s="401"/>
      <c r="S241" s="380"/>
      <c r="T241" s="373"/>
      <c r="U241" s="380"/>
      <c r="V241" s="373"/>
      <c r="W241" s="357"/>
      <c r="X241" s="357"/>
      <c r="Y241" s="357"/>
      <c r="Z241" s="480"/>
      <c r="AA241" s="357"/>
      <c r="AB241" s="357"/>
      <c r="AC241" s="357"/>
      <c r="AD241" s="403"/>
      <c r="AE241" s="403"/>
      <c r="AF241" s="403"/>
      <c r="AG241" s="403"/>
    </row>
    <row r="242" spans="1:33" ht="75" customHeight="1" x14ac:dyDescent="0.25">
      <c r="A242" s="373"/>
      <c r="B242" s="373"/>
      <c r="C242" s="373"/>
      <c r="D242" s="373"/>
      <c r="E242" s="373"/>
      <c r="F242" s="376"/>
      <c r="G242" s="373"/>
      <c r="H242" s="355" t="s">
        <v>1613</v>
      </c>
      <c r="I242" s="355" t="s">
        <v>1463</v>
      </c>
      <c r="J242" s="395">
        <v>0.5</v>
      </c>
      <c r="K242" s="357" t="s">
        <v>1614</v>
      </c>
      <c r="L242" s="357"/>
      <c r="M242" s="357" t="s">
        <v>1615</v>
      </c>
      <c r="N242" s="361" t="s">
        <v>1880</v>
      </c>
      <c r="O242" s="426">
        <v>45689</v>
      </c>
      <c r="P242" s="426">
        <v>46022</v>
      </c>
      <c r="Q242" s="361">
        <f t="shared" si="9"/>
        <v>333</v>
      </c>
      <c r="R242" s="401"/>
      <c r="S242" s="380"/>
      <c r="T242" s="373"/>
      <c r="U242" s="381"/>
      <c r="V242" s="384"/>
      <c r="W242" s="357"/>
      <c r="X242" s="357"/>
      <c r="Y242" s="357"/>
      <c r="Z242" s="480"/>
      <c r="AA242" s="357"/>
      <c r="AB242" s="357"/>
      <c r="AC242" s="357"/>
      <c r="AD242" s="403"/>
      <c r="AE242" s="403"/>
      <c r="AF242" s="403"/>
      <c r="AG242" s="403"/>
    </row>
    <row r="243" spans="1:33" ht="45" x14ac:dyDescent="0.25">
      <c r="A243" s="373"/>
      <c r="B243" s="373"/>
      <c r="C243" s="373"/>
      <c r="D243" s="373"/>
      <c r="E243" s="373"/>
      <c r="F243" s="376"/>
      <c r="G243" s="373"/>
      <c r="H243" s="373"/>
      <c r="I243" s="373"/>
      <c r="J243" s="513"/>
      <c r="K243" s="357" t="s">
        <v>1616</v>
      </c>
      <c r="L243" s="357"/>
      <c r="M243" s="357" t="s">
        <v>1617</v>
      </c>
      <c r="N243" s="361" t="s">
        <v>1880</v>
      </c>
      <c r="O243" s="426">
        <v>45689</v>
      </c>
      <c r="P243" s="426">
        <v>46022</v>
      </c>
      <c r="Q243" s="361">
        <f t="shared" si="9"/>
        <v>333</v>
      </c>
      <c r="R243" s="401"/>
      <c r="S243" s="380"/>
      <c r="T243" s="373"/>
      <c r="U243" s="369" t="s">
        <v>1558</v>
      </c>
      <c r="V243" s="355" t="s">
        <v>1559</v>
      </c>
      <c r="W243" s="357"/>
      <c r="X243" s="357"/>
      <c r="Y243" s="357"/>
      <c r="Z243" s="480"/>
      <c r="AA243" s="357"/>
      <c r="AB243" s="357"/>
      <c r="AC243" s="357"/>
      <c r="AD243" s="403"/>
      <c r="AE243" s="403"/>
      <c r="AF243" s="403"/>
      <c r="AG243" s="403"/>
    </row>
    <row r="244" spans="1:33" ht="60" x14ac:dyDescent="0.25">
      <c r="A244" s="373"/>
      <c r="B244" s="373"/>
      <c r="C244" s="373"/>
      <c r="D244" s="373"/>
      <c r="E244" s="373"/>
      <c r="F244" s="376"/>
      <c r="G244" s="373"/>
      <c r="H244" s="373"/>
      <c r="I244" s="373"/>
      <c r="J244" s="513"/>
      <c r="K244" s="357" t="s">
        <v>1618</v>
      </c>
      <c r="L244" s="357"/>
      <c r="M244" s="357" t="s">
        <v>1619</v>
      </c>
      <c r="N244" s="361" t="s">
        <v>1880</v>
      </c>
      <c r="O244" s="426">
        <v>45689</v>
      </c>
      <c r="P244" s="426">
        <v>46022</v>
      </c>
      <c r="Q244" s="361">
        <f t="shared" si="9"/>
        <v>333</v>
      </c>
      <c r="R244" s="401"/>
      <c r="S244" s="380"/>
      <c r="T244" s="373"/>
      <c r="U244" s="381"/>
      <c r="V244" s="384"/>
      <c r="W244" s="357"/>
      <c r="X244" s="357"/>
      <c r="Y244" s="357"/>
      <c r="Z244" s="480"/>
      <c r="AA244" s="357"/>
      <c r="AB244" s="357"/>
      <c r="AC244" s="357"/>
      <c r="AD244" s="403"/>
      <c r="AE244" s="403"/>
      <c r="AF244" s="403"/>
      <c r="AG244" s="403"/>
    </row>
    <row r="245" spans="1:33" ht="45" x14ac:dyDescent="0.25">
      <c r="A245" s="373"/>
      <c r="B245" s="373"/>
      <c r="C245" s="373"/>
      <c r="D245" s="373"/>
      <c r="E245" s="373"/>
      <c r="F245" s="376"/>
      <c r="G245" s="373"/>
      <c r="H245" s="373"/>
      <c r="I245" s="373"/>
      <c r="J245" s="513"/>
      <c r="K245" s="357" t="s">
        <v>1620</v>
      </c>
      <c r="L245" s="357"/>
      <c r="M245" s="357" t="s">
        <v>1621</v>
      </c>
      <c r="N245" s="361" t="s">
        <v>1880</v>
      </c>
      <c r="O245" s="426">
        <v>45689</v>
      </c>
      <c r="P245" s="426">
        <v>46022</v>
      </c>
      <c r="Q245" s="361">
        <f t="shared" si="9"/>
        <v>333</v>
      </c>
      <c r="R245" s="401"/>
      <c r="S245" s="380"/>
      <c r="T245" s="373"/>
      <c r="U245" s="355" t="s">
        <v>1566</v>
      </c>
      <c r="V245" s="355" t="s">
        <v>1189</v>
      </c>
      <c r="W245" s="357"/>
      <c r="X245" s="357"/>
      <c r="Y245" s="357"/>
      <c r="Z245" s="480"/>
      <c r="AA245" s="357"/>
      <c r="AB245" s="357"/>
      <c r="AC245" s="357"/>
      <c r="AD245" s="403"/>
      <c r="AE245" s="403"/>
      <c r="AF245" s="403"/>
      <c r="AG245" s="403"/>
    </row>
    <row r="246" spans="1:33" ht="60" x14ac:dyDescent="0.25">
      <c r="A246" s="373"/>
      <c r="B246" s="373"/>
      <c r="C246" s="373"/>
      <c r="D246" s="373"/>
      <c r="E246" s="373"/>
      <c r="F246" s="376"/>
      <c r="G246" s="373"/>
      <c r="H246" s="373"/>
      <c r="I246" s="373"/>
      <c r="J246" s="513"/>
      <c r="K246" s="357" t="s">
        <v>1622</v>
      </c>
      <c r="L246" s="357"/>
      <c r="M246" s="357" t="s">
        <v>1623</v>
      </c>
      <c r="N246" s="361" t="s">
        <v>1880</v>
      </c>
      <c r="O246" s="426">
        <v>45689</v>
      </c>
      <c r="P246" s="426">
        <v>46022</v>
      </c>
      <c r="Q246" s="361">
        <f t="shared" si="9"/>
        <v>333</v>
      </c>
      <c r="R246" s="401"/>
      <c r="S246" s="380"/>
      <c r="T246" s="373"/>
      <c r="U246" s="373"/>
      <c r="V246" s="373"/>
      <c r="W246" s="357"/>
      <c r="X246" s="357"/>
      <c r="Y246" s="357"/>
      <c r="Z246" s="480"/>
      <c r="AA246" s="357"/>
      <c r="AB246" s="357"/>
      <c r="AC246" s="357"/>
      <c r="AD246" s="403"/>
      <c r="AE246" s="403"/>
      <c r="AF246" s="403"/>
      <c r="AG246" s="403"/>
    </row>
    <row r="247" spans="1:33" ht="60" x14ac:dyDescent="0.25">
      <c r="A247" s="384"/>
      <c r="B247" s="384"/>
      <c r="C247" s="384"/>
      <c r="D247" s="384"/>
      <c r="E247" s="384"/>
      <c r="F247" s="392"/>
      <c r="G247" s="384"/>
      <c r="H247" s="384"/>
      <c r="I247" s="384"/>
      <c r="J247" s="514"/>
      <c r="K247" s="357" t="s">
        <v>1624</v>
      </c>
      <c r="L247" s="357"/>
      <c r="M247" s="357" t="s">
        <v>1615</v>
      </c>
      <c r="N247" s="361" t="s">
        <v>1880</v>
      </c>
      <c r="O247" s="426">
        <v>45689</v>
      </c>
      <c r="P247" s="426">
        <v>46022</v>
      </c>
      <c r="Q247" s="361">
        <f t="shared" si="8"/>
        <v>333</v>
      </c>
      <c r="R247" s="410"/>
      <c r="S247" s="381"/>
      <c r="T247" s="384"/>
      <c r="U247" s="384"/>
      <c r="V247" s="384"/>
      <c r="W247" s="357"/>
      <c r="X247" s="357"/>
      <c r="Y247" s="357"/>
      <c r="Z247" s="480"/>
      <c r="AA247" s="357"/>
      <c r="AB247" s="357"/>
      <c r="AC247" s="357"/>
      <c r="AD247" s="403"/>
      <c r="AE247" s="403"/>
      <c r="AF247" s="403"/>
      <c r="AG247" s="403"/>
    </row>
    <row r="248" spans="1:33" ht="60" customHeight="1" x14ac:dyDescent="0.25">
      <c r="A248" s="355" t="str">
        <f>+CONCATENATE('1. ESTRATÉGICO'!E78)</f>
        <v>Incrementar a 81% el porcentaje de cumplimiento del Índice de Capacidades para la Innovación Pública – ICIP de la Alcaldía Distrital</v>
      </c>
      <c r="B248" s="355" t="str">
        <f>+CONCATENATE('1. ESTRATÉGICO'!F78)</f>
        <v>Mejora normativa en el distrito de Cartagena de indias</v>
      </c>
      <c r="C248" s="355" t="str">
        <f>+CONCATENATE('1. ESTRATÉGICO'!G78)</f>
        <v>05-02-07</v>
      </c>
      <c r="D248" s="355" t="str">
        <f>+CONCATENATE('1. ESTRATÉGICO'!K78)</f>
        <v>Elaborar e implementar cuatro (4) agendas regulatorias</v>
      </c>
      <c r="E248" s="358" t="s">
        <v>1625</v>
      </c>
      <c r="F248" s="358">
        <v>2024130010172</v>
      </c>
      <c r="G248" s="355" t="s">
        <v>1626</v>
      </c>
      <c r="H248" s="355" t="s">
        <v>1627</v>
      </c>
      <c r="I248" s="355" t="s">
        <v>1628</v>
      </c>
      <c r="J248" s="395">
        <v>0.5</v>
      </c>
      <c r="K248" s="361" t="s">
        <v>1629</v>
      </c>
      <c r="L248" s="355" t="s">
        <v>922</v>
      </c>
      <c r="M248" s="361" t="s">
        <v>1630</v>
      </c>
      <c r="N248" s="361">
        <v>1</v>
      </c>
      <c r="O248" s="426">
        <v>45444</v>
      </c>
      <c r="P248" s="426">
        <v>45657</v>
      </c>
      <c r="Q248" s="414">
        <f>+P248-O248</f>
        <v>213</v>
      </c>
      <c r="R248" s="396" t="s">
        <v>1868</v>
      </c>
      <c r="S248" s="369" t="s">
        <v>1870</v>
      </c>
      <c r="T248" s="355" t="s">
        <v>1631</v>
      </c>
      <c r="U248" s="357" t="s">
        <v>1632</v>
      </c>
      <c r="V248" s="357" t="s">
        <v>1633</v>
      </c>
      <c r="W248" s="361" t="s">
        <v>1261</v>
      </c>
      <c r="X248" s="361" t="s">
        <v>1634</v>
      </c>
      <c r="Y248" s="361">
        <v>72000000</v>
      </c>
      <c r="Z248" s="361" t="s">
        <v>1635</v>
      </c>
      <c r="AA248" s="361" t="s">
        <v>880</v>
      </c>
      <c r="AB248" s="426">
        <v>45444</v>
      </c>
      <c r="AC248" s="357"/>
      <c r="AD248" s="398">
        <v>0</v>
      </c>
      <c r="AE248" s="398">
        <v>1</v>
      </c>
      <c r="AF248" s="355" t="s">
        <v>1111</v>
      </c>
      <c r="AG248" s="357"/>
    </row>
    <row r="249" spans="1:33" ht="52.5" customHeight="1" x14ac:dyDescent="0.25">
      <c r="A249" s="373"/>
      <c r="B249" s="373"/>
      <c r="C249" s="373"/>
      <c r="D249" s="373"/>
      <c r="E249" s="376"/>
      <c r="F249" s="376"/>
      <c r="G249" s="373"/>
      <c r="H249" s="373"/>
      <c r="I249" s="373"/>
      <c r="J249" s="373"/>
      <c r="K249" s="361" t="s">
        <v>1636</v>
      </c>
      <c r="L249" s="373"/>
      <c r="M249" s="361" t="s">
        <v>1637</v>
      </c>
      <c r="N249" s="361">
        <v>8</v>
      </c>
      <c r="O249" s="426">
        <v>45444</v>
      </c>
      <c r="P249" s="426">
        <v>45657</v>
      </c>
      <c r="Q249" s="414">
        <f t="shared" ref="Q249:Q255" si="10">+P249-O249</f>
        <v>213</v>
      </c>
      <c r="R249" s="401"/>
      <c r="S249" s="380"/>
      <c r="T249" s="373"/>
      <c r="U249" s="357" t="s">
        <v>1638</v>
      </c>
      <c r="V249" s="357" t="s">
        <v>1639</v>
      </c>
      <c r="W249" s="361" t="s">
        <v>1261</v>
      </c>
      <c r="X249" s="361" t="s">
        <v>1634</v>
      </c>
      <c r="Y249" s="361">
        <v>54000000</v>
      </c>
      <c r="Z249" s="361" t="s">
        <v>1635</v>
      </c>
      <c r="AA249" s="361" t="s">
        <v>880</v>
      </c>
      <c r="AB249" s="426">
        <v>45445</v>
      </c>
      <c r="AC249" s="357"/>
      <c r="AD249" s="403"/>
      <c r="AE249" s="403"/>
      <c r="AF249" s="373"/>
      <c r="AG249" s="357"/>
    </row>
    <row r="250" spans="1:33" ht="51" customHeight="1" x14ac:dyDescent="0.25">
      <c r="A250" s="373"/>
      <c r="B250" s="373"/>
      <c r="C250" s="373"/>
      <c r="D250" s="373"/>
      <c r="E250" s="376"/>
      <c r="F250" s="376"/>
      <c r="G250" s="373"/>
      <c r="H250" s="373"/>
      <c r="I250" s="373"/>
      <c r="J250" s="373"/>
      <c r="K250" s="361" t="s">
        <v>1640</v>
      </c>
      <c r="L250" s="373"/>
      <c r="M250" s="361" t="s">
        <v>1641</v>
      </c>
      <c r="N250" s="361">
        <v>1</v>
      </c>
      <c r="O250" s="426">
        <v>45444</v>
      </c>
      <c r="P250" s="426">
        <v>45657</v>
      </c>
      <c r="Q250" s="414">
        <f t="shared" si="10"/>
        <v>213</v>
      </c>
      <c r="R250" s="401"/>
      <c r="S250" s="380"/>
      <c r="T250" s="373"/>
      <c r="U250" s="369" t="s">
        <v>1642</v>
      </c>
      <c r="V250" s="369" t="s">
        <v>1643</v>
      </c>
      <c r="W250" s="361" t="s">
        <v>1261</v>
      </c>
      <c r="X250" s="361" t="s">
        <v>1634</v>
      </c>
      <c r="Y250" s="361">
        <v>72000000</v>
      </c>
      <c r="Z250" s="361" t="s">
        <v>1635</v>
      </c>
      <c r="AA250" s="361" t="s">
        <v>880</v>
      </c>
      <c r="AB250" s="426">
        <v>45446</v>
      </c>
      <c r="AC250" s="357"/>
      <c r="AD250" s="403"/>
      <c r="AE250" s="403"/>
      <c r="AF250" s="373"/>
      <c r="AG250" s="357"/>
    </row>
    <row r="251" spans="1:33" ht="90" customHeight="1" x14ac:dyDescent="0.25">
      <c r="A251" s="373"/>
      <c r="B251" s="373"/>
      <c r="C251" s="373"/>
      <c r="D251" s="373"/>
      <c r="E251" s="376"/>
      <c r="F251" s="376"/>
      <c r="G251" s="373"/>
      <c r="H251" s="373"/>
      <c r="I251" s="373"/>
      <c r="J251" s="373"/>
      <c r="K251" s="361" t="s">
        <v>1644</v>
      </c>
      <c r="L251" s="373"/>
      <c r="M251" s="361" t="s">
        <v>1645</v>
      </c>
      <c r="N251" s="361">
        <v>1</v>
      </c>
      <c r="O251" s="426">
        <v>45444</v>
      </c>
      <c r="P251" s="426">
        <v>45657</v>
      </c>
      <c r="Q251" s="414">
        <f>+P251-O251</f>
        <v>213</v>
      </c>
      <c r="R251" s="401"/>
      <c r="S251" s="380"/>
      <c r="T251" s="373"/>
      <c r="U251" s="381"/>
      <c r="V251" s="381"/>
      <c r="W251" s="361" t="s">
        <v>1261</v>
      </c>
      <c r="X251" s="361" t="s">
        <v>1634</v>
      </c>
      <c r="Y251" s="361">
        <v>54000000</v>
      </c>
      <c r="Z251" s="361" t="s">
        <v>1635</v>
      </c>
      <c r="AA251" s="361" t="s">
        <v>880</v>
      </c>
      <c r="AB251" s="426">
        <v>45447</v>
      </c>
      <c r="AC251" s="357"/>
      <c r="AD251" s="403"/>
      <c r="AE251" s="403"/>
      <c r="AF251" s="373"/>
      <c r="AG251" s="357"/>
    </row>
    <row r="252" spans="1:33" ht="115.5" customHeight="1" x14ac:dyDescent="0.25">
      <c r="A252" s="373"/>
      <c r="B252" s="373"/>
      <c r="C252" s="373"/>
      <c r="D252" s="373"/>
      <c r="E252" s="376"/>
      <c r="F252" s="376"/>
      <c r="G252" s="373"/>
      <c r="H252" s="373"/>
      <c r="I252" s="373"/>
      <c r="J252" s="373"/>
      <c r="K252" s="361" t="s">
        <v>1646</v>
      </c>
      <c r="L252" s="373"/>
      <c r="M252" s="361" t="s">
        <v>1647</v>
      </c>
      <c r="N252" s="361">
        <v>8</v>
      </c>
      <c r="O252" s="426">
        <v>45444</v>
      </c>
      <c r="P252" s="426">
        <v>45657</v>
      </c>
      <c r="Q252" s="414">
        <f t="shared" si="10"/>
        <v>213</v>
      </c>
      <c r="R252" s="401"/>
      <c r="S252" s="380"/>
      <c r="T252" s="373"/>
      <c r="U252" s="369" t="s">
        <v>1648</v>
      </c>
      <c r="V252" s="369" t="s">
        <v>1649</v>
      </c>
      <c r="W252" s="361" t="s">
        <v>1261</v>
      </c>
      <c r="X252" s="361" t="s">
        <v>1634</v>
      </c>
      <c r="Y252" s="361">
        <v>45000000</v>
      </c>
      <c r="Z252" s="361" t="s">
        <v>1635</v>
      </c>
      <c r="AA252" s="361" t="s">
        <v>880</v>
      </c>
      <c r="AB252" s="426">
        <v>45448</v>
      </c>
      <c r="AC252" s="357"/>
      <c r="AD252" s="403"/>
      <c r="AE252" s="403"/>
      <c r="AF252" s="373"/>
      <c r="AG252" s="357"/>
    </row>
    <row r="253" spans="1:33" ht="27.75" customHeight="1" x14ac:dyDescent="0.25">
      <c r="A253" s="373"/>
      <c r="B253" s="373"/>
      <c r="C253" s="373"/>
      <c r="D253" s="373"/>
      <c r="E253" s="376"/>
      <c r="F253" s="376"/>
      <c r="G253" s="373"/>
      <c r="H253" s="373"/>
      <c r="I253" s="373"/>
      <c r="J253" s="373"/>
      <c r="K253" s="361" t="s">
        <v>1650</v>
      </c>
      <c r="L253" s="373"/>
      <c r="M253" s="361" t="s">
        <v>1651</v>
      </c>
      <c r="N253" s="361">
        <v>1</v>
      </c>
      <c r="O253" s="426">
        <v>45444</v>
      </c>
      <c r="P253" s="426">
        <v>45657</v>
      </c>
      <c r="Q253" s="414">
        <f>+P253-O253</f>
        <v>213</v>
      </c>
      <c r="R253" s="401"/>
      <c r="S253" s="380"/>
      <c r="T253" s="373"/>
      <c r="U253" s="380"/>
      <c r="V253" s="380"/>
      <c r="W253" s="361" t="s">
        <v>1261</v>
      </c>
      <c r="X253" s="361" t="s">
        <v>1634</v>
      </c>
      <c r="Y253" s="361">
        <v>54000000</v>
      </c>
      <c r="Z253" s="361" t="s">
        <v>1635</v>
      </c>
      <c r="AA253" s="361" t="s">
        <v>880</v>
      </c>
      <c r="AB253" s="426">
        <v>45449</v>
      </c>
      <c r="AC253" s="357"/>
      <c r="AD253" s="403"/>
      <c r="AE253" s="403"/>
      <c r="AF253" s="373"/>
      <c r="AG253" s="357"/>
    </row>
    <row r="254" spans="1:33" ht="49.5" customHeight="1" x14ac:dyDescent="0.25">
      <c r="A254" s="373"/>
      <c r="B254" s="373"/>
      <c r="C254" s="373"/>
      <c r="D254" s="373"/>
      <c r="E254" s="376"/>
      <c r="F254" s="376"/>
      <c r="G254" s="373"/>
      <c r="H254" s="373"/>
      <c r="I254" s="373"/>
      <c r="J254" s="373"/>
      <c r="K254" s="455" t="s">
        <v>1652</v>
      </c>
      <c r="L254" s="373"/>
      <c r="M254" s="361" t="s">
        <v>1653</v>
      </c>
      <c r="N254" s="361">
        <v>1</v>
      </c>
      <c r="O254" s="426">
        <v>45444</v>
      </c>
      <c r="P254" s="426">
        <v>45657</v>
      </c>
      <c r="Q254" s="414">
        <f t="shared" si="10"/>
        <v>213</v>
      </c>
      <c r="R254" s="401"/>
      <c r="S254" s="380"/>
      <c r="T254" s="373"/>
      <c r="U254" s="381"/>
      <c r="V254" s="381"/>
      <c r="W254" s="361" t="s">
        <v>1261</v>
      </c>
      <c r="X254" s="361" t="s">
        <v>1634</v>
      </c>
      <c r="Y254" s="361">
        <v>72000000</v>
      </c>
      <c r="Z254" s="361" t="s">
        <v>1635</v>
      </c>
      <c r="AA254" s="361" t="s">
        <v>880</v>
      </c>
      <c r="AB254" s="426">
        <v>45450</v>
      </c>
      <c r="AC254" s="357"/>
      <c r="AD254" s="403"/>
      <c r="AE254" s="403"/>
      <c r="AF254" s="373"/>
      <c r="AG254" s="357"/>
    </row>
    <row r="255" spans="1:33" ht="75" customHeight="1" x14ac:dyDescent="0.25">
      <c r="A255" s="373"/>
      <c r="B255" s="373"/>
      <c r="C255" s="373"/>
      <c r="D255" s="373"/>
      <c r="E255" s="376"/>
      <c r="F255" s="376"/>
      <c r="G255" s="373"/>
      <c r="H255" s="373"/>
      <c r="I255" s="373"/>
      <c r="J255" s="373"/>
      <c r="K255" s="361" t="s">
        <v>1654</v>
      </c>
      <c r="L255" s="373"/>
      <c r="M255" s="361" t="s">
        <v>1655</v>
      </c>
      <c r="N255" s="361">
        <v>1</v>
      </c>
      <c r="O255" s="426">
        <v>45444</v>
      </c>
      <c r="P255" s="426">
        <v>45657</v>
      </c>
      <c r="Q255" s="414">
        <f t="shared" si="10"/>
        <v>213</v>
      </c>
      <c r="R255" s="401"/>
      <c r="S255" s="380"/>
      <c r="T255" s="373"/>
      <c r="U255" s="355" t="s">
        <v>1656</v>
      </c>
      <c r="V255" s="355" t="s">
        <v>1657</v>
      </c>
      <c r="W255" s="361" t="s">
        <v>1261</v>
      </c>
      <c r="X255" s="361" t="s">
        <v>1634</v>
      </c>
      <c r="Y255" s="361">
        <v>54000000</v>
      </c>
      <c r="Z255" s="361" t="s">
        <v>1635</v>
      </c>
      <c r="AA255" s="361" t="s">
        <v>880</v>
      </c>
      <c r="AB255" s="426">
        <v>45451</v>
      </c>
      <c r="AC255" s="357"/>
      <c r="AD255" s="403"/>
      <c r="AE255" s="403"/>
      <c r="AF255" s="373"/>
      <c r="AG255" s="357"/>
    </row>
    <row r="256" spans="1:33" ht="30" x14ac:dyDescent="0.25">
      <c r="A256" s="373"/>
      <c r="B256" s="373"/>
      <c r="C256" s="373"/>
      <c r="D256" s="373"/>
      <c r="E256" s="376"/>
      <c r="F256" s="376"/>
      <c r="G256" s="373"/>
      <c r="H256" s="373"/>
      <c r="I256" s="373"/>
      <c r="J256" s="373"/>
      <c r="K256" s="361" t="s">
        <v>1658</v>
      </c>
      <c r="L256" s="373"/>
      <c r="M256" s="361" t="s">
        <v>1659</v>
      </c>
      <c r="N256" s="361">
        <v>8</v>
      </c>
      <c r="O256" s="426">
        <v>45444</v>
      </c>
      <c r="P256" s="426">
        <v>45657</v>
      </c>
      <c r="Q256" s="414">
        <f>+P256-O256</f>
        <v>213</v>
      </c>
      <c r="R256" s="401"/>
      <c r="S256" s="380"/>
      <c r="T256" s="373"/>
      <c r="U256" s="373"/>
      <c r="V256" s="373"/>
      <c r="W256" s="361" t="s">
        <v>1261</v>
      </c>
      <c r="X256" s="361" t="s">
        <v>1634</v>
      </c>
      <c r="Y256" s="361">
        <v>45000000</v>
      </c>
      <c r="Z256" s="361" t="s">
        <v>1635</v>
      </c>
      <c r="AA256" s="361" t="s">
        <v>880</v>
      </c>
      <c r="AB256" s="426">
        <v>45452</v>
      </c>
      <c r="AC256" s="357"/>
      <c r="AD256" s="403"/>
      <c r="AE256" s="403"/>
      <c r="AF256" s="373"/>
      <c r="AG256" s="357"/>
    </row>
    <row r="257" spans="1:33" ht="51.75" customHeight="1" x14ac:dyDescent="0.25">
      <c r="A257" s="373"/>
      <c r="B257" s="373"/>
      <c r="C257" s="373"/>
      <c r="D257" s="373"/>
      <c r="E257" s="376"/>
      <c r="F257" s="376"/>
      <c r="G257" s="373"/>
      <c r="H257" s="373"/>
      <c r="I257" s="373"/>
      <c r="J257" s="373"/>
      <c r="K257" s="355" t="s">
        <v>1660</v>
      </c>
      <c r="L257" s="373"/>
      <c r="M257" s="361" t="s">
        <v>1661</v>
      </c>
      <c r="N257" s="361">
        <v>1</v>
      </c>
      <c r="O257" s="426">
        <v>45444</v>
      </c>
      <c r="P257" s="426">
        <v>45657</v>
      </c>
      <c r="Q257" s="414">
        <f t="shared" ref="Q257:Q267" si="11">+P257-O257</f>
        <v>213</v>
      </c>
      <c r="R257" s="401"/>
      <c r="S257" s="380"/>
      <c r="T257" s="373"/>
      <c r="U257" s="373"/>
      <c r="V257" s="373"/>
      <c r="W257" s="361" t="s">
        <v>1261</v>
      </c>
      <c r="X257" s="361" t="s">
        <v>1634</v>
      </c>
      <c r="Y257" s="361">
        <v>54000000</v>
      </c>
      <c r="Z257" s="361" t="s">
        <v>1635</v>
      </c>
      <c r="AA257" s="361" t="s">
        <v>880</v>
      </c>
      <c r="AB257" s="426">
        <v>45453</v>
      </c>
      <c r="AC257" s="357"/>
      <c r="AD257" s="403"/>
      <c r="AE257" s="403"/>
      <c r="AF257" s="373"/>
      <c r="AG257" s="357"/>
    </row>
    <row r="258" spans="1:33" ht="52.5" customHeight="1" x14ac:dyDescent="0.25">
      <c r="A258" s="384"/>
      <c r="B258" s="384"/>
      <c r="C258" s="384"/>
      <c r="D258" s="384"/>
      <c r="E258" s="392"/>
      <c r="F258" s="392"/>
      <c r="G258" s="384"/>
      <c r="H258" s="384"/>
      <c r="I258" s="384"/>
      <c r="J258" s="384"/>
      <c r="K258" s="384"/>
      <c r="L258" s="384"/>
      <c r="M258" s="361" t="s">
        <v>1662</v>
      </c>
      <c r="N258" s="361">
        <v>1</v>
      </c>
      <c r="O258" s="426">
        <v>45444</v>
      </c>
      <c r="P258" s="426">
        <v>45657</v>
      </c>
      <c r="Q258" s="414">
        <f t="shared" si="11"/>
        <v>213</v>
      </c>
      <c r="R258" s="401"/>
      <c r="S258" s="380"/>
      <c r="T258" s="384"/>
      <c r="U258" s="384"/>
      <c r="V258" s="384"/>
      <c r="W258" s="361" t="s">
        <v>1261</v>
      </c>
      <c r="X258" s="361" t="s">
        <v>1634</v>
      </c>
      <c r="Y258" s="361">
        <v>72000000</v>
      </c>
      <c r="Z258" s="361" t="s">
        <v>1635</v>
      </c>
      <c r="AA258" s="361" t="s">
        <v>880</v>
      </c>
      <c r="AB258" s="426">
        <v>45454</v>
      </c>
      <c r="AC258" s="357"/>
      <c r="AD258" s="403"/>
      <c r="AE258" s="403"/>
      <c r="AF258" s="373"/>
      <c r="AG258" s="357"/>
    </row>
    <row r="259" spans="1:33" ht="46.5" customHeight="1" x14ac:dyDescent="0.25">
      <c r="A259" s="355" t="s">
        <v>181</v>
      </c>
      <c r="B259" s="355" t="s">
        <v>497</v>
      </c>
      <c r="C259" s="355" t="s">
        <v>498</v>
      </c>
      <c r="D259" s="355" t="s">
        <v>504</v>
      </c>
      <c r="E259" s="358" t="s">
        <v>1625</v>
      </c>
      <c r="F259" s="358">
        <v>2024130010172</v>
      </c>
      <c r="G259" s="355" t="s">
        <v>1626</v>
      </c>
      <c r="H259" s="355" t="s">
        <v>1663</v>
      </c>
      <c r="I259" s="355" t="s">
        <v>1664</v>
      </c>
      <c r="J259" s="395">
        <v>0.5</v>
      </c>
      <c r="K259" s="357" t="s">
        <v>1665</v>
      </c>
      <c r="L259" s="355" t="s">
        <v>922</v>
      </c>
      <c r="M259" s="361" t="s">
        <v>1665</v>
      </c>
      <c r="N259" s="361">
        <v>1</v>
      </c>
      <c r="O259" s="426">
        <v>45444</v>
      </c>
      <c r="P259" s="426">
        <v>45657</v>
      </c>
      <c r="Q259" s="414">
        <f t="shared" si="11"/>
        <v>213</v>
      </c>
      <c r="R259" s="401"/>
      <c r="S259" s="380"/>
      <c r="T259" s="355" t="s">
        <v>1631</v>
      </c>
      <c r="U259" s="355" t="s">
        <v>1666</v>
      </c>
      <c r="V259" s="355" t="s">
        <v>1666</v>
      </c>
      <c r="W259" s="361" t="s">
        <v>1261</v>
      </c>
      <c r="X259" s="361" t="s">
        <v>1634</v>
      </c>
      <c r="Y259" s="361">
        <v>54000000</v>
      </c>
      <c r="Z259" s="361" t="s">
        <v>1635</v>
      </c>
      <c r="AA259" s="361" t="s">
        <v>880</v>
      </c>
      <c r="AB259" s="426">
        <v>45455</v>
      </c>
      <c r="AC259" s="357"/>
      <c r="AD259" s="403"/>
      <c r="AE259" s="403"/>
      <c r="AF259" s="373"/>
      <c r="AG259" s="357"/>
    </row>
    <row r="260" spans="1:33" ht="30" x14ac:dyDescent="0.25">
      <c r="A260" s="373"/>
      <c r="B260" s="373"/>
      <c r="C260" s="373"/>
      <c r="D260" s="373"/>
      <c r="E260" s="376"/>
      <c r="F260" s="376"/>
      <c r="G260" s="373"/>
      <c r="H260" s="373"/>
      <c r="I260" s="373"/>
      <c r="J260" s="373"/>
      <c r="K260" s="357" t="s">
        <v>1667</v>
      </c>
      <c r="L260" s="373"/>
      <c r="M260" s="361" t="s">
        <v>1668</v>
      </c>
      <c r="N260" s="361">
        <v>1</v>
      </c>
      <c r="O260" s="426">
        <v>45444</v>
      </c>
      <c r="P260" s="426">
        <v>45657</v>
      </c>
      <c r="Q260" s="414">
        <f t="shared" si="11"/>
        <v>213</v>
      </c>
      <c r="R260" s="401"/>
      <c r="S260" s="380"/>
      <c r="T260" s="373"/>
      <c r="U260" s="373"/>
      <c r="V260" s="373"/>
      <c r="W260" s="361" t="s">
        <v>1261</v>
      </c>
      <c r="X260" s="361" t="s">
        <v>1634</v>
      </c>
      <c r="Y260" s="361">
        <v>54000000</v>
      </c>
      <c r="Z260" s="361" t="s">
        <v>1635</v>
      </c>
      <c r="AA260" s="361" t="s">
        <v>880</v>
      </c>
      <c r="AB260" s="426">
        <v>45456</v>
      </c>
      <c r="AC260" s="357"/>
      <c r="AD260" s="403"/>
      <c r="AE260" s="403"/>
      <c r="AF260" s="373"/>
      <c r="AG260" s="357"/>
    </row>
    <row r="261" spans="1:33" ht="30" x14ac:dyDescent="0.25">
      <c r="A261" s="373"/>
      <c r="B261" s="373"/>
      <c r="C261" s="373"/>
      <c r="D261" s="373"/>
      <c r="E261" s="376"/>
      <c r="F261" s="376"/>
      <c r="G261" s="373"/>
      <c r="H261" s="373"/>
      <c r="I261" s="373"/>
      <c r="J261" s="373"/>
      <c r="K261" s="357" t="s">
        <v>1669</v>
      </c>
      <c r="L261" s="373"/>
      <c r="M261" s="361" t="s">
        <v>1670</v>
      </c>
      <c r="N261" s="361">
        <v>8</v>
      </c>
      <c r="O261" s="426">
        <v>45444</v>
      </c>
      <c r="P261" s="426">
        <v>45657</v>
      </c>
      <c r="Q261" s="414">
        <f t="shared" si="11"/>
        <v>213</v>
      </c>
      <c r="R261" s="401"/>
      <c r="S261" s="380"/>
      <c r="T261" s="373"/>
      <c r="U261" s="373"/>
      <c r="V261" s="373"/>
      <c r="W261" s="361" t="s">
        <v>1261</v>
      </c>
      <c r="X261" s="361" t="s">
        <v>1634</v>
      </c>
      <c r="Y261" s="361">
        <v>45000000</v>
      </c>
      <c r="Z261" s="361" t="s">
        <v>1635</v>
      </c>
      <c r="AA261" s="361" t="s">
        <v>880</v>
      </c>
      <c r="AB261" s="426">
        <v>45457</v>
      </c>
      <c r="AC261" s="357"/>
      <c r="AD261" s="403"/>
      <c r="AE261" s="403"/>
      <c r="AF261" s="373"/>
      <c r="AG261" s="357"/>
    </row>
    <row r="262" spans="1:33" ht="30" x14ac:dyDescent="0.25">
      <c r="A262" s="373"/>
      <c r="B262" s="373"/>
      <c r="C262" s="373"/>
      <c r="D262" s="373"/>
      <c r="E262" s="376"/>
      <c r="F262" s="376"/>
      <c r="G262" s="373"/>
      <c r="H262" s="373"/>
      <c r="I262" s="373"/>
      <c r="J262" s="373"/>
      <c r="K262" s="357" t="s">
        <v>1671</v>
      </c>
      <c r="L262" s="373"/>
      <c r="M262" s="361" t="s">
        <v>1672</v>
      </c>
      <c r="N262" s="361">
        <v>1</v>
      </c>
      <c r="O262" s="426">
        <v>45444</v>
      </c>
      <c r="P262" s="426">
        <v>45657</v>
      </c>
      <c r="Q262" s="414">
        <f t="shared" si="11"/>
        <v>213</v>
      </c>
      <c r="R262" s="401"/>
      <c r="S262" s="380"/>
      <c r="T262" s="373"/>
      <c r="U262" s="373"/>
      <c r="V262" s="373"/>
      <c r="W262" s="361" t="s">
        <v>1261</v>
      </c>
      <c r="X262" s="361" t="s">
        <v>1634</v>
      </c>
      <c r="Y262" s="361">
        <v>54000000</v>
      </c>
      <c r="Z262" s="361" t="s">
        <v>1635</v>
      </c>
      <c r="AA262" s="361" t="s">
        <v>880</v>
      </c>
      <c r="AB262" s="426">
        <v>45458</v>
      </c>
      <c r="AC262" s="357"/>
      <c r="AD262" s="403"/>
      <c r="AE262" s="403"/>
      <c r="AF262" s="373"/>
      <c r="AG262" s="357"/>
    </row>
    <row r="263" spans="1:33" x14ac:dyDescent="0.25">
      <c r="A263" s="373"/>
      <c r="B263" s="373"/>
      <c r="C263" s="373"/>
      <c r="D263" s="373"/>
      <c r="E263" s="376"/>
      <c r="F263" s="376"/>
      <c r="G263" s="373"/>
      <c r="H263" s="373"/>
      <c r="I263" s="373"/>
      <c r="J263" s="373"/>
      <c r="K263" s="357" t="s">
        <v>1673</v>
      </c>
      <c r="L263" s="373"/>
      <c r="M263" s="361" t="s">
        <v>1674</v>
      </c>
      <c r="N263" s="361">
        <v>1</v>
      </c>
      <c r="O263" s="426">
        <v>45444</v>
      </c>
      <c r="P263" s="426">
        <v>45657</v>
      </c>
      <c r="Q263" s="414">
        <f t="shared" si="11"/>
        <v>213</v>
      </c>
      <c r="R263" s="401"/>
      <c r="S263" s="380"/>
      <c r="T263" s="373"/>
      <c r="U263" s="373"/>
      <c r="V263" s="373"/>
      <c r="W263" s="361" t="s">
        <v>1261</v>
      </c>
      <c r="X263" s="361" t="s">
        <v>1634</v>
      </c>
      <c r="Y263" s="361">
        <v>72000000</v>
      </c>
      <c r="Z263" s="361" t="s">
        <v>1635</v>
      </c>
      <c r="AA263" s="361" t="s">
        <v>880</v>
      </c>
      <c r="AB263" s="426">
        <v>45459</v>
      </c>
      <c r="AC263" s="357"/>
      <c r="AD263" s="403"/>
      <c r="AE263" s="403"/>
      <c r="AF263" s="373"/>
      <c r="AG263" s="357"/>
    </row>
    <row r="264" spans="1:33" ht="30" x14ac:dyDescent="0.25">
      <c r="A264" s="373"/>
      <c r="B264" s="373"/>
      <c r="C264" s="373"/>
      <c r="D264" s="373"/>
      <c r="E264" s="376"/>
      <c r="F264" s="376"/>
      <c r="G264" s="373"/>
      <c r="H264" s="373"/>
      <c r="I264" s="373"/>
      <c r="J264" s="373"/>
      <c r="K264" s="357" t="s">
        <v>1675</v>
      </c>
      <c r="L264" s="373"/>
      <c r="M264" s="361" t="s">
        <v>1676</v>
      </c>
      <c r="N264" s="361">
        <v>1</v>
      </c>
      <c r="O264" s="426">
        <v>45444</v>
      </c>
      <c r="P264" s="426">
        <v>45657</v>
      </c>
      <c r="Q264" s="414">
        <f t="shared" si="11"/>
        <v>213</v>
      </c>
      <c r="R264" s="401"/>
      <c r="S264" s="380"/>
      <c r="T264" s="373"/>
      <c r="U264" s="384"/>
      <c r="V264" s="384"/>
      <c r="W264" s="361" t="s">
        <v>1261</v>
      </c>
      <c r="X264" s="361" t="s">
        <v>1634</v>
      </c>
      <c r="Y264" s="361">
        <v>54000000</v>
      </c>
      <c r="Z264" s="361" t="s">
        <v>1635</v>
      </c>
      <c r="AA264" s="361" t="s">
        <v>880</v>
      </c>
      <c r="AB264" s="426">
        <v>45460</v>
      </c>
      <c r="AC264" s="357"/>
      <c r="AD264" s="403"/>
      <c r="AE264" s="403"/>
      <c r="AF264" s="373"/>
      <c r="AG264" s="357"/>
    </row>
    <row r="265" spans="1:33" ht="45" customHeight="1" x14ac:dyDescent="0.25">
      <c r="A265" s="373"/>
      <c r="B265" s="373"/>
      <c r="C265" s="373"/>
      <c r="D265" s="373"/>
      <c r="E265" s="376"/>
      <c r="F265" s="376"/>
      <c r="G265" s="373"/>
      <c r="H265" s="373"/>
      <c r="I265" s="373"/>
      <c r="J265" s="373"/>
      <c r="K265" s="357" t="s">
        <v>1677</v>
      </c>
      <c r="L265" s="373"/>
      <c r="M265" s="361" t="s">
        <v>1678</v>
      </c>
      <c r="N265" s="361">
        <v>1</v>
      </c>
      <c r="O265" s="426">
        <v>45444</v>
      </c>
      <c r="P265" s="426">
        <v>45657</v>
      </c>
      <c r="Q265" s="414">
        <f t="shared" si="11"/>
        <v>213</v>
      </c>
      <c r="R265" s="401"/>
      <c r="S265" s="380"/>
      <c r="T265" s="373"/>
      <c r="U265" s="355" t="s">
        <v>1679</v>
      </c>
      <c r="V265" s="355" t="s">
        <v>1680</v>
      </c>
      <c r="W265" s="361" t="s">
        <v>1261</v>
      </c>
      <c r="X265" s="361" t="s">
        <v>1634</v>
      </c>
      <c r="Y265" s="361">
        <v>54000000</v>
      </c>
      <c r="Z265" s="361" t="s">
        <v>1635</v>
      </c>
      <c r="AA265" s="361" t="s">
        <v>880</v>
      </c>
      <c r="AB265" s="426">
        <v>45461</v>
      </c>
      <c r="AC265" s="357"/>
      <c r="AD265" s="403"/>
      <c r="AE265" s="403"/>
      <c r="AF265" s="373"/>
      <c r="AG265" s="357"/>
    </row>
    <row r="266" spans="1:33" ht="45" x14ac:dyDescent="0.25">
      <c r="A266" s="373"/>
      <c r="B266" s="373"/>
      <c r="C266" s="373"/>
      <c r="D266" s="373"/>
      <c r="E266" s="376"/>
      <c r="F266" s="376"/>
      <c r="G266" s="373"/>
      <c r="H266" s="373"/>
      <c r="I266" s="373"/>
      <c r="J266" s="373"/>
      <c r="K266" s="357" t="s">
        <v>1681</v>
      </c>
      <c r="L266" s="373"/>
      <c r="M266" s="361" t="s">
        <v>1682</v>
      </c>
      <c r="N266" s="361">
        <v>1</v>
      </c>
      <c r="O266" s="426">
        <v>45444</v>
      </c>
      <c r="P266" s="426">
        <v>45657</v>
      </c>
      <c r="Q266" s="414">
        <f t="shared" si="11"/>
        <v>213</v>
      </c>
      <c r="R266" s="401"/>
      <c r="S266" s="380"/>
      <c r="T266" s="373"/>
      <c r="U266" s="373"/>
      <c r="V266" s="373"/>
      <c r="W266" s="361" t="s">
        <v>1261</v>
      </c>
      <c r="X266" s="361" t="s">
        <v>1634</v>
      </c>
      <c r="Y266" s="361">
        <v>54000000</v>
      </c>
      <c r="Z266" s="361" t="s">
        <v>1635</v>
      </c>
      <c r="AA266" s="361" t="s">
        <v>880</v>
      </c>
      <c r="AB266" s="426">
        <v>45462</v>
      </c>
      <c r="AC266" s="357"/>
      <c r="AD266" s="403"/>
      <c r="AE266" s="403"/>
      <c r="AF266" s="373"/>
      <c r="AG266" s="357"/>
    </row>
    <row r="267" spans="1:33" ht="78" customHeight="1" x14ac:dyDescent="0.25">
      <c r="A267" s="384"/>
      <c r="B267" s="384"/>
      <c r="C267" s="384"/>
      <c r="D267" s="384"/>
      <c r="E267" s="392"/>
      <c r="F267" s="392"/>
      <c r="G267" s="384"/>
      <c r="H267" s="384"/>
      <c r="I267" s="384"/>
      <c r="J267" s="384"/>
      <c r="K267" s="357" t="s">
        <v>1683</v>
      </c>
      <c r="L267" s="384"/>
      <c r="M267" s="361" t="s">
        <v>1684</v>
      </c>
      <c r="N267" s="361">
        <v>1</v>
      </c>
      <c r="O267" s="426">
        <v>45444</v>
      </c>
      <c r="P267" s="426">
        <v>45657</v>
      </c>
      <c r="Q267" s="414">
        <f t="shared" si="11"/>
        <v>213</v>
      </c>
      <c r="R267" s="410"/>
      <c r="S267" s="381"/>
      <c r="T267" s="384"/>
      <c r="U267" s="384"/>
      <c r="V267" s="384"/>
      <c r="W267" s="361" t="s">
        <v>1261</v>
      </c>
      <c r="X267" s="361" t="s">
        <v>1634</v>
      </c>
      <c r="Y267" s="361">
        <v>72000000</v>
      </c>
      <c r="Z267" s="361" t="s">
        <v>1635</v>
      </c>
      <c r="AA267" s="361" t="s">
        <v>880</v>
      </c>
      <c r="AB267" s="426">
        <v>45463</v>
      </c>
      <c r="AC267" s="357"/>
      <c r="AD267" s="412"/>
      <c r="AE267" s="412"/>
      <c r="AF267" s="384"/>
      <c r="AG267" s="357"/>
    </row>
    <row r="268" spans="1:33" ht="50.25" customHeight="1" x14ac:dyDescent="0.25">
      <c r="A268" s="355" t="str">
        <f>+CONCATENATE('1. ESTRATÉGICO'!E80)</f>
        <v>Incrementar al 100% el porcentaje de aprovechamiento de la infraestructura cultural</v>
      </c>
      <c r="B268" s="355" t="str">
        <f>+CONCATENATE('1. ESTRATÉGICO'!F80)</f>
        <v xml:space="preserve">Memoria y patrimonio al servicio de la ciudadania </v>
      </c>
      <c r="C268" s="355" t="str">
        <f>+CONCATENATE('1. ESTRATÉGICO'!G80)</f>
        <v>02-03-06</v>
      </c>
      <c r="D268" s="369" t="str">
        <f>+CONCATENATE('1. ESTRATÉGICO'!K80)</f>
        <v>Intervenir seiscientas cuarenta (640) piezas de la colección del Museo Histórico de Cartagena</v>
      </c>
      <c r="E268" s="355" t="s">
        <v>1685</v>
      </c>
      <c r="F268" s="406">
        <v>2024130010170</v>
      </c>
      <c r="G268" s="355" t="s">
        <v>1686</v>
      </c>
      <c r="H268" s="394" t="s">
        <v>1687</v>
      </c>
      <c r="I268" s="394" t="s">
        <v>1688</v>
      </c>
      <c r="J268" s="415">
        <v>0.25</v>
      </c>
      <c r="K268" s="357" t="s">
        <v>1689</v>
      </c>
      <c r="L268" s="361"/>
      <c r="M268" s="361"/>
      <c r="N268" s="361" t="s">
        <v>1880</v>
      </c>
      <c r="O268" s="426">
        <v>45689</v>
      </c>
      <c r="P268" s="426">
        <v>46022</v>
      </c>
      <c r="Q268" s="414">
        <f>+P268-O268</f>
        <v>333</v>
      </c>
      <c r="R268" s="396" t="s">
        <v>1855</v>
      </c>
      <c r="S268" s="369" t="s">
        <v>1858</v>
      </c>
      <c r="T268" s="355" t="s">
        <v>1690</v>
      </c>
      <c r="U268" s="355" t="s">
        <v>1691</v>
      </c>
      <c r="V268" s="355" t="s">
        <v>1692</v>
      </c>
      <c r="W268" s="361" t="s">
        <v>1087</v>
      </c>
      <c r="X268" s="357"/>
      <c r="Y268" s="416">
        <v>30000000</v>
      </c>
      <c r="Z268" s="357"/>
      <c r="AA268" s="357" t="s">
        <v>880</v>
      </c>
      <c r="AB268" s="426">
        <v>45689</v>
      </c>
      <c r="AC268" s="361" t="s">
        <v>294</v>
      </c>
      <c r="AD268" s="361" t="s">
        <v>294</v>
      </c>
      <c r="AE268" s="361" t="s">
        <v>294</v>
      </c>
      <c r="AF268" s="361" t="s">
        <v>294</v>
      </c>
      <c r="AG268" s="361" t="s">
        <v>294</v>
      </c>
    </row>
    <row r="269" spans="1:33" ht="33" customHeight="1" x14ac:dyDescent="0.25">
      <c r="A269" s="373"/>
      <c r="B269" s="373"/>
      <c r="C269" s="373"/>
      <c r="D269" s="380"/>
      <c r="E269" s="373"/>
      <c r="F269" s="515"/>
      <c r="G269" s="373"/>
      <c r="H269" s="394"/>
      <c r="I269" s="394"/>
      <c r="J269" s="415">
        <v>0.25</v>
      </c>
      <c r="K269" s="357" t="s">
        <v>1693</v>
      </c>
      <c r="L269" s="361"/>
      <c r="M269" s="361"/>
      <c r="N269" s="361" t="s">
        <v>1880</v>
      </c>
      <c r="O269" s="426">
        <v>45689</v>
      </c>
      <c r="P269" s="426">
        <v>46022</v>
      </c>
      <c r="Q269" s="414">
        <f t="shared" ref="Q269:Q281" si="12">+P269-O269</f>
        <v>333</v>
      </c>
      <c r="R269" s="422"/>
      <c r="S269" s="380"/>
      <c r="T269" s="373"/>
      <c r="U269" s="373"/>
      <c r="V269" s="373"/>
      <c r="W269" s="361" t="s">
        <v>1087</v>
      </c>
      <c r="X269" s="357"/>
      <c r="Y269" s="416">
        <v>60000000</v>
      </c>
      <c r="Z269" s="357"/>
      <c r="AA269" s="357" t="s">
        <v>880</v>
      </c>
      <c r="AB269" s="426">
        <v>45689</v>
      </c>
      <c r="AC269" s="361" t="s">
        <v>294</v>
      </c>
      <c r="AD269" s="361" t="s">
        <v>294</v>
      </c>
      <c r="AE269" s="361" t="s">
        <v>294</v>
      </c>
      <c r="AF269" s="361" t="s">
        <v>294</v>
      </c>
      <c r="AG269" s="361" t="s">
        <v>294</v>
      </c>
    </row>
    <row r="270" spans="1:33" ht="39.75" customHeight="1" x14ac:dyDescent="0.25">
      <c r="A270" s="373"/>
      <c r="B270" s="373"/>
      <c r="C270" s="373"/>
      <c r="D270" s="380"/>
      <c r="E270" s="373"/>
      <c r="F270" s="515"/>
      <c r="G270" s="373"/>
      <c r="H270" s="394"/>
      <c r="I270" s="394"/>
      <c r="J270" s="415">
        <v>0.25</v>
      </c>
      <c r="K270" s="357" t="s">
        <v>1694</v>
      </c>
      <c r="L270" s="361"/>
      <c r="M270" s="361"/>
      <c r="N270" s="361" t="s">
        <v>1880</v>
      </c>
      <c r="O270" s="426">
        <v>45689</v>
      </c>
      <c r="P270" s="426">
        <v>46022</v>
      </c>
      <c r="Q270" s="414">
        <f t="shared" si="12"/>
        <v>333</v>
      </c>
      <c r="R270" s="422"/>
      <c r="S270" s="380"/>
      <c r="T270" s="373"/>
      <c r="U270" s="373"/>
      <c r="V270" s="373"/>
      <c r="W270" s="361" t="s">
        <v>1087</v>
      </c>
      <c r="X270" s="357"/>
      <c r="Y270" s="416">
        <v>171900000</v>
      </c>
      <c r="Z270" s="357"/>
      <c r="AA270" s="357" t="s">
        <v>880</v>
      </c>
      <c r="AB270" s="426">
        <v>45689</v>
      </c>
      <c r="AC270" s="361" t="s">
        <v>294</v>
      </c>
      <c r="AD270" s="361" t="s">
        <v>294</v>
      </c>
      <c r="AE270" s="361" t="s">
        <v>294</v>
      </c>
      <c r="AF270" s="361" t="s">
        <v>294</v>
      </c>
      <c r="AG270" s="361" t="s">
        <v>294</v>
      </c>
    </row>
    <row r="271" spans="1:33" ht="32.25" customHeight="1" x14ac:dyDescent="0.25">
      <c r="A271" s="373"/>
      <c r="B271" s="373"/>
      <c r="C271" s="373"/>
      <c r="D271" s="381"/>
      <c r="E271" s="373"/>
      <c r="F271" s="515"/>
      <c r="G271" s="373"/>
      <c r="H271" s="394"/>
      <c r="I271" s="394"/>
      <c r="J271" s="415">
        <v>0.1</v>
      </c>
      <c r="K271" s="357" t="s">
        <v>1695</v>
      </c>
      <c r="L271" s="361"/>
      <c r="M271" s="361"/>
      <c r="N271" s="361" t="s">
        <v>1880</v>
      </c>
      <c r="O271" s="426">
        <v>45689</v>
      </c>
      <c r="P271" s="426">
        <v>46022</v>
      </c>
      <c r="Q271" s="414">
        <f t="shared" si="12"/>
        <v>333</v>
      </c>
      <c r="R271" s="422"/>
      <c r="S271" s="380"/>
      <c r="T271" s="373"/>
      <c r="U271" s="373"/>
      <c r="V271" s="373"/>
      <c r="W271" s="361" t="s">
        <v>1087</v>
      </c>
      <c r="X271" s="357"/>
      <c r="Y271" s="416">
        <v>220000000</v>
      </c>
      <c r="Z271" s="357"/>
      <c r="AA271" s="357" t="s">
        <v>880</v>
      </c>
      <c r="AB271" s="426">
        <v>45689</v>
      </c>
      <c r="AC271" s="361" t="s">
        <v>294</v>
      </c>
      <c r="AD271" s="361" t="s">
        <v>294</v>
      </c>
      <c r="AE271" s="361" t="s">
        <v>294</v>
      </c>
      <c r="AF271" s="361" t="s">
        <v>294</v>
      </c>
      <c r="AG271" s="361" t="s">
        <v>294</v>
      </c>
    </row>
    <row r="272" spans="1:33" ht="45" customHeight="1" x14ac:dyDescent="0.25">
      <c r="A272" s="373"/>
      <c r="B272" s="373"/>
      <c r="C272" s="373"/>
      <c r="D272" s="369" t="s">
        <v>515</v>
      </c>
      <c r="E272" s="373"/>
      <c r="F272" s="515"/>
      <c r="G272" s="373"/>
      <c r="H272" s="394"/>
      <c r="I272" s="394"/>
      <c r="J272" s="415">
        <v>0.1</v>
      </c>
      <c r="K272" s="357" t="s">
        <v>1696</v>
      </c>
      <c r="L272" s="361"/>
      <c r="M272" s="361"/>
      <c r="N272" s="361" t="s">
        <v>1880</v>
      </c>
      <c r="O272" s="426">
        <v>45689</v>
      </c>
      <c r="P272" s="426">
        <v>46022</v>
      </c>
      <c r="Q272" s="414">
        <f t="shared" si="12"/>
        <v>333</v>
      </c>
      <c r="R272" s="422"/>
      <c r="S272" s="380"/>
      <c r="T272" s="373"/>
      <c r="U272" s="373"/>
      <c r="V272" s="373"/>
      <c r="W272" s="361" t="s">
        <v>1087</v>
      </c>
      <c r="X272" s="357"/>
      <c r="Y272" s="416">
        <v>89572500</v>
      </c>
      <c r="Z272" s="357"/>
      <c r="AA272" s="357" t="s">
        <v>880</v>
      </c>
      <c r="AB272" s="426">
        <v>45689</v>
      </c>
      <c r="AC272" s="361" t="s">
        <v>294</v>
      </c>
      <c r="AD272" s="361" t="s">
        <v>294</v>
      </c>
      <c r="AE272" s="361" t="s">
        <v>294</v>
      </c>
      <c r="AF272" s="361" t="s">
        <v>294</v>
      </c>
      <c r="AG272" s="361" t="s">
        <v>294</v>
      </c>
    </row>
    <row r="273" spans="1:33" ht="48" customHeight="1" x14ac:dyDescent="0.25">
      <c r="A273" s="373"/>
      <c r="B273" s="373"/>
      <c r="C273" s="373"/>
      <c r="D273" s="380"/>
      <c r="E273" s="373"/>
      <c r="F273" s="515"/>
      <c r="G273" s="373"/>
      <c r="H273" s="394"/>
      <c r="I273" s="394"/>
      <c r="J273" s="415">
        <v>0.05</v>
      </c>
      <c r="K273" s="357" t="s">
        <v>1697</v>
      </c>
      <c r="L273" s="361"/>
      <c r="M273" s="361"/>
      <c r="N273" s="361" t="s">
        <v>1880</v>
      </c>
      <c r="O273" s="426">
        <v>45689</v>
      </c>
      <c r="P273" s="426">
        <v>46022</v>
      </c>
      <c r="Q273" s="414">
        <f t="shared" si="12"/>
        <v>333</v>
      </c>
      <c r="R273" s="422"/>
      <c r="S273" s="380"/>
      <c r="T273" s="373"/>
      <c r="U273" s="373"/>
      <c r="V273" s="373"/>
      <c r="W273" s="361" t="s">
        <v>1087</v>
      </c>
      <c r="X273" s="357"/>
      <c r="Y273" s="416">
        <v>20000000</v>
      </c>
      <c r="Z273" s="357"/>
      <c r="AA273" s="357" t="s">
        <v>880</v>
      </c>
      <c r="AB273" s="426">
        <v>45689</v>
      </c>
      <c r="AC273" s="361" t="s">
        <v>294</v>
      </c>
      <c r="AD273" s="361" t="s">
        <v>294</v>
      </c>
      <c r="AE273" s="361" t="s">
        <v>294</v>
      </c>
      <c r="AF273" s="361" t="s">
        <v>294</v>
      </c>
      <c r="AG273" s="361" t="s">
        <v>294</v>
      </c>
    </row>
    <row r="274" spans="1:33" ht="45" customHeight="1" x14ac:dyDescent="0.25">
      <c r="A274" s="373"/>
      <c r="B274" s="373"/>
      <c r="C274" s="373"/>
      <c r="D274" s="380"/>
      <c r="E274" s="373"/>
      <c r="F274" s="515"/>
      <c r="G274" s="373"/>
      <c r="H274" s="355" t="s">
        <v>1698</v>
      </c>
      <c r="I274" s="355" t="s">
        <v>1463</v>
      </c>
      <c r="J274" s="415">
        <v>0.2</v>
      </c>
      <c r="K274" s="357" t="s">
        <v>1699</v>
      </c>
      <c r="L274" s="361"/>
      <c r="M274" s="361"/>
      <c r="N274" s="361" t="s">
        <v>1880</v>
      </c>
      <c r="O274" s="426">
        <v>45689</v>
      </c>
      <c r="P274" s="426">
        <v>46022</v>
      </c>
      <c r="Q274" s="414">
        <f t="shared" si="12"/>
        <v>333</v>
      </c>
      <c r="R274" s="422"/>
      <c r="S274" s="380"/>
      <c r="T274" s="373"/>
      <c r="U274" s="373"/>
      <c r="V274" s="373"/>
      <c r="W274" s="361" t="s">
        <v>1087</v>
      </c>
      <c r="X274" s="357"/>
      <c r="Y274" s="416">
        <v>15000000</v>
      </c>
      <c r="Z274" s="357"/>
      <c r="AA274" s="357" t="s">
        <v>880</v>
      </c>
      <c r="AB274" s="426">
        <v>45689</v>
      </c>
      <c r="AC274" s="361" t="s">
        <v>294</v>
      </c>
      <c r="AD274" s="361" t="s">
        <v>294</v>
      </c>
      <c r="AE274" s="361" t="s">
        <v>294</v>
      </c>
      <c r="AF274" s="361" t="s">
        <v>294</v>
      </c>
      <c r="AG274" s="361" t="s">
        <v>294</v>
      </c>
    </row>
    <row r="275" spans="1:33" ht="45" customHeight="1" x14ac:dyDescent="0.25">
      <c r="A275" s="373"/>
      <c r="B275" s="373"/>
      <c r="C275" s="373"/>
      <c r="D275" s="381"/>
      <c r="E275" s="373"/>
      <c r="F275" s="515"/>
      <c r="G275" s="373"/>
      <c r="H275" s="373"/>
      <c r="I275" s="373"/>
      <c r="J275" s="415">
        <v>0.2</v>
      </c>
      <c r="K275" s="357" t="s">
        <v>1700</v>
      </c>
      <c r="L275" s="361"/>
      <c r="M275" s="361"/>
      <c r="N275" s="361" t="s">
        <v>1880</v>
      </c>
      <c r="O275" s="426">
        <v>45689</v>
      </c>
      <c r="P275" s="426">
        <v>46022</v>
      </c>
      <c r="Q275" s="414">
        <f t="shared" si="12"/>
        <v>333</v>
      </c>
      <c r="R275" s="422"/>
      <c r="S275" s="380"/>
      <c r="T275" s="373"/>
      <c r="U275" s="373"/>
      <c r="V275" s="373"/>
      <c r="W275" s="361" t="s">
        <v>1087</v>
      </c>
      <c r="X275" s="357"/>
      <c r="Y275" s="416">
        <v>15000000</v>
      </c>
      <c r="Z275" s="357"/>
      <c r="AA275" s="357" t="s">
        <v>880</v>
      </c>
      <c r="AB275" s="426">
        <v>45689</v>
      </c>
      <c r="AC275" s="361" t="s">
        <v>294</v>
      </c>
      <c r="AD275" s="361" t="s">
        <v>294</v>
      </c>
      <c r="AE275" s="361" t="s">
        <v>294</v>
      </c>
      <c r="AF275" s="361" t="s">
        <v>294</v>
      </c>
      <c r="AG275" s="361" t="s">
        <v>294</v>
      </c>
    </row>
    <row r="276" spans="1:33" ht="45" customHeight="1" x14ac:dyDescent="0.25">
      <c r="A276" s="373"/>
      <c r="B276" s="373"/>
      <c r="C276" s="373"/>
      <c r="D276" s="369" t="s">
        <v>518</v>
      </c>
      <c r="E276" s="373"/>
      <c r="F276" s="515"/>
      <c r="G276" s="373"/>
      <c r="H276" s="373"/>
      <c r="I276" s="394" t="s">
        <v>1701</v>
      </c>
      <c r="J276" s="415">
        <v>0.2</v>
      </c>
      <c r="K276" s="357" t="s">
        <v>1702</v>
      </c>
      <c r="L276" s="361"/>
      <c r="M276" s="361"/>
      <c r="N276" s="361" t="s">
        <v>1880</v>
      </c>
      <c r="O276" s="426">
        <v>45689</v>
      </c>
      <c r="P276" s="426">
        <v>46022</v>
      </c>
      <c r="Q276" s="414">
        <f t="shared" si="12"/>
        <v>333</v>
      </c>
      <c r="R276" s="422"/>
      <c r="S276" s="380"/>
      <c r="T276" s="373"/>
      <c r="U276" s="373"/>
      <c r="V276" s="373"/>
      <c r="W276" s="361" t="s">
        <v>1087</v>
      </c>
      <c r="X276" s="357"/>
      <c r="Y276" s="416">
        <v>15000000</v>
      </c>
      <c r="Z276" s="357"/>
      <c r="AA276" s="357" t="s">
        <v>880</v>
      </c>
      <c r="AB276" s="426">
        <v>45689</v>
      </c>
      <c r="AC276" s="361" t="s">
        <v>294</v>
      </c>
      <c r="AD276" s="361" t="s">
        <v>294</v>
      </c>
      <c r="AE276" s="361" t="s">
        <v>294</v>
      </c>
      <c r="AF276" s="361" t="s">
        <v>294</v>
      </c>
      <c r="AG276" s="361" t="s">
        <v>294</v>
      </c>
    </row>
    <row r="277" spans="1:33" ht="45" customHeight="1" x14ac:dyDescent="0.25">
      <c r="A277" s="373"/>
      <c r="B277" s="373"/>
      <c r="C277" s="373"/>
      <c r="D277" s="380"/>
      <c r="E277" s="373"/>
      <c r="F277" s="515"/>
      <c r="G277" s="373"/>
      <c r="H277" s="373"/>
      <c r="I277" s="394"/>
      <c r="J277" s="415">
        <v>0.2</v>
      </c>
      <c r="K277" s="357" t="s">
        <v>1703</v>
      </c>
      <c r="L277" s="361"/>
      <c r="M277" s="361"/>
      <c r="N277" s="361" t="s">
        <v>1880</v>
      </c>
      <c r="O277" s="426">
        <v>45689</v>
      </c>
      <c r="P277" s="426">
        <v>46022</v>
      </c>
      <c r="Q277" s="414">
        <f t="shared" si="12"/>
        <v>333</v>
      </c>
      <c r="R277" s="422"/>
      <c r="S277" s="380"/>
      <c r="T277" s="373"/>
      <c r="U277" s="373"/>
      <c r="V277" s="373"/>
      <c r="W277" s="361" t="s">
        <v>1087</v>
      </c>
      <c r="X277" s="357"/>
      <c r="Y277" s="416">
        <v>30000000</v>
      </c>
      <c r="Z277" s="357"/>
      <c r="AA277" s="357" t="s">
        <v>880</v>
      </c>
      <c r="AB277" s="426">
        <v>45689</v>
      </c>
      <c r="AC277" s="361" t="s">
        <v>294</v>
      </c>
      <c r="AD277" s="361" t="s">
        <v>294</v>
      </c>
      <c r="AE277" s="361" t="s">
        <v>294</v>
      </c>
      <c r="AF277" s="361" t="s">
        <v>294</v>
      </c>
      <c r="AG277" s="361" t="s">
        <v>294</v>
      </c>
    </row>
    <row r="278" spans="1:33" ht="30" x14ac:dyDescent="0.25">
      <c r="A278" s="373"/>
      <c r="B278" s="373"/>
      <c r="C278" s="373"/>
      <c r="D278" s="381"/>
      <c r="E278" s="373"/>
      <c r="F278" s="515"/>
      <c r="G278" s="373"/>
      <c r="H278" s="384"/>
      <c r="I278" s="394"/>
      <c r="J278" s="415">
        <v>0.2</v>
      </c>
      <c r="K278" s="357" t="s">
        <v>1704</v>
      </c>
      <c r="L278" s="361"/>
      <c r="M278" s="361"/>
      <c r="N278" s="361" t="s">
        <v>1880</v>
      </c>
      <c r="O278" s="426">
        <v>45689</v>
      </c>
      <c r="P278" s="426">
        <v>46022</v>
      </c>
      <c r="Q278" s="414">
        <f t="shared" si="12"/>
        <v>333</v>
      </c>
      <c r="R278" s="422"/>
      <c r="S278" s="380"/>
      <c r="T278" s="373"/>
      <c r="U278" s="373"/>
      <c r="V278" s="373"/>
      <c r="W278" s="361" t="s">
        <v>1087</v>
      </c>
      <c r="X278" s="357"/>
      <c r="Y278" s="416">
        <v>30000000</v>
      </c>
      <c r="Z278" s="357"/>
      <c r="AA278" s="357" t="s">
        <v>880</v>
      </c>
      <c r="AB278" s="426">
        <v>45689</v>
      </c>
      <c r="AC278" s="361" t="s">
        <v>294</v>
      </c>
      <c r="AD278" s="361" t="s">
        <v>294</v>
      </c>
      <c r="AE278" s="361" t="s">
        <v>294</v>
      </c>
      <c r="AF278" s="361" t="s">
        <v>294</v>
      </c>
      <c r="AG278" s="361" t="s">
        <v>294</v>
      </c>
    </row>
    <row r="279" spans="1:33" ht="45" customHeight="1" x14ac:dyDescent="0.25">
      <c r="A279" s="373"/>
      <c r="B279" s="373"/>
      <c r="C279" s="373"/>
      <c r="D279" s="369" t="s">
        <v>518</v>
      </c>
      <c r="E279" s="373"/>
      <c r="F279" s="515"/>
      <c r="G279" s="373"/>
      <c r="H279" s="355" t="s">
        <v>1705</v>
      </c>
      <c r="I279" s="355" t="s">
        <v>1706</v>
      </c>
      <c r="J279" s="516">
        <v>0.33300000000000002</v>
      </c>
      <c r="K279" s="357" t="s">
        <v>1707</v>
      </c>
      <c r="L279" s="361"/>
      <c r="M279" s="361"/>
      <c r="N279" s="361" t="s">
        <v>1880</v>
      </c>
      <c r="O279" s="426">
        <v>45689</v>
      </c>
      <c r="P279" s="426">
        <v>46022</v>
      </c>
      <c r="Q279" s="414">
        <f t="shared" si="12"/>
        <v>333</v>
      </c>
      <c r="R279" s="422"/>
      <c r="S279" s="380"/>
      <c r="T279" s="373"/>
      <c r="U279" s="373"/>
      <c r="V279" s="373"/>
      <c r="W279" s="361" t="s">
        <v>1087</v>
      </c>
      <c r="X279" s="357"/>
      <c r="Y279" s="416">
        <v>75000000</v>
      </c>
      <c r="Z279" s="357"/>
      <c r="AA279" s="357" t="s">
        <v>880</v>
      </c>
      <c r="AB279" s="426">
        <v>45689</v>
      </c>
      <c r="AC279" s="361" t="s">
        <v>294</v>
      </c>
      <c r="AD279" s="361" t="s">
        <v>294</v>
      </c>
      <c r="AE279" s="361" t="s">
        <v>294</v>
      </c>
      <c r="AF279" s="361" t="s">
        <v>294</v>
      </c>
      <c r="AG279" s="361" t="s">
        <v>294</v>
      </c>
    </row>
    <row r="280" spans="1:33" ht="66.75" customHeight="1" x14ac:dyDescent="0.25">
      <c r="A280" s="373"/>
      <c r="B280" s="373"/>
      <c r="C280" s="373"/>
      <c r="D280" s="380"/>
      <c r="E280" s="373"/>
      <c r="F280" s="515"/>
      <c r="G280" s="373"/>
      <c r="H280" s="373"/>
      <c r="I280" s="373"/>
      <c r="J280" s="516">
        <v>0.33300000000000002</v>
      </c>
      <c r="K280" s="357" t="s">
        <v>1708</v>
      </c>
      <c r="L280" s="361"/>
      <c r="M280" s="361"/>
      <c r="N280" s="361" t="s">
        <v>1880</v>
      </c>
      <c r="O280" s="426">
        <v>45689</v>
      </c>
      <c r="P280" s="426">
        <v>46022</v>
      </c>
      <c r="Q280" s="414">
        <f t="shared" si="12"/>
        <v>333</v>
      </c>
      <c r="R280" s="422"/>
      <c r="S280" s="380"/>
      <c r="T280" s="373"/>
      <c r="U280" s="373"/>
      <c r="V280" s="373"/>
      <c r="W280" s="361" t="s">
        <v>1087</v>
      </c>
      <c r="X280" s="357"/>
      <c r="Y280" s="416">
        <v>75000000</v>
      </c>
      <c r="Z280" s="357"/>
      <c r="AA280" s="357" t="s">
        <v>880</v>
      </c>
      <c r="AB280" s="426">
        <v>45689</v>
      </c>
      <c r="AC280" s="361" t="s">
        <v>294</v>
      </c>
      <c r="AD280" s="361" t="s">
        <v>294</v>
      </c>
      <c r="AE280" s="361" t="s">
        <v>294</v>
      </c>
      <c r="AF280" s="361" t="s">
        <v>294</v>
      </c>
      <c r="AG280" s="361" t="s">
        <v>294</v>
      </c>
    </row>
    <row r="281" spans="1:33" ht="62.25" customHeight="1" x14ac:dyDescent="0.25">
      <c r="A281" s="384"/>
      <c r="B281" s="384"/>
      <c r="C281" s="384"/>
      <c r="D281" s="381"/>
      <c r="E281" s="384"/>
      <c r="F281" s="408"/>
      <c r="G281" s="384"/>
      <c r="H281" s="384"/>
      <c r="I281" s="384"/>
      <c r="J281" s="516">
        <v>0.33300000000000002</v>
      </c>
      <c r="K281" s="357" t="s">
        <v>1709</v>
      </c>
      <c r="L281" s="361"/>
      <c r="M281" s="361"/>
      <c r="N281" s="361" t="s">
        <v>1880</v>
      </c>
      <c r="O281" s="426">
        <v>45689</v>
      </c>
      <c r="P281" s="426">
        <v>46022</v>
      </c>
      <c r="Q281" s="414">
        <f t="shared" si="12"/>
        <v>333</v>
      </c>
      <c r="R281" s="423"/>
      <c r="S281" s="381"/>
      <c r="T281" s="384"/>
      <c r="U281" s="384"/>
      <c r="V281" s="384"/>
      <c r="W281" s="361" t="s">
        <v>1087</v>
      </c>
      <c r="X281" s="357"/>
      <c r="Y281" s="416">
        <v>75000000</v>
      </c>
      <c r="Z281" s="357"/>
      <c r="AA281" s="357" t="s">
        <v>880</v>
      </c>
      <c r="AB281" s="426">
        <v>45689</v>
      </c>
      <c r="AC281" s="361" t="s">
        <v>294</v>
      </c>
      <c r="AD281" s="361" t="s">
        <v>294</v>
      </c>
      <c r="AE281" s="361" t="s">
        <v>294</v>
      </c>
      <c r="AF281" s="361" t="s">
        <v>294</v>
      </c>
      <c r="AG281" s="361" t="s">
        <v>294</v>
      </c>
    </row>
    <row r="282" spans="1:33" s="530" customFormat="1" ht="120" x14ac:dyDescent="0.25">
      <c r="A282" s="517" t="str">
        <f>+CONCATENATE('1. ESTRATÉGICO'!E84)</f>
        <v>Incrementar a 81% el porcentaje de cumplimiento del Índice de Capacidades para la Innovación Pública – ICIP de la Alcaldía Distrital</v>
      </c>
      <c r="B282" s="518" t="str">
        <f>+CONCATENATE('1. ESTRATÉGICO'!F84)</f>
        <v>FORTALECIMIENTO DEL SISTEMA DE CONTROL INTERNO - SCI</v>
      </c>
      <c r="C282" s="519" t="str">
        <f>+CONCATENATE('1. ESTRATÉGICO'!G84)</f>
        <v>05-02-08</v>
      </c>
      <c r="D282" s="519" t="str">
        <f>+CONCATENATE('1. ESTRATÉGICO'!K84)</f>
        <v>Diseñar e implementar un (1) Plan de Formación sobre el Sistema de Control Interno y Control Interno Contable</v>
      </c>
      <c r="E282" s="517" t="s">
        <v>1710</v>
      </c>
      <c r="F282" s="517" t="s">
        <v>1710</v>
      </c>
      <c r="G282" s="519" t="s">
        <v>1711</v>
      </c>
      <c r="H282" s="519" t="s">
        <v>1712</v>
      </c>
      <c r="I282" s="519" t="s">
        <v>1713</v>
      </c>
      <c r="J282" s="521">
        <v>0.5</v>
      </c>
      <c r="K282" s="518" t="s">
        <v>1714</v>
      </c>
      <c r="L282" s="520"/>
      <c r="M282" s="519" t="s">
        <v>525</v>
      </c>
      <c r="N282" s="522" t="s">
        <v>1880</v>
      </c>
      <c r="O282" s="523">
        <v>45689</v>
      </c>
      <c r="P282" s="522" t="s">
        <v>294</v>
      </c>
      <c r="Q282" s="524"/>
      <c r="R282" s="525" t="s">
        <v>1868</v>
      </c>
      <c r="S282" s="526" t="s">
        <v>1869</v>
      </c>
      <c r="T282" s="527" t="s">
        <v>1715</v>
      </c>
      <c r="U282" s="519" t="s">
        <v>294</v>
      </c>
      <c r="V282" s="519" t="s">
        <v>294</v>
      </c>
      <c r="W282" s="522" t="s">
        <v>294</v>
      </c>
      <c r="X282" s="522" t="s">
        <v>294</v>
      </c>
      <c r="Y282" s="522" t="s">
        <v>294</v>
      </c>
      <c r="Z282" s="522" t="s">
        <v>294</v>
      </c>
      <c r="AA282" s="522"/>
      <c r="AB282" s="522" t="s">
        <v>294</v>
      </c>
      <c r="AC282" s="522" t="s">
        <v>294</v>
      </c>
      <c r="AD282" s="528">
        <v>0</v>
      </c>
      <c r="AE282" s="528">
        <v>1</v>
      </c>
      <c r="AF282" s="527" t="s">
        <v>294</v>
      </c>
      <c r="AG282" s="529" t="s">
        <v>294</v>
      </c>
    </row>
    <row r="283" spans="1:33" s="530" customFormat="1" ht="120" x14ac:dyDescent="0.25">
      <c r="A283" s="531" t="str">
        <f>+CONCATENATE('1. ESTRATÉGICO'!E85)</f>
        <v>Incrementar a 81% el porcentaje de cumplimiento del Índice de Capacidades para la Innovación Pública – ICIP de la Alcaldía Distrital</v>
      </c>
      <c r="B283" s="532" t="str">
        <f>+CONCATENATE('1. ESTRATÉGICO'!F85)</f>
        <v>FORTALECIMIENTO DEL SISTEMA DE CONTROL INTERNO - SCI</v>
      </c>
      <c r="C283" s="533" t="str">
        <f>+CONCATENATE('1. ESTRATÉGICO'!G85)</f>
        <v>05-02-08</v>
      </c>
      <c r="D283" s="533" t="str">
        <f>+CONCATENATE('1. ESTRATÉGICO'!K85)</f>
        <v>Implementar un (1) Software de Auditoría Basada en Riesgos para procesos y sistemas de información</v>
      </c>
      <c r="E283" s="517" t="s">
        <v>1710</v>
      </c>
      <c r="F283" s="517" t="s">
        <v>1710</v>
      </c>
      <c r="G283" s="519" t="s">
        <v>1716</v>
      </c>
      <c r="H283" s="519" t="s">
        <v>1717</v>
      </c>
      <c r="I283" s="519" t="s">
        <v>1718</v>
      </c>
      <c r="J283" s="535">
        <v>0.5</v>
      </c>
      <c r="K283" s="532" t="s">
        <v>1714</v>
      </c>
      <c r="L283" s="534"/>
      <c r="M283" s="519" t="s">
        <v>1719</v>
      </c>
      <c r="N283" s="522" t="s">
        <v>1880</v>
      </c>
      <c r="O283" s="523">
        <v>45689</v>
      </c>
      <c r="P283" s="522" t="s">
        <v>294</v>
      </c>
      <c r="Q283" s="537"/>
      <c r="R283" s="538"/>
      <c r="S283" s="539"/>
      <c r="T283" s="540"/>
      <c r="U283" s="533" t="s">
        <v>294</v>
      </c>
      <c r="V283" s="533" t="s">
        <v>294</v>
      </c>
      <c r="W283" s="536" t="s">
        <v>294</v>
      </c>
      <c r="X283" s="536" t="s">
        <v>294</v>
      </c>
      <c r="Y283" s="536" t="s">
        <v>294</v>
      </c>
      <c r="Z283" s="536" t="s">
        <v>294</v>
      </c>
      <c r="AA283" s="536"/>
      <c r="AB283" s="536" t="s">
        <v>294</v>
      </c>
      <c r="AC283" s="536" t="s">
        <v>294</v>
      </c>
      <c r="AD283" s="541"/>
      <c r="AE283" s="541"/>
      <c r="AF283" s="542"/>
      <c r="AG283" s="543"/>
    </row>
    <row r="284" spans="1:33" ht="160.5" customHeight="1" x14ac:dyDescent="0.25">
      <c r="A284" s="544" t="str">
        <f>+CONCATENATE('1. ESTRATÉGICO'!E86)</f>
        <v>Pobreza monetaria extrema</v>
      </c>
      <c r="B284" s="457" t="str">
        <f>+CONCATENATE('1. ESTRATÉGICO'!F86)</f>
        <v>Fortalecimiento Institucional de Renta Ciudadano, Renta Joven y Colombia Mayor para la Superación de la Pobreza Extrema</v>
      </c>
      <c r="C284" s="460" t="str">
        <f>+CONCATENATE('1. ESTRATÉGICO'!G86)</f>
        <v>01-04-01</v>
      </c>
      <c r="D284" s="460" t="str">
        <f>+CONCATENATE('1. ESTRATÉGICO'!K86)</f>
        <v>Habilitar trece (13) puntos de atención para garantizar la atención de los beneficiarios y la operatividad del programa</v>
      </c>
      <c r="E284" s="510" t="s">
        <v>1720</v>
      </c>
      <c r="F284" s="545">
        <v>2024130010226</v>
      </c>
      <c r="G284" s="497" t="s">
        <v>1721</v>
      </c>
      <c r="H284" s="546" t="s">
        <v>1722</v>
      </c>
      <c r="I284" s="497" t="s">
        <v>1723</v>
      </c>
      <c r="J284" s="547">
        <v>0.5</v>
      </c>
      <c r="K284" s="497" t="s">
        <v>1724</v>
      </c>
      <c r="L284" s="548" t="s">
        <v>922</v>
      </c>
      <c r="M284" s="497" t="s">
        <v>1725</v>
      </c>
      <c r="N284" s="549">
        <v>10</v>
      </c>
      <c r="O284" s="550">
        <v>45352</v>
      </c>
      <c r="P284" s="550">
        <v>45595</v>
      </c>
      <c r="Q284" s="551">
        <f>+P284-O284</f>
        <v>243</v>
      </c>
      <c r="R284" s="552" t="s">
        <v>1859</v>
      </c>
      <c r="S284" s="553" t="s">
        <v>1858</v>
      </c>
      <c r="T284" s="554" t="s">
        <v>1726</v>
      </c>
      <c r="U284" s="497" t="s">
        <v>1727</v>
      </c>
      <c r="V284" s="497" t="s">
        <v>1728</v>
      </c>
      <c r="W284" s="549" t="s">
        <v>1729</v>
      </c>
      <c r="X284" s="549" t="s">
        <v>1730</v>
      </c>
      <c r="Y284" s="555">
        <f>(450000000+184950000)</f>
        <v>634950000</v>
      </c>
      <c r="Z284" s="549" t="s">
        <v>1731</v>
      </c>
      <c r="AA284" s="549" t="s">
        <v>1111</v>
      </c>
      <c r="AB284" s="556">
        <v>45505</v>
      </c>
      <c r="AC284" s="556"/>
      <c r="AD284" s="555" t="s">
        <v>1732</v>
      </c>
      <c r="AE284" s="557" t="s">
        <v>1733</v>
      </c>
      <c r="AF284" s="497" t="s">
        <v>1734</v>
      </c>
      <c r="AG284" s="549" t="s">
        <v>1111</v>
      </c>
    </row>
    <row r="285" spans="1:33" ht="106.5" customHeight="1" x14ac:dyDescent="0.25">
      <c r="A285" s="544" t="str">
        <f>+CONCATENATE('1. ESTRATÉGICO'!E87)</f>
        <v>Pobreza monetaria extrema</v>
      </c>
      <c r="B285" s="558" t="str">
        <f>+CONCATENATE('1. ESTRATÉGICO'!F87)</f>
        <v>Fortalecimiento Institucional de Renta Ciudadano, Renta Joven y Colombia Mayor para la Superación de la Pobreza Extrema</v>
      </c>
      <c r="C285" s="502" t="str">
        <f>+CONCATENATE('1. ESTRATÉGICO'!G87)</f>
        <v>01-04-01</v>
      </c>
      <c r="D285" s="502" t="str">
        <f>+CONCATENATE('1. ESTRATÉGICO'!K87)</f>
        <v>Desarrollar cuarenta y ocho (48) jornadas complementarias para la atención y bienestar comunitario</v>
      </c>
      <c r="E285" s="559" t="s">
        <v>1720</v>
      </c>
      <c r="F285" s="560">
        <v>2024130010226</v>
      </c>
      <c r="G285" s="502" t="s">
        <v>1721</v>
      </c>
      <c r="H285" s="561" t="s">
        <v>1735</v>
      </c>
      <c r="I285" s="502" t="s">
        <v>539</v>
      </c>
      <c r="J285" s="562">
        <v>0.5</v>
      </c>
      <c r="K285" s="502" t="s">
        <v>1736</v>
      </c>
      <c r="L285" s="563" t="s">
        <v>922</v>
      </c>
      <c r="M285" s="502" t="s">
        <v>1737</v>
      </c>
      <c r="N285" s="564">
        <v>12</v>
      </c>
      <c r="O285" s="565">
        <v>45352</v>
      </c>
      <c r="P285" s="565">
        <v>45595</v>
      </c>
      <c r="Q285" s="566">
        <f>+P285-O285</f>
        <v>243</v>
      </c>
      <c r="R285" s="567"/>
      <c r="S285" s="568"/>
      <c r="T285" s="569"/>
      <c r="U285" s="561" t="s">
        <v>1727</v>
      </c>
      <c r="V285" s="502" t="s">
        <v>1728</v>
      </c>
      <c r="W285" s="564" t="s">
        <v>1729</v>
      </c>
      <c r="X285" s="502" t="s">
        <v>1738</v>
      </c>
      <c r="Y285" s="570">
        <f>(1108276000-Y284)</f>
        <v>473326000</v>
      </c>
      <c r="Z285" s="564" t="s">
        <v>1739</v>
      </c>
      <c r="AA285" s="564" t="s">
        <v>1111</v>
      </c>
      <c r="AB285" s="571">
        <v>45473</v>
      </c>
      <c r="AC285" s="571"/>
      <c r="AD285" s="572">
        <v>658276000</v>
      </c>
      <c r="AE285" s="573" t="s">
        <v>1733</v>
      </c>
      <c r="AF285" s="502" t="s">
        <v>1734</v>
      </c>
      <c r="AG285" s="564" t="s">
        <v>1740</v>
      </c>
    </row>
    <row r="286" spans="1:33" ht="76.5" customHeight="1" x14ac:dyDescent="0.25">
      <c r="A286" s="361" t="s">
        <v>1883</v>
      </c>
      <c r="B286" s="365" t="s">
        <v>1885</v>
      </c>
      <c r="C286" s="446" t="s">
        <v>1886</v>
      </c>
      <c r="D286" s="357" t="s">
        <v>1887</v>
      </c>
      <c r="E286" s="357" t="s">
        <v>1888</v>
      </c>
      <c r="F286" s="575">
        <v>2021130010205</v>
      </c>
      <c r="G286" s="357" t="s">
        <v>1889</v>
      </c>
      <c r="H286" s="357" t="s">
        <v>1890</v>
      </c>
      <c r="I286" s="357" t="s">
        <v>1891</v>
      </c>
      <c r="J286" s="365">
        <v>50</v>
      </c>
      <c r="K286" s="361" t="s">
        <v>1892</v>
      </c>
      <c r="L286" s="365" t="s">
        <v>566</v>
      </c>
      <c r="M286" s="357" t="s">
        <v>1893</v>
      </c>
      <c r="N286" s="365">
        <v>1</v>
      </c>
      <c r="O286" s="366">
        <v>45448</v>
      </c>
      <c r="P286" s="366">
        <v>45657</v>
      </c>
      <c r="Q286" s="576">
        <v>179</v>
      </c>
      <c r="R286" s="577" t="s">
        <v>1855</v>
      </c>
      <c r="S286" s="578" t="s">
        <v>1858</v>
      </c>
      <c r="T286" s="365" t="s">
        <v>1894</v>
      </c>
      <c r="U286" s="409" t="s">
        <v>1895</v>
      </c>
      <c r="V286" s="409" t="s">
        <v>1896</v>
      </c>
      <c r="W286" s="365" t="s">
        <v>1087</v>
      </c>
      <c r="X286" s="364" t="s">
        <v>1897</v>
      </c>
      <c r="Y286" s="579">
        <v>1618000000</v>
      </c>
      <c r="Z286" s="365" t="s">
        <v>1731</v>
      </c>
      <c r="AA286" s="365" t="s">
        <v>880</v>
      </c>
      <c r="AB286" s="366">
        <v>45448</v>
      </c>
      <c r="AC286" s="366" t="s">
        <v>294</v>
      </c>
      <c r="AD286" s="580">
        <v>620000000</v>
      </c>
      <c r="AE286" s="211">
        <v>1618000000</v>
      </c>
      <c r="AF286" s="409" t="s">
        <v>1898</v>
      </c>
      <c r="AG286" s="424" t="s">
        <v>1899</v>
      </c>
    </row>
    <row r="287" spans="1:33" ht="68.25" customHeight="1" x14ac:dyDescent="0.25">
      <c r="A287" s="361" t="s">
        <v>1883</v>
      </c>
      <c r="B287" s="365" t="s">
        <v>1885</v>
      </c>
      <c r="C287" s="446" t="s">
        <v>1886</v>
      </c>
      <c r="D287" s="357" t="s">
        <v>1887</v>
      </c>
      <c r="E287" s="357" t="s">
        <v>1888</v>
      </c>
      <c r="F287" s="575">
        <v>2021130010205</v>
      </c>
      <c r="G287" s="357" t="s">
        <v>1889</v>
      </c>
      <c r="H287" s="357" t="s">
        <v>1890</v>
      </c>
      <c r="I287" s="357" t="s">
        <v>1891</v>
      </c>
      <c r="J287" s="365">
        <v>10</v>
      </c>
      <c r="K287" s="361" t="s">
        <v>1900</v>
      </c>
      <c r="L287" s="365" t="s">
        <v>566</v>
      </c>
      <c r="M287" s="357" t="s">
        <v>1901</v>
      </c>
      <c r="N287" s="365">
        <v>1</v>
      </c>
      <c r="O287" s="366">
        <v>45448</v>
      </c>
      <c r="P287" s="366">
        <v>45657</v>
      </c>
      <c r="Q287" s="576">
        <v>179</v>
      </c>
      <c r="R287" s="581"/>
      <c r="S287" s="582"/>
      <c r="T287" s="365" t="s">
        <v>1894</v>
      </c>
      <c r="U287" s="409" t="s">
        <v>1895</v>
      </c>
      <c r="V287" s="409" t="s">
        <v>1896</v>
      </c>
      <c r="W287" s="365" t="s">
        <v>1087</v>
      </c>
      <c r="X287" s="370" t="s">
        <v>1902</v>
      </c>
      <c r="Y287" s="579">
        <v>230200000</v>
      </c>
      <c r="Z287" s="365" t="s">
        <v>1731</v>
      </c>
      <c r="AA287" s="365" t="s">
        <v>880</v>
      </c>
      <c r="AB287" s="366">
        <v>45448</v>
      </c>
      <c r="AC287" s="366" t="s">
        <v>294</v>
      </c>
      <c r="AD287" s="580">
        <v>0</v>
      </c>
      <c r="AE287" s="211">
        <v>230200000</v>
      </c>
      <c r="AF287" s="409" t="s">
        <v>1898</v>
      </c>
      <c r="AG287" s="424" t="s">
        <v>1899</v>
      </c>
    </row>
    <row r="288" spans="1:33" ht="63.75" customHeight="1" x14ac:dyDescent="0.25">
      <c r="A288" s="361" t="s">
        <v>1883</v>
      </c>
      <c r="B288" s="365" t="s">
        <v>1885</v>
      </c>
      <c r="C288" s="446" t="s">
        <v>1886</v>
      </c>
      <c r="D288" s="357" t="s">
        <v>1887</v>
      </c>
      <c r="E288" s="357" t="s">
        <v>1888</v>
      </c>
      <c r="F288" s="575">
        <v>2021130010205</v>
      </c>
      <c r="G288" s="357" t="s">
        <v>1889</v>
      </c>
      <c r="H288" s="357" t="s">
        <v>1890</v>
      </c>
      <c r="I288" s="357" t="s">
        <v>1891</v>
      </c>
      <c r="J288" s="365">
        <v>19</v>
      </c>
      <c r="K288" s="361" t="s">
        <v>1903</v>
      </c>
      <c r="L288" s="365" t="s">
        <v>566</v>
      </c>
      <c r="M288" s="357" t="s">
        <v>1904</v>
      </c>
      <c r="N288" s="365">
        <v>1</v>
      </c>
      <c r="O288" s="366">
        <v>45448</v>
      </c>
      <c r="P288" s="366">
        <v>45657</v>
      </c>
      <c r="Q288" s="576">
        <v>179</v>
      </c>
      <c r="R288" s="581"/>
      <c r="S288" s="582"/>
      <c r="T288" s="365" t="s">
        <v>1894</v>
      </c>
      <c r="U288" s="409" t="s">
        <v>1895</v>
      </c>
      <c r="V288" s="409" t="s">
        <v>1896</v>
      </c>
      <c r="W288" s="365" t="s">
        <v>1087</v>
      </c>
      <c r="X288" s="370" t="s">
        <v>1905</v>
      </c>
      <c r="Y288" s="579">
        <v>2778000000</v>
      </c>
      <c r="Z288" s="365" t="s">
        <v>1731</v>
      </c>
      <c r="AA288" s="365" t="s">
        <v>880</v>
      </c>
      <c r="AB288" s="366">
        <v>45448</v>
      </c>
      <c r="AC288" s="366" t="s">
        <v>294</v>
      </c>
      <c r="AD288" s="580">
        <v>0</v>
      </c>
      <c r="AE288" s="211">
        <v>2778000000</v>
      </c>
      <c r="AF288" s="409" t="s">
        <v>1898</v>
      </c>
      <c r="AG288" s="424" t="s">
        <v>1899</v>
      </c>
    </row>
    <row r="289" spans="1:33" ht="60" customHeight="1" x14ac:dyDescent="0.25">
      <c r="A289" s="361" t="s">
        <v>1883</v>
      </c>
      <c r="B289" s="365" t="s">
        <v>1885</v>
      </c>
      <c r="C289" s="446" t="s">
        <v>1886</v>
      </c>
      <c r="D289" s="361" t="s">
        <v>1906</v>
      </c>
      <c r="E289" s="357" t="s">
        <v>1888</v>
      </c>
      <c r="F289" s="575">
        <v>2021130010205</v>
      </c>
      <c r="G289" s="357" t="s">
        <v>1889</v>
      </c>
      <c r="H289" s="357" t="s">
        <v>1890</v>
      </c>
      <c r="I289" s="357" t="s">
        <v>1907</v>
      </c>
      <c r="J289" s="365">
        <v>10</v>
      </c>
      <c r="K289" s="361" t="s">
        <v>1908</v>
      </c>
      <c r="L289" s="365" t="s">
        <v>566</v>
      </c>
      <c r="M289" s="357" t="s">
        <v>1909</v>
      </c>
      <c r="N289" s="365">
        <v>2</v>
      </c>
      <c r="O289" s="366">
        <v>45448</v>
      </c>
      <c r="P289" s="366">
        <v>45657</v>
      </c>
      <c r="Q289" s="576">
        <v>179</v>
      </c>
      <c r="R289" s="581"/>
      <c r="S289" s="582"/>
      <c r="T289" s="365" t="s">
        <v>1894</v>
      </c>
      <c r="U289" s="409" t="s">
        <v>1895</v>
      </c>
      <c r="V289" s="409" t="s">
        <v>1896</v>
      </c>
      <c r="W289" s="365" t="s">
        <v>1087</v>
      </c>
      <c r="X289" s="370" t="s">
        <v>1910</v>
      </c>
      <c r="Y289" s="579">
        <v>602000000</v>
      </c>
      <c r="Z289" s="365" t="s">
        <v>1731</v>
      </c>
      <c r="AA289" s="365" t="s">
        <v>880</v>
      </c>
      <c r="AB289" s="366">
        <v>45448</v>
      </c>
      <c r="AC289" s="366" t="s">
        <v>294</v>
      </c>
      <c r="AD289" s="580">
        <v>0</v>
      </c>
      <c r="AE289" s="211">
        <v>602000000</v>
      </c>
      <c r="AF289" s="409" t="s">
        <v>1898</v>
      </c>
      <c r="AG289" s="424" t="s">
        <v>1899</v>
      </c>
    </row>
    <row r="290" spans="1:33" ht="57" customHeight="1" x14ac:dyDescent="0.25">
      <c r="A290" s="361" t="s">
        <v>1883</v>
      </c>
      <c r="B290" s="365" t="s">
        <v>1885</v>
      </c>
      <c r="C290" s="446" t="s">
        <v>1886</v>
      </c>
      <c r="D290" s="361" t="s">
        <v>1911</v>
      </c>
      <c r="E290" s="357" t="s">
        <v>1888</v>
      </c>
      <c r="F290" s="575">
        <v>2021130010205</v>
      </c>
      <c r="G290" s="357" t="s">
        <v>1889</v>
      </c>
      <c r="H290" s="357" t="s">
        <v>1890</v>
      </c>
      <c r="I290" s="357" t="s">
        <v>1891</v>
      </c>
      <c r="J290" s="365">
        <v>4</v>
      </c>
      <c r="K290" s="361" t="s">
        <v>1912</v>
      </c>
      <c r="L290" s="365" t="s">
        <v>566</v>
      </c>
      <c r="M290" s="357" t="s">
        <v>1904</v>
      </c>
      <c r="N290" s="365">
        <v>1</v>
      </c>
      <c r="O290" s="366">
        <v>45448</v>
      </c>
      <c r="P290" s="366">
        <v>45657</v>
      </c>
      <c r="Q290" s="576">
        <v>179</v>
      </c>
      <c r="R290" s="581"/>
      <c r="S290" s="582"/>
      <c r="T290" s="365" t="s">
        <v>1894</v>
      </c>
      <c r="U290" s="409" t="s">
        <v>1895</v>
      </c>
      <c r="V290" s="409" t="s">
        <v>1896</v>
      </c>
      <c r="W290" s="365" t="s">
        <v>1087</v>
      </c>
      <c r="X290" s="364" t="s">
        <v>1913</v>
      </c>
      <c r="Y290" s="579">
        <v>240800000</v>
      </c>
      <c r="Z290" s="365" t="s">
        <v>1731</v>
      </c>
      <c r="AA290" s="365" t="s">
        <v>880</v>
      </c>
      <c r="AB290" s="366">
        <v>45448</v>
      </c>
      <c r="AC290" s="366" t="s">
        <v>294</v>
      </c>
      <c r="AD290" s="580">
        <v>301000000</v>
      </c>
      <c r="AE290" s="211">
        <v>240800000</v>
      </c>
      <c r="AF290" s="409" t="s">
        <v>1898</v>
      </c>
      <c r="AG290" s="424" t="s">
        <v>1899</v>
      </c>
    </row>
    <row r="291" spans="1:33" ht="57.75" customHeight="1" x14ac:dyDescent="0.25">
      <c r="A291" s="361" t="s">
        <v>1883</v>
      </c>
      <c r="B291" s="365" t="s">
        <v>1885</v>
      </c>
      <c r="C291" s="446" t="s">
        <v>1886</v>
      </c>
      <c r="D291" s="361" t="s">
        <v>1914</v>
      </c>
      <c r="E291" s="357" t="s">
        <v>1888</v>
      </c>
      <c r="F291" s="575">
        <v>2021130010205</v>
      </c>
      <c r="G291" s="357" t="s">
        <v>1889</v>
      </c>
      <c r="H291" s="357" t="s">
        <v>1915</v>
      </c>
      <c r="I291" s="357" t="s">
        <v>1907</v>
      </c>
      <c r="J291" s="365">
        <v>7</v>
      </c>
      <c r="K291" s="361" t="s">
        <v>1916</v>
      </c>
      <c r="L291" s="365" t="s">
        <v>566</v>
      </c>
      <c r="M291" s="357" t="s">
        <v>1917</v>
      </c>
      <c r="N291" s="365">
        <v>1</v>
      </c>
      <c r="O291" s="366">
        <v>45448</v>
      </c>
      <c r="P291" s="366">
        <v>45657</v>
      </c>
      <c r="Q291" s="576">
        <v>179</v>
      </c>
      <c r="R291" s="583"/>
      <c r="S291" s="584"/>
      <c r="T291" s="365" t="s">
        <v>1894</v>
      </c>
      <c r="U291" s="409" t="s">
        <v>1895</v>
      </c>
      <c r="V291" s="409" t="s">
        <v>1896</v>
      </c>
      <c r="W291" s="365" t="s">
        <v>1087</v>
      </c>
      <c r="X291" s="370" t="s">
        <v>1918</v>
      </c>
      <c r="Y291" s="579">
        <v>400000000</v>
      </c>
      <c r="Z291" s="365" t="s">
        <v>1731</v>
      </c>
      <c r="AA291" s="365" t="s">
        <v>880</v>
      </c>
      <c r="AB291" s="366">
        <v>45448</v>
      </c>
      <c r="AC291" s="366" t="s">
        <v>294</v>
      </c>
      <c r="AD291" s="580">
        <v>0</v>
      </c>
      <c r="AE291" s="211">
        <v>400000000</v>
      </c>
      <c r="AF291" s="409" t="s">
        <v>1898</v>
      </c>
      <c r="AG291" s="424" t="s">
        <v>1899</v>
      </c>
    </row>
    <row r="292" spans="1:33" x14ac:dyDescent="0.25">
      <c r="A292" s="574" t="str">
        <f>+CONCATENATE('1. ESTRATÉGICO'!E95)</f>
        <v/>
      </c>
    </row>
    <row r="293" spans="1:33" x14ac:dyDescent="0.25">
      <c r="A293" s="574" t="str">
        <f>+CONCATENATE('1. ESTRATÉGICO'!E96)</f>
        <v/>
      </c>
    </row>
    <row r="294" spans="1:33" x14ac:dyDescent="0.25">
      <c r="A294" s="574" t="str">
        <f>+CONCATENATE('1. ESTRATÉGICO'!E97)</f>
        <v/>
      </c>
    </row>
    <row r="295" spans="1:33" x14ac:dyDescent="0.25">
      <c r="A295" s="574" t="str">
        <f>+CONCATENATE('1. ESTRATÉGICO'!E98)</f>
        <v/>
      </c>
    </row>
    <row r="296" spans="1:33" x14ac:dyDescent="0.25">
      <c r="A296" s="574" t="str">
        <f>+CONCATENATE('1. ESTRATÉGICO'!E99)</f>
        <v/>
      </c>
    </row>
    <row r="297" spans="1:33" x14ac:dyDescent="0.25">
      <c r="A297" s="574" t="str">
        <f>+CONCATENATE('1. ESTRATÉGICO'!E100)</f>
        <v/>
      </c>
    </row>
    <row r="298" spans="1:33" x14ac:dyDescent="0.25">
      <c r="A298" s="574" t="str">
        <f>+CONCATENATE('1. ESTRATÉGICO'!E101)</f>
        <v/>
      </c>
    </row>
    <row r="299" spans="1:33" x14ac:dyDescent="0.25">
      <c r="A299" s="574" t="str">
        <f>+CONCATENATE('1. ESTRATÉGICO'!E102)</f>
        <v/>
      </c>
    </row>
    <row r="300" spans="1:33" x14ac:dyDescent="0.25">
      <c r="A300" s="574" t="str">
        <f>+CONCATENATE('1. ESTRATÉGICO'!E103)</f>
        <v/>
      </c>
    </row>
    <row r="301" spans="1:33" x14ac:dyDescent="0.25">
      <c r="A301" s="574" t="str">
        <f>+CONCATENATE('1. ESTRATÉGICO'!E104)</f>
        <v/>
      </c>
    </row>
    <row r="302" spans="1:33" x14ac:dyDescent="0.25">
      <c r="A302" s="574" t="str">
        <f>+CONCATENATE('1. ESTRATÉGICO'!E105)</f>
        <v/>
      </c>
    </row>
    <row r="303" spans="1:33" x14ac:dyDescent="0.25">
      <c r="A303" s="574" t="str">
        <f>+CONCATENATE('1. ESTRATÉGICO'!E106)</f>
        <v/>
      </c>
    </row>
    <row r="304" spans="1:33" x14ac:dyDescent="0.25">
      <c r="A304" s="574" t="str">
        <f>+CONCATENATE('1. ESTRATÉGICO'!E107)</f>
        <v/>
      </c>
    </row>
    <row r="305" spans="1:1" x14ac:dyDescent="0.25">
      <c r="A305" s="574" t="str">
        <f>+CONCATENATE('1. ESTRATÉGICO'!E108)</f>
        <v/>
      </c>
    </row>
    <row r="306" spans="1:1" x14ac:dyDescent="0.25">
      <c r="A306" s="574" t="str">
        <f>+CONCATENATE('1. ESTRATÉGICO'!E109)</f>
        <v/>
      </c>
    </row>
    <row r="307" spans="1:1" x14ac:dyDescent="0.25">
      <c r="A307" s="574" t="str">
        <f>+CONCATENATE('1. ESTRATÉGICO'!E110)</f>
        <v/>
      </c>
    </row>
    <row r="308" spans="1:1" x14ac:dyDescent="0.25">
      <c r="A308" s="574" t="str">
        <f>+CONCATENATE('1. ESTRATÉGICO'!E111)</f>
        <v/>
      </c>
    </row>
    <row r="309" spans="1:1" x14ac:dyDescent="0.25">
      <c r="A309" s="574" t="str">
        <f>+CONCATENATE('1. ESTRATÉGICO'!E112)</f>
        <v/>
      </c>
    </row>
    <row r="310" spans="1:1" x14ac:dyDescent="0.25">
      <c r="A310" s="574" t="str">
        <f>+CONCATENATE('1. ESTRATÉGICO'!E113)</f>
        <v/>
      </c>
    </row>
    <row r="311" spans="1:1" x14ac:dyDescent="0.25">
      <c r="A311" s="574" t="str">
        <f>+CONCATENATE('1. ESTRATÉGICO'!E114)</f>
        <v/>
      </c>
    </row>
    <row r="312" spans="1:1" x14ac:dyDescent="0.25">
      <c r="A312" s="574" t="str">
        <f>+CONCATENATE('1. ESTRATÉGICO'!E115)</f>
        <v/>
      </c>
    </row>
    <row r="313" spans="1:1" x14ac:dyDescent="0.25">
      <c r="A313" s="574" t="str">
        <f>+CONCATENATE('1. ESTRATÉGICO'!E116)</f>
        <v/>
      </c>
    </row>
    <row r="314" spans="1:1" x14ac:dyDescent="0.25">
      <c r="A314" s="574" t="str">
        <f>+CONCATENATE('1. ESTRATÉGICO'!E117)</f>
        <v/>
      </c>
    </row>
    <row r="315" spans="1:1" x14ac:dyDescent="0.25">
      <c r="A315" s="574" t="str">
        <f>+CONCATENATE('1. ESTRATÉGICO'!E118)</f>
        <v/>
      </c>
    </row>
    <row r="316" spans="1:1" x14ac:dyDescent="0.25">
      <c r="A316" s="574" t="str">
        <f>+CONCATENATE('1. ESTRATÉGICO'!E119)</f>
        <v/>
      </c>
    </row>
    <row r="317" spans="1:1" x14ac:dyDescent="0.25">
      <c r="A317" s="574" t="str">
        <f>+CONCATENATE('1. ESTRATÉGICO'!E120)</f>
        <v/>
      </c>
    </row>
    <row r="318" spans="1:1" x14ac:dyDescent="0.25">
      <c r="A318" s="574" t="str">
        <f>+CONCATENATE('1. ESTRATÉGICO'!E121)</f>
        <v/>
      </c>
    </row>
    <row r="319" spans="1:1" x14ac:dyDescent="0.25">
      <c r="A319" s="574" t="str">
        <f>+CONCATENATE('1. ESTRATÉGICO'!E122)</f>
        <v/>
      </c>
    </row>
    <row r="320" spans="1:1" x14ac:dyDescent="0.25">
      <c r="A320" s="574" t="str">
        <f>+CONCATENATE('1. ESTRATÉGICO'!E123)</f>
        <v/>
      </c>
    </row>
    <row r="321" spans="1:1" x14ac:dyDescent="0.25">
      <c r="A321" s="574" t="str">
        <f>+CONCATENATE('1. ESTRATÉGICO'!E124)</f>
        <v/>
      </c>
    </row>
    <row r="322" spans="1:1" x14ac:dyDescent="0.25">
      <c r="A322" s="574" t="str">
        <f>+CONCATENATE('1. ESTRATÉGICO'!E125)</f>
        <v/>
      </c>
    </row>
    <row r="323" spans="1:1" x14ac:dyDescent="0.25">
      <c r="A323" s="574" t="str">
        <f>+CONCATENATE('1. ESTRATÉGICO'!E126)</f>
        <v/>
      </c>
    </row>
    <row r="324" spans="1:1" x14ac:dyDescent="0.25">
      <c r="A324" s="574" t="str">
        <f>+CONCATENATE('1. ESTRATÉGICO'!E127)</f>
        <v/>
      </c>
    </row>
    <row r="325" spans="1:1" x14ac:dyDescent="0.25">
      <c r="A325" s="574" t="str">
        <f>+CONCATENATE('1. ESTRATÉGICO'!E128)</f>
        <v/>
      </c>
    </row>
    <row r="326" spans="1:1" x14ac:dyDescent="0.25">
      <c r="A326" s="574" t="str">
        <f>+CONCATENATE('1. ESTRATÉGICO'!E129)</f>
        <v/>
      </c>
    </row>
    <row r="327" spans="1:1" x14ac:dyDescent="0.25">
      <c r="A327" s="574" t="str">
        <f>+CONCATENATE('1. ESTRATÉGICO'!E130)</f>
        <v/>
      </c>
    </row>
    <row r="328" spans="1:1" x14ac:dyDescent="0.25">
      <c r="A328" s="574" t="str">
        <f>+CONCATENATE('1. ESTRATÉGICO'!E131)</f>
        <v/>
      </c>
    </row>
    <row r="329" spans="1:1" x14ac:dyDescent="0.25">
      <c r="A329" s="574" t="str">
        <f>+CONCATENATE('1. ESTRATÉGICO'!E132)</f>
        <v/>
      </c>
    </row>
    <row r="330" spans="1:1" x14ac:dyDescent="0.25">
      <c r="A330" s="574" t="str">
        <f>+CONCATENATE('1. ESTRATÉGICO'!E133)</f>
        <v/>
      </c>
    </row>
    <row r="331" spans="1:1" x14ac:dyDescent="0.25">
      <c r="A331" s="574" t="str">
        <f>+CONCATENATE('1. ESTRATÉGICO'!E134)</f>
        <v/>
      </c>
    </row>
    <row r="332" spans="1:1" x14ac:dyDescent="0.25">
      <c r="A332" s="574" t="str">
        <f>+CONCATENATE('1. ESTRATÉGICO'!E135)</f>
        <v/>
      </c>
    </row>
    <row r="333" spans="1:1" x14ac:dyDescent="0.25">
      <c r="A333" s="574" t="str">
        <f>+CONCATENATE('1. ESTRATÉGICO'!E136)</f>
        <v/>
      </c>
    </row>
    <row r="334" spans="1:1" x14ac:dyDescent="0.25">
      <c r="A334" s="574" t="str">
        <f>+CONCATENATE('1. ESTRATÉGICO'!E137)</f>
        <v/>
      </c>
    </row>
    <row r="335" spans="1:1" x14ac:dyDescent="0.25">
      <c r="A335" s="574" t="str">
        <f>+CONCATENATE('1. ESTRATÉGICO'!E138)</f>
        <v/>
      </c>
    </row>
    <row r="336" spans="1:1" x14ac:dyDescent="0.25">
      <c r="A336" s="574" t="str">
        <f>+CONCATENATE('1. ESTRATÉGICO'!E139)</f>
        <v/>
      </c>
    </row>
    <row r="337" spans="1:1" x14ac:dyDescent="0.25">
      <c r="A337" s="574" t="str">
        <f>+CONCATENATE('1. ESTRATÉGICO'!E140)</f>
        <v/>
      </c>
    </row>
    <row r="338" spans="1:1" x14ac:dyDescent="0.25">
      <c r="A338" s="574" t="str">
        <f>+CONCATENATE('1. ESTRATÉGICO'!E141)</f>
        <v/>
      </c>
    </row>
    <row r="339" spans="1:1" x14ac:dyDescent="0.25">
      <c r="A339" s="574" t="str">
        <f>+CONCATENATE('1. ESTRATÉGICO'!E142)</f>
        <v/>
      </c>
    </row>
    <row r="340" spans="1:1" x14ac:dyDescent="0.25">
      <c r="A340" s="574" t="str">
        <f>+CONCATENATE('1. ESTRATÉGICO'!E143)</f>
        <v/>
      </c>
    </row>
    <row r="341" spans="1:1" x14ac:dyDescent="0.25">
      <c r="A341" s="574" t="str">
        <f>+CONCATENATE('1. ESTRATÉGICO'!E144)</f>
        <v/>
      </c>
    </row>
    <row r="342" spans="1:1" x14ac:dyDescent="0.25">
      <c r="A342" s="574" t="str">
        <f>+CONCATENATE('1. ESTRATÉGICO'!E145)</f>
        <v/>
      </c>
    </row>
    <row r="343" spans="1:1" x14ac:dyDescent="0.25">
      <c r="A343" s="574" t="str">
        <f>+CONCATENATE('1. ESTRATÉGICO'!E146)</f>
        <v/>
      </c>
    </row>
    <row r="344" spans="1:1" x14ac:dyDescent="0.25">
      <c r="A344" s="574" t="str">
        <f>+CONCATENATE('1. ESTRATÉGICO'!E147)</f>
        <v/>
      </c>
    </row>
    <row r="345" spans="1:1" x14ac:dyDescent="0.25">
      <c r="A345" s="574" t="str">
        <f>+CONCATENATE('1. ESTRATÉGICO'!E148)</f>
        <v/>
      </c>
    </row>
    <row r="346" spans="1:1" x14ac:dyDescent="0.25">
      <c r="A346" s="574" t="str">
        <f>+CONCATENATE('1. ESTRATÉGICO'!E149)</f>
        <v/>
      </c>
    </row>
    <row r="347" spans="1:1" x14ac:dyDescent="0.25">
      <c r="A347" s="574" t="str">
        <f>+CONCATENATE('1. ESTRATÉGICO'!E150)</f>
        <v/>
      </c>
    </row>
    <row r="348" spans="1:1" x14ac:dyDescent="0.25">
      <c r="A348" s="574" t="str">
        <f>+CONCATENATE('1. ESTRATÉGICO'!E151)</f>
        <v/>
      </c>
    </row>
    <row r="349" spans="1:1" x14ac:dyDescent="0.25">
      <c r="A349" s="574" t="str">
        <f>+CONCATENATE('1. ESTRATÉGICO'!E152)</f>
        <v/>
      </c>
    </row>
    <row r="350" spans="1:1" x14ac:dyDescent="0.25">
      <c r="A350" s="574" t="str">
        <f>+CONCATENATE('1. ESTRATÉGICO'!E153)</f>
        <v/>
      </c>
    </row>
    <row r="351" spans="1:1" x14ac:dyDescent="0.25">
      <c r="A351" s="574" t="str">
        <f>+CONCATENATE('1. ESTRATÉGICO'!E154)</f>
        <v/>
      </c>
    </row>
    <row r="352" spans="1:1" x14ac:dyDescent="0.25">
      <c r="A352" s="574" t="str">
        <f>+CONCATENATE('1. ESTRATÉGICO'!E155)</f>
        <v/>
      </c>
    </row>
    <row r="353" spans="1:1" x14ac:dyDescent="0.25">
      <c r="A353" s="574" t="str">
        <f>+CONCATENATE('1. ESTRATÉGICO'!E156)</f>
        <v/>
      </c>
    </row>
    <row r="354" spans="1:1" x14ac:dyDescent="0.25">
      <c r="A354" s="574" t="str">
        <f>+CONCATENATE('1. ESTRATÉGICO'!E157)</f>
        <v/>
      </c>
    </row>
    <row r="355" spans="1:1" x14ac:dyDescent="0.25">
      <c r="A355" s="574" t="str">
        <f>+CONCATENATE('1. ESTRATÉGICO'!E158)</f>
        <v/>
      </c>
    </row>
    <row r="356" spans="1:1" x14ac:dyDescent="0.25">
      <c r="A356" s="574" t="str">
        <f>+CONCATENATE('1. ESTRATÉGICO'!E159)</f>
        <v/>
      </c>
    </row>
    <row r="357" spans="1:1" x14ac:dyDescent="0.25">
      <c r="A357" s="574" t="str">
        <f>+CONCATENATE('1. ESTRATÉGICO'!E160)</f>
        <v/>
      </c>
    </row>
    <row r="358" spans="1:1" x14ac:dyDescent="0.25">
      <c r="A358" s="574" t="str">
        <f>+CONCATENATE('1. ESTRATÉGICO'!E161)</f>
        <v/>
      </c>
    </row>
    <row r="359" spans="1:1" x14ac:dyDescent="0.25">
      <c r="A359" s="574" t="str">
        <f>+CONCATENATE('1. ESTRATÉGICO'!E162)</f>
        <v/>
      </c>
    </row>
    <row r="360" spans="1:1" x14ac:dyDescent="0.25">
      <c r="A360" s="574" t="str">
        <f>+CONCATENATE('1. ESTRATÉGICO'!E163)</f>
        <v/>
      </c>
    </row>
    <row r="361" spans="1:1" x14ac:dyDescent="0.25">
      <c r="A361" s="574" t="str">
        <f>+CONCATENATE('1. ESTRATÉGICO'!E164)</f>
        <v/>
      </c>
    </row>
    <row r="362" spans="1:1" x14ac:dyDescent="0.25">
      <c r="A362" s="574" t="str">
        <f>+CONCATENATE('1. ESTRATÉGICO'!E165)</f>
        <v/>
      </c>
    </row>
    <row r="363" spans="1:1" x14ac:dyDescent="0.25">
      <c r="A363" s="574" t="str">
        <f>+CONCATENATE('1. ESTRATÉGICO'!E166)</f>
        <v/>
      </c>
    </row>
    <row r="364" spans="1:1" x14ac:dyDescent="0.25">
      <c r="A364" s="574" t="str">
        <f>+CONCATENATE('1. ESTRATÉGICO'!E167)</f>
        <v/>
      </c>
    </row>
    <row r="365" spans="1:1" x14ac:dyDescent="0.25">
      <c r="A365" s="574" t="str">
        <f>+CONCATENATE('1. ESTRATÉGICO'!E168)</f>
        <v/>
      </c>
    </row>
    <row r="366" spans="1:1" x14ac:dyDescent="0.25">
      <c r="A366" s="574" t="str">
        <f>+CONCATENATE('1. ESTRATÉGICO'!E169)</f>
        <v/>
      </c>
    </row>
    <row r="367" spans="1:1" x14ac:dyDescent="0.25">
      <c r="A367" s="574" t="str">
        <f>+CONCATENATE('1. ESTRATÉGICO'!E170)</f>
        <v/>
      </c>
    </row>
    <row r="368" spans="1:1" x14ac:dyDescent="0.25">
      <c r="A368" s="574" t="str">
        <f>+CONCATENATE('1. ESTRATÉGICO'!E171)</f>
        <v/>
      </c>
    </row>
    <row r="369" spans="1:1" x14ac:dyDescent="0.25">
      <c r="A369" s="574" t="str">
        <f>+CONCATENATE('1. ESTRATÉGICO'!E172)</f>
        <v/>
      </c>
    </row>
    <row r="370" spans="1:1" x14ac:dyDescent="0.25">
      <c r="A370" s="574" t="str">
        <f>+CONCATENATE('1. ESTRATÉGICO'!E173)</f>
        <v/>
      </c>
    </row>
    <row r="371" spans="1:1" x14ac:dyDescent="0.25">
      <c r="A371" s="574" t="str">
        <f>+CONCATENATE('1. ESTRATÉGICO'!E174)</f>
        <v/>
      </c>
    </row>
    <row r="372" spans="1:1" x14ac:dyDescent="0.25">
      <c r="A372" s="574" t="str">
        <f>+CONCATENATE('1. ESTRATÉGICO'!E175)</f>
        <v/>
      </c>
    </row>
    <row r="373" spans="1:1" x14ac:dyDescent="0.25">
      <c r="A373" s="574" t="str">
        <f>+CONCATENATE('1. ESTRATÉGICO'!E176)</f>
        <v/>
      </c>
    </row>
    <row r="374" spans="1:1" x14ac:dyDescent="0.25">
      <c r="A374" s="574" t="str">
        <f>+CONCATENATE('1. ESTRATÉGICO'!E177)</f>
        <v/>
      </c>
    </row>
    <row r="375" spans="1:1" x14ac:dyDescent="0.25">
      <c r="A375" s="574" t="str">
        <f>+CONCATENATE('1. ESTRATÉGICO'!E178)</f>
        <v/>
      </c>
    </row>
    <row r="376" spans="1:1" x14ac:dyDescent="0.25">
      <c r="A376" s="574" t="str">
        <f>+CONCATENATE('1. ESTRATÉGICO'!E179)</f>
        <v/>
      </c>
    </row>
    <row r="377" spans="1:1" x14ac:dyDescent="0.25">
      <c r="A377" s="574" t="str">
        <f>+CONCATENATE('1. ESTRATÉGICO'!E180)</f>
        <v/>
      </c>
    </row>
    <row r="378" spans="1:1" x14ac:dyDescent="0.25">
      <c r="A378" s="574" t="str">
        <f>+CONCATENATE('1. ESTRATÉGICO'!E181)</f>
        <v/>
      </c>
    </row>
    <row r="379" spans="1:1" x14ac:dyDescent="0.25">
      <c r="A379" s="574" t="str">
        <f>+CONCATENATE('1. ESTRATÉGICO'!E182)</f>
        <v/>
      </c>
    </row>
    <row r="380" spans="1:1" x14ac:dyDescent="0.25">
      <c r="A380" s="574" t="str">
        <f>+CONCATENATE('1. ESTRATÉGICO'!E183)</f>
        <v/>
      </c>
    </row>
    <row r="381" spans="1:1" x14ac:dyDescent="0.25">
      <c r="A381" s="574" t="str">
        <f>+CONCATENATE('1. ESTRATÉGICO'!E184)</f>
        <v/>
      </c>
    </row>
    <row r="382" spans="1:1" x14ac:dyDescent="0.25">
      <c r="A382" s="574" t="str">
        <f>+CONCATENATE('1. ESTRATÉGICO'!E185)</f>
        <v/>
      </c>
    </row>
    <row r="383" spans="1:1" x14ac:dyDescent="0.25">
      <c r="A383" s="574" t="str">
        <f>+CONCATENATE('1. ESTRATÉGICO'!E186)</f>
        <v/>
      </c>
    </row>
    <row r="384" spans="1:1" x14ac:dyDescent="0.25">
      <c r="A384" s="574" t="str">
        <f>+CONCATENATE('1. ESTRATÉGICO'!E187)</f>
        <v/>
      </c>
    </row>
    <row r="385" spans="1:1" x14ac:dyDescent="0.25">
      <c r="A385" s="574" t="str">
        <f>+CONCATENATE('1. ESTRATÉGICO'!E188)</f>
        <v/>
      </c>
    </row>
    <row r="386" spans="1:1" x14ac:dyDescent="0.25">
      <c r="A386" s="574" t="str">
        <f>+CONCATENATE('1. ESTRATÉGICO'!E189)</f>
        <v/>
      </c>
    </row>
    <row r="387" spans="1:1" x14ac:dyDescent="0.25">
      <c r="A387" s="574" t="str">
        <f>+CONCATENATE('1. ESTRATÉGICO'!E190)</f>
        <v/>
      </c>
    </row>
    <row r="388" spans="1:1" x14ac:dyDescent="0.25">
      <c r="A388" s="574" t="str">
        <f>+CONCATENATE('1. ESTRATÉGICO'!E191)</f>
        <v/>
      </c>
    </row>
    <row r="389" spans="1:1" x14ac:dyDescent="0.25">
      <c r="A389" s="574" t="str">
        <f>+CONCATENATE('1. ESTRATÉGICO'!E192)</f>
        <v/>
      </c>
    </row>
    <row r="390" spans="1:1" x14ac:dyDescent="0.25">
      <c r="A390" s="574" t="str">
        <f>+CONCATENATE('1. ESTRATÉGICO'!E193)</f>
        <v/>
      </c>
    </row>
    <row r="391" spans="1:1" x14ac:dyDescent="0.25">
      <c r="A391" s="574" t="str">
        <f>+CONCATENATE('1. ESTRATÉGICO'!E194)</f>
        <v/>
      </c>
    </row>
    <row r="392" spans="1:1" x14ac:dyDescent="0.25">
      <c r="A392" s="574" t="str">
        <f>+CONCATENATE('1. ESTRATÉGICO'!E195)</f>
        <v/>
      </c>
    </row>
    <row r="393" spans="1:1" x14ac:dyDescent="0.25">
      <c r="A393" s="574" t="str">
        <f>+CONCATENATE('1. ESTRATÉGICO'!E196)</f>
        <v/>
      </c>
    </row>
    <row r="394" spans="1:1" x14ac:dyDescent="0.25">
      <c r="A394" s="574" t="str">
        <f>+CONCATENATE('1. ESTRATÉGICO'!E197)</f>
        <v/>
      </c>
    </row>
    <row r="395" spans="1:1" x14ac:dyDescent="0.25">
      <c r="A395" s="574" t="str">
        <f>+CONCATENATE('1. ESTRATÉGICO'!E198)</f>
        <v/>
      </c>
    </row>
    <row r="396" spans="1:1" x14ac:dyDescent="0.25">
      <c r="A396" s="574" t="str">
        <f>+CONCATENATE('1. ESTRATÉGICO'!E199)</f>
        <v/>
      </c>
    </row>
    <row r="397" spans="1:1" x14ac:dyDescent="0.25">
      <c r="A397" s="574" t="str">
        <f>+CONCATENATE('1. ESTRATÉGICO'!E200)</f>
        <v/>
      </c>
    </row>
    <row r="398" spans="1:1" x14ac:dyDescent="0.25">
      <c r="A398" s="574" t="str">
        <f>+CONCATENATE('1. ESTRATÉGICO'!E201)</f>
        <v/>
      </c>
    </row>
    <row r="399" spans="1:1" x14ac:dyDescent="0.25">
      <c r="A399" s="574" t="str">
        <f>+CONCATENATE('1. ESTRATÉGICO'!E202)</f>
        <v/>
      </c>
    </row>
    <row r="400" spans="1:1" x14ac:dyDescent="0.25">
      <c r="A400" s="574" t="str">
        <f>+CONCATENATE('1. ESTRATÉGICO'!E203)</f>
        <v/>
      </c>
    </row>
    <row r="401" spans="1:1" x14ac:dyDescent="0.25">
      <c r="A401" s="574" t="str">
        <f>+CONCATENATE('1. ESTRATÉGICO'!E204)</f>
        <v/>
      </c>
    </row>
    <row r="402" spans="1:1" ht="76.5" customHeight="1" x14ac:dyDescent="0.25">
      <c r="A402" s="574"/>
    </row>
    <row r="403" spans="1:1" ht="76.5" customHeight="1" x14ac:dyDescent="0.25">
      <c r="A403" s="574" t="str">
        <f>+CONCATENATE('1. ESTRATÉGICO'!E205)</f>
        <v/>
      </c>
    </row>
    <row r="404" spans="1:1" x14ac:dyDescent="0.25">
      <c r="A404" s="574" t="str">
        <f>+CONCATENATE('1. ESTRATÉGICO'!E206)</f>
        <v/>
      </c>
    </row>
    <row r="405" spans="1:1" x14ac:dyDescent="0.25">
      <c r="A405" s="574" t="str">
        <f>+CONCATENATE('1. ESTRATÉGICO'!E207)</f>
        <v/>
      </c>
    </row>
    <row r="406" spans="1:1" x14ac:dyDescent="0.25">
      <c r="A406" s="574" t="str">
        <f>+CONCATENATE('1. ESTRATÉGICO'!E208)</f>
        <v/>
      </c>
    </row>
    <row r="407" spans="1:1" x14ac:dyDescent="0.25">
      <c r="A407" s="574" t="str">
        <f>+CONCATENATE('1. ESTRATÉGICO'!E209)</f>
        <v/>
      </c>
    </row>
    <row r="408" spans="1:1" x14ac:dyDescent="0.25">
      <c r="A408" s="574" t="str">
        <f>+CONCATENATE('1. ESTRATÉGICO'!E210)</f>
        <v/>
      </c>
    </row>
    <row r="409" spans="1:1" x14ac:dyDescent="0.25">
      <c r="A409" s="574" t="str">
        <f>+CONCATENATE('1. ESTRATÉGICO'!E211)</f>
        <v/>
      </c>
    </row>
    <row r="410" spans="1:1" x14ac:dyDescent="0.25">
      <c r="A410" s="574" t="str">
        <f>+CONCATENATE('1. ESTRATÉGICO'!E212)</f>
        <v/>
      </c>
    </row>
    <row r="411" spans="1:1" x14ac:dyDescent="0.25">
      <c r="A411" s="574" t="str">
        <f>+CONCATENATE('1. ESTRATÉGICO'!E213)</f>
        <v/>
      </c>
    </row>
    <row r="412" spans="1:1" x14ac:dyDescent="0.25">
      <c r="A412" s="574" t="str">
        <f>+CONCATENATE('1. ESTRATÉGICO'!E214)</f>
        <v/>
      </c>
    </row>
    <row r="413" spans="1:1" x14ac:dyDescent="0.25">
      <c r="A413" s="574" t="str">
        <f>+CONCATENATE('1. ESTRATÉGICO'!E215)</f>
        <v/>
      </c>
    </row>
    <row r="414" spans="1:1" x14ac:dyDescent="0.25">
      <c r="A414" s="574" t="str">
        <f>+CONCATENATE('1. ESTRATÉGICO'!E216)</f>
        <v/>
      </c>
    </row>
    <row r="415" spans="1:1" x14ac:dyDescent="0.25">
      <c r="A415" s="574" t="str">
        <f>+CONCATENATE('1. ESTRATÉGICO'!E217)</f>
        <v/>
      </c>
    </row>
    <row r="416" spans="1:1" x14ac:dyDescent="0.25">
      <c r="A416" s="574" t="str">
        <f>+CONCATENATE('1. ESTRATÉGICO'!E218)</f>
        <v/>
      </c>
    </row>
    <row r="417" spans="1:1" x14ac:dyDescent="0.25">
      <c r="A417" s="574" t="str">
        <f>+CONCATENATE('1. ESTRATÉGICO'!E219)</f>
        <v/>
      </c>
    </row>
    <row r="418" spans="1:1" x14ac:dyDescent="0.25">
      <c r="A418" s="574" t="str">
        <f>+CONCATENATE('1. ESTRATÉGICO'!E220)</f>
        <v/>
      </c>
    </row>
    <row r="419" spans="1:1" x14ac:dyDescent="0.25">
      <c r="A419" s="574" t="str">
        <f>+CONCATENATE('1. ESTRATÉGICO'!E221)</f>
        <v/>
      </c>
    </row>
    <row r="420" spans="1:1" x14ac:dyDescent="0.25">
      <c r="A420" s="574" t="str">
        <f>+CONCATENATE('1. ESTRATÉGICO'!E222)</f>
        <v/>
      </c>
    </row>
    <row r="421" spans="1:1" x14ac:dyDescent="0.25">
      <c r="A421" s="574" t="str">
        <f>+CONCATENATE('1. ESTRATÉGICO'!E223)</f>
        <v/>
      </c>
    </row>
    <row r="422" spans="1:1" x14ac:dyDescent="0.25">
      <c r="A422" s="574" t="str">
        <f>+CONCATENATE('1. ESTRATÉGICO'!E224)</f>
        <v/>
      </c>
    </row>
    <row r="423" spans="1:1" x14ac:dyDescent="0.25">
      <c r="A423" s="574" t="str">
        <f>+CONCATENATE('1. ESTRATÉGICO'!E225)</f>
        <v/>
      </c>
    </row>
    <row r="424" spans="1:1" x14ac:dyDescent="0.25">
      <c r="A424" s="574" t="str">
        <f>+CONCATENATE('1. ESTRATÉGICO'!E226)</f>
        <v/>
      </c>
    </row>
    <row r="425" spans="1:1" x14ac:dyDescent="0.25">
      <c r="A425" s="574" t="str">
        <f>+CONCATENATE('1. ESTRATÉGICO'!E227)</f>
        <v/>
      </c>
    </row>
    <row r="426" spans="1:1" x14ac:dyDescent="0.25">
      <c r="A426" s="574" t="str">
        <f>+CONCATENATE('1. ESTRATÉGICO'!E228)</f>
        <v/>
      </c>
    </row>
    <row r="427" spans="1:1" x14ac:dyDescent="0.25">
      <c r="A427" s="574" t="str">
        <f>+CONCATENATE('1. ESTRATÉGICO'!E229)</f>
        <v/>
      </c>
    </row>
    <row r="428" spans="1:1" x14ac:dyDescent="0.25">
      <c r="A428" s="574" t="str">
        <f>+CONCATENATE('1. ESTRATÉGICO'!E230)</f>
        <v/>
      </c>
    </row>
    <row r="429" spans="1:1" x14ac:dyDescent="0.25">
      <c r="A429" s="574" t="str">
        <f>+CONCATENATE('1. ESTRATÉGICO'!E231)</f>
        <v/>
      </c>
    </row>
    <row r="430" spans="1:1" x14ac:dyDescent="0.25">
      <c r="A430" s="574" t="str">
        <f>+CONCATENATE('1. ESTRATÉGICO'!E232)</f>
        <v/>
      </c>
    </row>
    <row r="431" spans="1:1" x14ac:dyDescent="0.25">
      <c r="A431" s="574" t="str">
        <f>+CONCATENATE('1. ESTRATÉGICO'!E233)</f>
        <v/>
      </c>
    </row>
    <row r="432" spans="1:1" x14ac:dyDescent="0.25">
      <c r="A432" s="574" t="str">
        <f>+CONCATENATE('1. ESTRATÉGICO'!E234)</f>
        <v/>
      </c>
    </row>
    <row r="433" spans="1:1" x14ac:dyDescent="0.25">
      <c r="A433" s="574" t="str">
        <f>+CONCATENATE('1. ESTRATÉGICO'!E235)</f>
        <v/>
      </c>
    </row>
    <row r="434" spans="1:1" x14ac:dyDescent="0.25">
      <c r="A434" s="574" t="str">
        <f>+CONCATENATE('1. ESTRATÉGICO'!E236)</f>
        <v/>
      </c>
    </row>
    <row r="435" spans="1:1" x14ac:dyDescent="0.25">
      <c r="A435" s="574" t="str">
        <f>+CONCATENATE('1. ESTRATÉGICO'!E237)</f>
        <v/>
      </c>
    </row>
    <row r="436" spans="1:1" x14ac:dyDescent="0.25">
      <c r="A436" s="574" t="str">
        <f>+CONCATENATE('1. ESTRATÉGICO'!E238)</f>
        <v/>
      </c>
    </row>
    <row r="437" spans="1:1" x14ac:dyDescent="0.25">
      <c r="A437" s="574" t="str">
        <f>+CONCATENATE('1. ESTRATÉGICO'!E239)</f>
        <v/>
      </c>
    </row>
    <row r="438" spans="1:1" x14ac:dyDescent="0.25">
      <c r="A438" s="574" t="str">
        <f>+CONCATENATE('1. ESTRATÉGICO'!E240)</f>
        <v/>
      </c>
    </row>
    <row r="439" spans="1:1" x14ac:dyDescent="0.25">
      <c r="A439" s="574" t="str">
        <f>+CONCATENATE('1. ESTRATÉGICO'!E241)</f>
        <v/>
      </c>
    </row>
    <row r="440" spans="1:1" x14ac:dyDescent="0.25">
      <c r="A440" s="574" t="str">
        <f>+CONCATENATE('1. ESTRATÉGICO'!E242)</f>
        <v/>
      </c>
    </row>
    <row r="441" spans="1:1" x14ac:dyDescent="0.25">
      <c r="A441" s="574" t="str">
        <f>+CONCATENATE('1. ESTRATÉGICO'!E243)</f>
        <v/>
      </c>
    </row>
    <row r="442" spans="1:1" x14ac:dyDescent="0.25">
      <c r="A442" s="574" t="str">
        <f>+CONCATENATE('1. ESTRATÉGICO'!E244)</f>
        <v/>
      </c>
    </row>
    <row r="443" spans="1:1" x14ac:dyDescent="0.25">
      <c r="A443" s="574" t="str">
        <f>+CONCATENATE('1. ESTRATÉGICO'!E245)</f>
        <v/>
      </c>
    </row>
    <row r="444" spans="1:1" x14ac:dyDescent="0.25">
      <c r="A444" s="574" t="str">
        <f>+CONCATENATE('1. ESTRATÉGICO'!E246)</f>
        <v/>
      </c>
    </row>
    <row r="445" spans="1:1" x14ac:dyDescent="0.25">
      <c r="A445" s="574" t="str">
        <f>+CONCATENATE('1. ESTRATÉGICO'!E247)</f>
        <v/>
      </c>
    </row>
    <row r="446" spans="1:1" x14ac:dyDescent="0.25">
      <c r="A446" s="574" t="str">
        <f>+CONCATENATE('1. ESTRATÉGICO'!E248)</f>
        <v/>
      </c>
    </row>
    <row r="447" spans="1:1" x14ac:dyDescent="0.25">
      <c r="A447" s="574" t="str">
        <f>+CONCATENATE('1. ESTRATÉGICO'!E249)</f>
        <v/>
      </c>
    </row>
    <row r="448" spans="1:1" x14ac:dyDescent="0.25">
      <c r="A448" s="574" t="str">
        <f>+CONCATENATE('1. ESTRATÉGICO'!E250)</f>
        <v/>
      </c>
    </row>
    <row r="449" spans="1:1" x14ac:dyDescent="0.25">
      <c r="A449" s="574" t="str">
        <f>+CONCATENATE('1. ESTRATÉGICO'!E251)</f>
        <v/>
      </c>
    </row>
    <row r="450" spans="1:1" x14ac:dyDescent="0.25">
      <c r="A450" s="574" t="str">
        <f>+CONCATENATE('1. ESTRATÉGICO'!E252)</f>
        <v/>
      </c>
    </row>
    <row r="451" spans="1:1" x14ac:dyDescent="0.25">
      <c r="A451" s="574" t="str">
        <f>+CONCATENATE('1. ESTRATÉGICO'!E253)</f>
        <v/>
      </c>
    </row>
    <row r="452" spans="1:1" x14ac:dyDescent="0.25">
      <c r="A452" s="574" t="str">
        <f>+CONCATENATE('1. ESTRATÉGICO'!E254)</f>
        <v/>
      </c>
    </row>
    <row r="453" spans="1:1" x14ac:dyDescent="0.25">
      <c r="A453" s="574" t="str">
        <f>+CONCATENATE('1. ESTRATÉGICO'!E255)</f>
        <v/>
      </c>
    </row>
    <row r="454" spans="1:1" x14ac:dyDescent="0.25">
      <c r="A454" s="574" t="str">
        <f>+CONCATENATE('1. ESTRATÉGICO'!E256)</f>
        <v/>
      </c>
    </row>
    <row r="455" spans="1:1" x14ac:dyDescent="0.25">
      <c r="A455" s="574" t="str">
        <f>+CONCATENATE('1. ESTRATÉGICO'!E257)</f>
        <v/>
      </c>
    </row>
    <row r="456" spans="1:1" x14ac:dyDescent="0.25">
      <c r="A456" s="574" t="str">
        <f>+CONCATENATE('1. ESTRATÉGICO'!E258)</f>
        <v/>
      </c>
    </row>
    <row r="457" spans="1:1" x14ac:dyDescent="0.25">
      <c r="A457" s="574" t="str">
        <f>+CONCATENATE('1. ESTRATÉGICO'!E259)</f>
        <v/>
      </c>
    </row>
    <row r="458" spans="1:1" x14ac:dyDescent="0.25">
      <c r="A458" s="574" t="str">
        <f>+CONCATENATE('1. ESTRATÉGICO'!E260)</f>
        <v/>
      </c>
    </row>
    <row r="459" spans="1:1" x14ac:dyDescent="0.25">
      <c r="A459" s="574" t="str">
        <f>+CONCATENATE('1. ESTRATÉGICO'!E261)</f>
        <v/>
      </c>
    </row>
    <row r="460" spans="1:1" x14ac:dyDescent="0.25">
      <c r="A460" s="574" t="str">
        <f>+CONCATENATE('1. ESTRATÉGICO'!E262)</f>
        <v/>
      </c>
    </row>
    <row r="461" spans="1:1" x14ac:dyDescent="0.25">
      <c r="A461" s="574" t="str">
        <f>+CONCATENATE('1. ESTRATÉGICO'!E263)</f>
        <v/>
      </c>
    </row>
    <row r="462" spans="1:1" x14ac:dyDescent="0.25">
      <c r="A462" s="574" t="str">
        <f>+CONCATENATE('1. ESTRATÉGICO'!E264)</f>
        <v/>
      </c>
    </row>
    <row r="463" spans="1:1" x14ac:dyDescent="0.25">
      <c r="A463" s="574" t="str">
        <f>+CONCATENATE('1. ESTRATÉGICO'!E265)</f>
        <v/>
      </c>
    </row>
    <row r="464" spans="1:1" x14ac:dyDescent="0.25">
      <c r="A464" s="574" t="str">
        <f>+CONCATENATE('1. ESTRATÉGICO'!E266)</f>
        <v/>
      </c>
    </row>
    <row r="465" spans="1:1" x14ac:dyDescent="0.25">
      <c r="A465" s="574" t="str">
        <f>+CONCATENATE('1. ESTRATÉGICO'!E267)</f>
        <v/>
      </c>
    </row>
    <row r="466" spans="1:1" x14ac:dyDescent="0.25">
      <c r="A466" s="574" t="str">
        <f>+CONCATENATE('1. ESTRATÉGICO'!E268)</f>
        <v/>
      </c>
    </row>
    <row r="467" spans="1:1" x14ac:dyDescent="0.25">
      <c r="A467" s="574" t="str">
        <f>+CONCATENATE('1. ESTRATÉGICO'!E269)</f>
        <v/>
      </c>
    </row>
    <row r="468" spans="1:1" x14ac:dyDescent="0.25">
      <c r="A468" s="574" t="str">
        <f>+CONCATENATE('1. ESTRATÉGICO'!E270)</f>
        <v/>
      </c>
    </row>
    <row r="469" spans="1:1" x14ac:dyDescent="0.25">
      <c r="A469" s="574" t="str">
        <f>+CONCATENATE('1. ESTRATÉGICO'!E271)</f>
        <v/>
      </c>
    </row>
    <row r="470" spans="1:1" x14ac:dyDescent="0.25">
      <c r="A470" s="574" t="str">
        <f>+CONCATENATE('1. ESTRATÉGICO'!E272)</f>
        <v/>
      </c>
    </row>
    <row r="471" spans="1:1" x14ac:dyDescent="0.25">
      <c r="A471" s="574" t="str">
        <f>+CONCATENATE('1. ESTRATÉGICO'!E273)</f>
        <v/>
      </c>
    </row>
    <row r="472" spans="1:1" x14ac:dyDescent="0.25">
      <c r="A472" s="574" t="str">
        <f>+CONCATENATE('1. ESTRATÉGICO'!E274)</f>
        <v/>
      </c>
    </row>
    <row r="473" spans="1:1" x14ac:dyDescent="0.25">
      <c r="A473" s="574" t="str">
        <f>+CONCATENATE('1. ESTRATÉGICO'!E275)</f>
        <v/>
      </c>
    </row>
    <row r="474" spans="1:1" x14ac:dyDescent="0.25">
      <c r="A474" s="574" t="str">
        <f>+CONCATENATE('1. ESTRATÉGICO'!E276)</f>
        <v/>
      </c>
    </row>
    <row r="475" spans="1:1" x14ac:dyDescent="0.25">
      <c r="A475" s="574" t="str">
        <f>+CONCATENATE('1. ESTRATÉGICO'!E277)</f>
        <v/>
      </c>
    </row>
    <row r="476" spans="1:1" x14ac:dyDescent="0.25">
      <c r="A476" s="574" t="str">
        <f>+CONCATENATE('1. ESTRATÉGICO'!E278)</f>
        <v/>
      </c>
    </row>
    <row r="477" spans="1:1" x14ac:dyDescent="0.25">
      <c r="A477" s="574" t="str">
        <f>+CONCATENATE('1. ESTRATÉGICO'!E279)</f>
        <v/>
      </c>
    </row>
    <row r="478" spans="1:1" x14ac:dyDescent="0.25">
      <c r="A478" s="574" t="str">
        <f>+CONCATENATE('1. ESTRATÉGICO'!E280)</f>
        <v/>
      </c>
    </row>
    <row r="479" spans="1:1" x14ac:dyDescent="0.25">
      <c r="A479" s="574" t="str">
        <f>+CONCATENATE('1. ESTRATÉGICO'!E281)</f>
        <v/>
      </c>
    </row>
    <row r="480" spans="1:1" x14ac:dyDescent="0.25">
      <c r="A480" s="574" t="str">
        <f>+CONCATENATE('1. ESTRATÉGICO'!E282)</f>
        <v/>
      </c>
    </row>
    <row r="481" spans="1:1" x14ac:dyDescent="0.25">
      <c r="A481" s="574" t="str">
        <f>+CONCATENATE('1. ESTRATÉGICO'!E283)</f>
        <v/>
      </c>
    </row>
    <row r="482" spans="1:1" x14ac:dyDescent="0.25">
      <c r="A482" s="574" t="str">
        <f>+CONCATENATE('1. ESTRATÉGICO'!E284)</f>
        <v/>
      </c>
    </row>
    <row r="483" spans="1:1" x14ac:dyDescent="0.25">
      <c r="A483" s="574" t="str">
        <f>+CONCATENATE('1. ESTRATÉGICO'!E285)</f>
        <v/>
      </c>
    </row>
    <row r="484" spans="1:1" x14ac:dyDescent="0.25">
      <c r="A484" s="574" t="str">
        <f>+CONCATENATE('1. ESTRATÉGICO'!E286)</f>
        <v/>
      </c>
    </row>
    <row r="485" spans="1:1" x14ac:dyDescent="0.25">
      <c r="A485" s="574" t="str">
        <f>+CONCATENATE('1. ESTRATÉGICO'!E287)</f>
        <v/>
      </c>
    </row>
    <row r="486" spans="1:1" x14ac:dyDescent="0.25">
      <c r="A486" s="574" t="str">
        <f>+CONCATENATE('1. ESTRATÉGICO'!E288)</f>
        <v/>
      </c>
    </row>
    <row r="487" spans="1:1" x14ac:dyDescent="0.25">
      <c r="A487" s="574" t="str">
        <f>+CONCATENATE('1. ESTRATÉGICO'!E289)</f>
        <v/>
      </c>
    </row>
    <row r="488" spans="1:1" x14ac:dyDescent="0.25">
      <c r="A488" s="574" t="str">
        <f>+CONCATENATE('1. ESTRATÉGICO'!E290)</f>
        <v/>
      </c>
    </row>
    <row r="489" spans="1:1" x14ac:dyDescent="0.25">
      <c r="A489" s="574" t="str">
        <f>+CONCATENATE('1. ESTRATÉGICO'!E291)</f>
        <v/>
      </c>
    </row>
    <row r="490" spans="1:1" x14ac:dyDescent="0.25">
      <c r="A490" s="574" t="str">
        <f>+CONCATENATE('1. ESTRATÉGICO'!E292)</f>
        <v/>
      </c>
    </row>
    <row r="491" spans="1:1" x14ac:dyDescent="0.25">
      <c r="A491" s="574" t="str">
        <f>+CONCATENATE('1. ESTRATÉGICO'!E293)</f>
        <v/>
      </c>
    </row>
    <row r="492" spans="1:1" x14ac:dyDescent="0.25">
      <c r="A492" s="574" t="str">
        <f>+CONCATENATE('1. ESTRATÉGICO'!E294)</f>
        <v/>
      </c>
    </row>
    <row r="493" spans="1:1" x14ac:dyDescent="0.25">
      <c r="A493" s="574" t="str">
        <f>+CONCATENATE('1. ESTRATÉGICO'!E295)</f>
        <v/>
      </c>
    </row>
    <row r="494" spans="1:1" x14ac:dyDescent="0.25">
      <c r="A494" s="574" t="str">
        <f>+CONCATENATE('1. ESTRATÉGICO'!E296)</f>
        <v/>
      </c>
    </row>
    <row r="495" spans="1:1" x14ac:dyDescent="0.25">
      <c r="A495" s="574" t="str">
        <f>+CONCATENATE('1. ESTRATÉGICO'!E297)</f>
        <v/>
      </c>
    </row>
    <row r="496" spans="1:1" x14ac:dyDescent="0.25">
      <c r="A496" s="574" t="str">
        <f>+CONCATENATE('1. ESTRATÉGICO'!E298)</f>
        <v/>
      </c>
    </row>
    <row r="497" spans="1:1" x14ac:dyDescent="0.25">
      <c r="A497" s="574" t="str">
        <f>+CONCATENATE('1. ESTRATÉGICO'!E299)</f>
        <v/>
      </c>
    </row>
    <row r="498" spans="1:1" x14ac:dyDescent="0.25">
      <c r="A498" s="574" t="str">
        <f>+CONCATENATE('1. ESTRATÉGICO'!E300)</f>
        <v/>
      </c>
    </row>
    <row r="499" spans="1:1" x14ac:dyDescent="0.25">
      <c r="A499" s="574" t="str">
        <f>+CONCATENATE('1. ESTRATÉGICO'!E301)</f>
        <v/>
      </c>
    </row>
    <row r="500" spans="1:1" x14ac:dyDescent="0.25">
      <c r="A500" s="574" t="str">
        <f>+CONCATENATE('1. ESTRATÉGICO'!E302)</f>
        <v/>
      </c>
    </row>
    <row r="501" spans="1:1" x14ac:dyDescent="0.25">
      <c r="A501" s="574" t="str">
        <f>+CONCATENATE('1. ESTRATÉGICO'!E303)</f>
        <v/>
      </c>
    </row>
    <row r="502" spans="1:1" x14ac:dyDescent="0.25">
      <c r="A502" s="574" t="str">
        <f>+CONCATENATE('1. ESTRATÉGICO'!E304)</f>
        <v/>
      </c>
    </row>
    <row r="503" spans="1:1" x14ac:dyDescent="0.25">
      <c r="A503" s="574" t="str">
        <f>+CONCATENATE('1. ESTRATÉGICO'!E305)</f>
        <v/>
      </c>
    </row>
    <row r="504" spans="1:1" x14ac:dyDescent="0.25">
      <c r="A504" s="574" t="str">
        <f>+CONCATENATE('1. ESTRATÉGICO'!E306)</f>
        <v/>
      </c>
    </row>
    <row r="505" spans="1:1" x14ac:dyDescent="0.25">
      <c r="A505" s="574" t="str">
        <f>+CONCATENATE('1. ESTRATÉGICO'!E307)</f>
        <v/>
      </c>
    </row>
    <row r="506" spans="1:1" x14ac:dyDescent="0.25">
      <c r="A506" s="574" t="str">
        <f>+CONCATENATE('1. ESTRATÉGICO'!E308)</f>
        <v/>
      </c>
    </row>
    <row r="507" spans="1:1" x14ac:dyDescent="0.25">
      <c r="A507" s="574" t="str">
        <f>+CONCATENATE('1. ESTRATÉGICO'!E309)</f>
        <v/>
      </c>
    </row>
    <row r="508" spans="1:1" x14ac:dyDescent="0.25">
      <c r="A508" s="574" t="str">
        <f>+CONCATENATE('1. ESTRATÉGICO'!E310)</f>
        <v/>
      </c>
    </row>
    <row r="509" spans="1:1" x14ac:dyDescent="0.25">
      <c r="A509" s="574" t="str">
        <f>+CONCATENATE('1. ESTRATÉGICO'!E311)</f>
        <v/>
      </c>
    </row>
    <row r="510" spans="1:1" x14ac:dyDescent="0.25">
      <c r="A510" s="574" t="str">
        <f>+CONCATENATE('1. ESTRATÉGICO'!E312)</f>
        <v/>
      </c>
    </row>
    <row r="511" spans="1:1" x14ac:dyDescent="0.25">
      <c r="A511" s="574" t="str">
        <f>+CONCATENATE('1. ESTRATÉGICO'!E313)</f>
        <v/>
      </c>
    </row>
    <row r="512" spans="1:1" x14ac:dyDescent="0.25">
      <c r="A512" s="574" t="str">
        <f>+CONCATENATE('1. ESTRATÉGICO'!E314)</f>
        <v/>
      </c>
    </row>
    <row r="513" spans="1:1" x14ac:dyDescent="0.25">
      <c r="A513" s="574" t="str">
        <f>+CONCATENATE('1. ESTRATÉGICO'!E315)</f>
        <v/>
      </c>
    </row>
    <row r="514" spans="1:1" x14ac:dyDescent="0.25">
      <c r="A514" s="574" t="str">
        <f>+CONCATENATE('1. ESTRATÉGICO'!E316)</f>
        <v/>
      </c>
    </row>
    <row r="515" spans="1:1" x14ac:dyDescent="0.25">
      <c r="A515" s="574" t="str">
        <f>+CONCATENATE('1. ESTRATÉGICO'!E317)</f>
        <v/>
      </c>
    </row>
    <row r="516" spans="1:1" x14ac:dyDescent="0.25">
      <c r="A516" s="574" t="str">
        <f>+CONCATENATE('1. ESTRATÉGICO'!E318)</f>
        <v/>
      </c>
    </row>
    <row r="517" spans="1:1" x14ac:dyDescent="0.25">
      <c r="A517" s="574" t="str">
        <f>+CONCATENATE('1. ESTRATÉGICO'!E319)</f>
        <v/>
      </c>
    </row>
    <row r="518" spans="1:1" x14ac:dyDescent="0.25">
      <c r="A518" s="574" t="str">
        <f>+CONCATENATE('1. ESTRATÉGICO'!E320)</f>
        <v/>
      </c>
    </row>
    <row r="519" spans="1:1" x14ac:dyDescent="0.25">
      <c r="A519" s="574" t="str">
        <f>+CONCATENATE('1. ESTRATÉGICO'!E321)</f>
        <v/>
      </c>
    </row>
    <row r="520" spans="1:1" x14ac:dyDescent="0.25">
      <c r="A520" s="574" t="str">
        <f>+CONCATENATE('1. ESTRATÉGICO'!E322)</f>
        <v/>
      </c>
    </row>
    <row r="521" spans="1:1" x14ac:dyDescent="0.25">
      <c r="A521" s="574" t="str">
        <f>+CONCATENATE('1. ESTRATÉGICO'!E323)</f>
        <v/>
      </c>
    </row>
    <row r="522" spans="1:1" x14ac:dyDescent="0.25">
      <c r="A522" s="574" t="str">
        <f>+CONCATENATE('1. ESTRATÉGICO'!E324)</f>
        <v/>
      </c>
    </row>
    <row r="523" spans="1:1" x14ac:dyDescent="0.25">
      <c r="A523" s="574" t="str">
        <f>+CONCATENATE('1. ESTRATÉGICO'!E325)</f>
        <v/>
      </c>
    </row>
    <row r="524" spans="1:1" x14ac:dyDescent="0.25">
      <c r="A524" s="574" t="str">
        <f>+CONCATENATE('1. ESTRATÉGICO'!E326)</f>
        <v/>
      </c>
    </row>
    <row r="525" spans="1:1" x14ac:dyDescent="0.25">
      <c r="A525" s="574" t="str">
        <f>+CONCATENATE('1. ESTRATÉGICO'!E327)</f>
        <v/>
      </c>
    </row>
    <row r="526" spans="1:1" x14ac:dyDescent="0.25">
      <c r="A526" s="574" t="str">
        <f>+CONCATENATE('1. ESTRATÉGICO'!E328)</f>
        <v/>
      </c>
    </row>
    <row r="527" spans="1:1" x14ac:dyDescent="0.25">
      <c r="A527" s="574" t="str">
        <f>+CONCATENATE('1. ESTRATÉGICO'!E329)</f>
        <v/>
      </c>
    </row>
    <row r="528" spans="1:1" x14ac:dyDescent="0.25">
      <c r="A528" s="574" t="str">
        <f>+CONCATENATE('1. ESTRATÉGICO'!E330)</f>
        <v/>
      </c>
    </row>
    <row r="529" spans="1:1" x14ac:dyDescent="0.25">
      <c r="A529" s="574" t="str">
        <f>+CONCATENATE('1. ESTRATÉGICO'!E331)</f>
        <v/>
      </c>
    </row>
    <row r="530" spans="1:1" x14ac:dyDescent="0.25">
      <c r="A530" s="574" t="str">
        <f>+CONCATENATE('1. ESTRATÉGICO'!E332)</f>
        <v/>
      </c>
    </row>
    <row r="531" spans="1:1" x14ac:dyDescent="0.25">
      <c r="A531" s="574" t="str">
        <f>+CONCATENATE('1. ESTRATÉGICO'!E333)</f>
        <v/>
      </c>
    </row>
    <row r="532" spans="1:1" x14ac:dyDescent="0.25">
      <c r="A532" s="574" t="str">
        <f>+CONCATENATE('1. ESTRATÉGICO'!E334)</f>
        <v/>
      </c>
    </row>
    <row r="533" spans="1:1" x14ac:dyDescent="0.25">
      <c r="A533" s="574" t="str">
        <f>+CONCATENATE('1. ESTRATÉGICO'!E335)</f>
        <v/>
      </c>
    </row>
    <row r="534" spans="1:1" x14ac:dyDescent="0.25">
      <c r="A534" s="574" t="str">
        <f>+CONCATENATE('1. ESTRATÉGICO'!E336)</f>
        <v/>
      </c>
    </row>
    <row r="535" spans="1:1" x14ac:dyDescent="0.25">
      <c r="A535" s="574" t="str">
        <f>+CONCATENATE('1. ESTRATÉGICO'!E337)</f>
        <v/>
      </c>
    </row>
    <row r="536" spans="1:1" x14ac:dyDescent="0.25">
      <c r="A536" s="574" t="str">
        <f>+CONCATENATE('1. ESTRATÉGICO'!E338)</f>
        <v/>
      </c>
    </row>
    <row r="537" spans="1:1" x14ac:dyDescent="0.25">
      <c r="A537" s="574" t="str">
        <f>+CONCATENATE('1. ESTRATÉGICO'!E339)</f>
        <v/>
      </c>
    </row>
    <row r="538" spans="1:1" x14ac:dyDescent="0.25">
      <c r="A538" s="574" t="str">
        <f>+CONCATENATE('1. ESTRATÉGICO'!E340)</f>
        <v/>
      </c>
    </row>
    <row r="539" spans="1:1" x14ac:dyDescent="0.25">
      <c r="A539" s="574" t="str">
        <f>+CONCATENATE('1. ESTRATÉGICO'!E341)</f>
        <v/>
      </c>
    </row>
    <row r="540" spans="1:1" x14ac:dyDescent="0.25">
      <c r="A540" s="574" t="str">
        <f>+CONCATENATE('1. ESTRATÉGICO'!E342)</f>
        <v/>
      </c>
    </row>
    <row r="541" spans="1:1" x14ac:dyDescent="0.25">
      <c r="A541" s="574" t="str">
        <f>+CONCATENATE('1. ESTRATÉGICO'!E343)</f>
        <v/>
      </c>
    </row>
    <row r="542" spans="1:1" x14ac:dyDescent="0.25">
      <c r="A542" s="574" t="str">
        <f>+CONCATENATE('1. ESTRATÉGICO'!E344)</f>
        <v/>
      </c>
    </row>
    <row r="543" spans="1:1" x14ac:dyDescent="0.25">
      <c r="A543" s="574" t="str">
        <f>+CONCATENATE('1. ESTRATÉGICO'!E345)</f>
        <v/>
      </c>
    </row>
    <row r="544" spans="1:1" x14ac:dyDescent="0.25">
      <c r="A544" s="574" t="str">
        <f>+CONCATENATE('1. ESTRATÉGICO'!E346)</f>
        <v/>
      </c>
    </row>
    <row r="545" spans="1:1" x14ac:dyDescent="0.25">
      <c r="A545" s="574" t="str">
        <f>+CONCATENATE('1. ESTRATÉGICO'!E347)</f>
        <v/>
      </c>
    </row>
    <row r="546" spans="1:1" x14ac:dyDescent="0.25">
      <c r="A546" s="574" t="str">
        <f>+CONCATENATE('1. ESTRATÉGICO'!E348)</f>
        <v/>
      </c>
    </row>
    <row r="547" spans="1:1" x14ac:dyDescent="0.25">
      <c r="A547" s="574" t="str">
        <f>+CONCATENATE('1. ESTRATÉGICO'!E349)</f>
        <v/>
      </c>
    </row>
    <row r="548" spans="1:1" x14ac:dyDescent="0.25">
      <c r="A548" s="574" t="str">
        <f>+CONCATENATE('1. ESTRATÉGICO'!E350)</f>
        <v/>
      </c>
    </row>
    <row r="549" spans="1:1" x14ac:dyDescent="0.25">
      <c r="A549" s="574" t="str">
        <f>+CONCATENATE('1. ESTRATÉGICO'!E351)</f>
        <v/>
      </c>
    </row>
    <row r="550" spans="1:1" x14ac:dyDescent="0.25">
      <c r="A550" s="574" t="str">
        <f>+CONCATENATE('1. ESTRATÉGICO'!E352)</f>
        <v/>
      </c>
    </row>
    <row r="551" spans="1:1" x14ac:dyDescent="0.25">
      <c r="A551" s="574" t="str">
        <f>+CONCATENATE('1. ESTRATÉGICO'!E353)</f>
        <v/>
      </c>
    </row>
    <row r="552" spans="1:1" x14ac:dyDescent="0.25">
      <c r="A552" s="574" t="str">
        <f>+CONCATENATE('1. ESTRATÉGICO'!E354)</f>
        <v/>
      </c>
    </row>
    <row r="553" spans="1:1" x14ac:dyDescent="0.25">
      <c r="A553" s="574" t="str">
        <f>+CONCATENATE('1. ESTRATÉGICO'!E355)</f>
        <v/>
      </c>
    </row>
    <row r="554" spans="1:1" x14ac:dyDescent="0.25">
      <c r="A554" s="574" t="str">
        <f>+CONCATENATE('1. ESTRATÉGICO'!E356)</f>
        <v/>
      </c>
    </row>
    <row r="555" spans="1:1" x14ac:dyDescent="0.25">
      <c r="A555" s="574" t="str">
        <f>+CONCATENATE('1. ESTRATÉGICO'!E357)</f>
        <v/>
      </c>
    </row>
    <row r="556" spans="1:1" x14ac:dyDescent="0.25">
      <c r="A556" s="574" t="str">
        <f>+CONCATENATE('1. ESTRATÉGICO'!E358)</f>
        <v/>
      </c>
    </row>
    <row r="557" spans="1:1" x14ac:dyDescent="0.25">
      <c r="A557" s="574" t="str">
        <f>+CONCATENATE('1. ESTRATÉGICO'!E359)</f>
        <v/>
      </c>
    </row>
    <row r="558" spans="1:1" x14ac:dyDescent="0.25">
      <c r="A558" s="574" t="str">
        <f>+CONCATENATE('1. ESTRATÉGICO'!E360)</f>
        <v/>
      </c>
    </row>
    <row r="559" spans="1:1" x14ac:dyDescent="0.25">
      <c r="A559" s="574" t="str">
        <f>+CONCATENATE('1. ESTRATÉGICO'!E361)</f>
        <v/>
      </c>
    </row>
    <row r="560" spans="1:1" x14ac:dyDescent="0.25">
      <c r="A560" s="574" t="str">
        <f>+CONCATENATE('1. ESTRATÉGICO'!E362)</f>
        <v/>
      </c>
    </row>
    <row r="561" spans="1:1" x14ac:dyDescent="0.25">
      <c r="A561" s="574" t="str">
        <f>+CONCATENATE('1. ESTRATÉGICO'!E363)</f>
        <v/>
      </c>
    </row>
    <row r="562" spans="1:1" x14ac:dyDescent="0.25">
      <c r="A562" s="574" t="str">
        <f>+CONCATENATE('1. ESTRATÉGICO'!E364)</f>
        <v/>
      </c>
    </row>
    <row r="563" spans="1:1" x14ac:dyDescent="0.25">
      <c r="A563" s="574" t="str">
        <f>+CONCATENATE('1. ESTRATÉGICO'!E365)</f>
        <v/>
      </c>
    </row>
    <row r="564" spans="1:1" x14ac:dyDescent="0.25">
      <c r="A564" s="574" t="str">
        <f>+CONCATENATE('1. ESTRATÉGICO'!E366)</f>
        <v/>
      </c>
    </row>
    <row r="565" spans="1:1" x14ac:dyDescent="0.25">
      <c r="A565" s="574" t="str">
        <f>+CONCATENATE('1. ESTRATÉGICO'!E367)</f>
        <v/>
      </c>
    </row>
    <row r="566" spans="1:1" x14ac:dyDescent="0.25">
      <c r="A566" s="574" t="str">
        <f>+CONCATENATE('1. ESTRATÉGICO'!E368)</f>
        <v/>
      </c>
    </row>
    <row r="567" spans="1:1" x14ac:dyDescent="0.25">
      <c r="A567" s="574" t="str">
        <f>+CONCATENATE('1. ESTRATÉGICO'!E369)</f>
        <v/>
      </c>
    </row>
    <row r="568" spans="1:1" x14ac:dyDescent="0.25">
      <c r="A568" s="574" t="str">
        <f>+CONCATENATE('1. ESTRATÉGICO'!E370)</f>
        <v/>
      </c>
    </row>
    <row r="569" spans="1:1" x14ac:dyDescent="0.25">
      <c r="A569" s="574" t="str">
        <f>+CONCATENATE('1. ESTRATÉGICO'!E371)</f>
        <v/>
      </c>
    </row>
    <row r="570" spans="1:1" x14ac:dyDescent="0.25">
      <c r="A570" s="574" t="str">
        <f>+CONCATENATE('1. ESTRATÉGICO'!E372)</f>
        <v/>
      </c>
    </row>
    <row r="571" spans="1:1" x14ac:dyDescent="0.25">
      <c r="A571" s="574" t="str">
        <f>+CONCATENATE('1. ESTRATÉGICO'!E373)</f>
        <v/>
      </c>
    </row>
    <row r="572" spans="1:1" x14ac:dyDescent="0.25">
      <c r="A572" s="574" t="str">
        <f>+CONCATENATE('1. ESTRATÉGICO'!E374)</f>
        <v/>
      </c>
    </row>
    <row r="573" spans="1:1" x14ac:dyDescent="0.25">
      <c r="A573" s="574" t="str">
        <f>+CONCATENATE('1. ESTRATÉGICO'!E375)</f>
        <v/>
      </c>
    </row>
    <row r="574" spans="1:1" x14ac:dyDescent="0.25">
      <c r="A574" s="574" t="str">
        <f>+CONCATENATE('1. ESTRATÉGICO'!E376)</f>
        <v/>
      </c>
    </row>
    <row r="575" spans="1:1" x14ac:dyDescent="0.25">
      <c r="A575" s="574" t="str">
        <f>+CONCATENATE('1. ESTRATÉGICO'!E377)</f>
        <v/>
      </c>
    </row>
    <row r="576" spans="1:1" x14ac:dyDescent="0.25">
      <c r="A576" s="574" t="str">
        <f>+CONCATENATE('1. ESTRATÉGICO'!E378)</f>
        <v/>
      </c>
    </row>
    <row r="577" spans="1:1" x14ac:dyDescent="0.25">
      <c r="A577" s="574" t="str">
        <f>+CONCATENATE('1. ESTRATÉGICO'!E379)</f>
        <v/>
      </c>
    </row>
    <row r="578" spans="1:1" x14ac:dyDescent="0.25">
      <c r="A578" s="574" t="str">
        <f>+CONCATENATE('1. ESTRATÉGICO'!E380)</f>
        <v/>
      </c>
    </row>
    <row r="579" spans="1:1" x14ac:dyDescent="0.25">
      <c r="A579" s="574" t="str">
        <f>+CONCATENATE('1. ESTRATÉGICO'!E381)</f>
        <v/>
      </c>
    </row>
    <row r="580" spans="1:1" x14ac:dyDescent="0.25">
      <c r="A580" s="574" t="str">
        <f>+CONCATENATE('1. ESTRATÉGICO'!E382)</f>
        <v/>
      </c>
    </row>
    <row r="581" spans="1:1" x14ac:dyDescent="0.25">
      <c r="A581" s="574" t="str">
        <f>+CONCATENATE('1. ESTRATÉGICO'!E383)</f>
        <v/>
      </c>
    </row>
    <row r="582" spans="1:1" x14ac:dyDescent="0.25">
      <c r="A582" s="574" t="str">
        <f>+CONCATENATE('1. ESTRATÉGICO'!E384)</f>
        <v/>
      </c>
    </row>
    <row r="583" spans="1:1" x14ac:dyDescent="0.25">
      <c r="A583" s="574" t="str">
        <f>+CONCATENATE('1. ESTRATÉGICO'!E385)</f>
        <v/>
      </c>
    </row>
    <row r="584" spans="1:1" x14ac:dyDescent="0.25">
      <c r="A584" s="574" t="str">
        <f>+CONCATENATE('1. ESTRATÉGICO'!E386)</f>
        <v/>
      </c>
    </row>
    <row r="585" spans="1:1" x14ac:dyDescent="0.25">
      <c r="A585" s="574" t="str">
        <f>+CONCATENATE('1. ESTRATÉGICO'!E387)</f>
        <v/>
      </c>
    </row>
    <row r="586" spans="1:1" x14ac:dyDescent="0.25">
      <c r="A586" s="574" t="str">
        <f>+CONCATENATE('1. ESTRATÉGICO'!E388)</f>
        <v/>
      </c>
    </row>
    <row r="587" spans="1:1" x14ac:dyDescent="0.25">
      <c r="A587" s="574" t="str">
        <f>+CONCATENATE('1. ESTRATÉGICO'!E389)</f>
        <v/>
      </c>
    </row>
    <row r="588" spans="1:1" x14ac:dyDescent="0.25">
      <c r="A588" s="574" t="str">
        <f>+CONCATENATE('1. ESTRATÉGICO'!E390)</f>
        <v/>
      </c>
    </row>
    <row r="589" spans="1:1" x14ac:dyDescent="0.25">
      <c r="A589" s="574" t="str">
        <f>+CONCATENATE('1. ESTRATÉGICO'!E391)</f>
        <v/>
      </c>
    </row>
    <row r="590" spans="1:1" x14ac:dyDescent="0.25">
      <c r="A590" s="574" t="str">
        <f>+CONCATENATE('1. ESTRATÉGICO'!E392)</f>
        <v/>
      </c>
    </row>
    <row r="591" spans="1:1" x14ac:dyDescent="0.25">
      <c r="A591" s="574" t="str">
        <f>+CONCATENATE('1. ESTRATÉGICO'!E393)</f>
        <v/>
      </c>
    </row>
    <row r="592" spans="1:1" x14ac:dyDescent="0.25">
      <c r="A592" s="574" t="str">
        <f>+CONCATENATE('1. ESTRATÉGICO'!E394)</f>
        <v/>
      </c>
    </row>
    <row r="593" spans="1:1" x14ac:dyDescent="0.25">
      <c r="A593" s="574" t="str">
        <f>+CONCATENATE('1. ESTRATÉGICO'!E395)</f>
        <v/>
      </c>
    </row>
    <row r="594" spans="1:1" x14ac:dyDescent="0.25">
      <c r="A594" s="574" t="str">
        <f>+CONCATENATE('1. ESTRATÉGICO'!E396)</f>
        <v/>
      </c>
    </row>
    <row r="595" spans="1:1" x14ac:dyDescent="0.25">
      <c r="A595" s="574" t="str">
        <f>+CONCATENATE('1. ESTRATÉGICO'!E397)</f>
        <v/>
      </c>
    </row>
    <row r="596" spans="1:1" x14ac:dyDescent="0.25">
      <c r="A596" s="574" t="str">
        <f>+CONCATENATE('1. ESTRATÉGICO'!E398)</f>
        <v/>
      </c>
    </row>
    <row r="597" spans="1:1" x14ac:dyDescent="0.25">
      <c r="A597" s="574" t="str">
        <f>+CONCATENATE('1. ESTRATÉGICO'!E399)</f>
        <v/>
      </c>
    </row>
    <row r="598" spans="1:1" x14ac:dyDescent="0.25">
      <c r="A598" s="574" t="str">
        <f>+CONCATENATE('1. ESTRATÉGICO'!E400)</f>
        <v/>
      </c>
    </row>
    <row r="599" spans="1:1" x14ac:dyDescent="0.25">
      <c r="A599" s="574" t="str">
        <f>+CONCATENATE('1. ESTRATÉGICO'!E401)</f>
        <v/>
      </c>
    </row>
    <row r="600" spans="1:1" x14ac:dyDescent="0.25">
      <c r="A600" s="574" t="str">
        <f>+CONCATENATE('1. ESTRATÉGICO'!E402)</f>
        <v/>
      </c>
    </row>
    <row r="601" spans="1:1" x14ac:dyDescent="0.25">
      <c r="A601" s="574" t="str">
        <f>+CONCATENATE('1. ESTRATÉGICO'!E403)</f>
        <v/>
      </c>
    </row>
    <row r="602" spans="1:1" x14ac:dyDescent="0.25">
      <c r="A602" s="574" t="str">
        <f>+CONCATENATE('1. ESTRATÉGICO'!E404)</f>
        <v/>
      </c>
    </row>
    <row r="603" spans="1:1" x14ac:dyDescent="0.25">
      <c r="A603" s="574" t="str">
        <f>+CONCATENATE('1. ESTRATÉGICO'!E405)</f>
        <v/>
      </c>
    </row>
    <row r="604" spans="1:1" x14ac:dyDescent="0.25">
      <c r="A604" s="574" t="str">
        <f>+CONCATENATE('1. ESTRATÉGICO'!E406)</f>
        <v/>
      </c>
    </row>
    <row r="605" spans="1:1" x14ac:dyDescent="0.25">
      <c r="A605" s="574" t="str">
        <f>+CONCATENATE('1. ESTRATÉGICO'!E407)</f>
        <v/>
      </c>
    </row>
    <row r="606" spans="1:1" x14ac:dyDescent="0.25">
      <c r="A606" s="574" t="str">
        <f>+CONCATENATE('1. ESTRATÉGICO'!E408)</f>
        <v/>
      </c>
    </row>
    <row r="607" spans="1:1" x14ac:dyDescent="0.25">
      <c r="A607" s="574" t="str">
        <f>+CONCATENATE('1. ESTRATÉGICO'!E409)</f>
        <v/>
      </c>
    </row>
    <row r="608" spans="1:1" x14ac:dyDescent="0.25">
      <c r="A608" s="574" t="str">
        <f>+CONCATENATE('1. ESTRATÉGICO'!E410)</f>
        <v/>
      </c>
    </row>
    <row r="609" spans="1:1" x14ac:dyDescent="0.25">
      <c r="A609" s="574" t="str">
        <f>+CONCATENATE('1. ESTRATÉGICO'!E411)</f>
        <v/>
      </c>
    </row>
    <row r="610" spans="1:1" x14ac:dyDescent="0.25">
      <c r="A610" s="574" t="str">
        <f>+CONCATENATE('1. ESTRATÉGICO'!E412)</f>
        <v/>
      </c>
    </row>
    <row r="611" spans="1:1" x14ac:dyDescent="0.25">
      <c r="A611" s="574" t="str">
        <f>+CONCATENATE('1. ESTRATÉGICO'!E413)</f>
        <v/>
      </c>
    </row>
    <row r="612" spans="1:1" x14ac:dyDescent="0.25">
      <c r="A612" s="574" t="str">
        <f>+CONCATENATE('1. ESTRATÉGICO'!E414)</f>
        <v/>
      </c>
    </row>
    <row r="613" spans="1:1" x14ac:dyDescent="0.25">
      <c r="A613" s="574" t="str">
        <f>+CONCATENATE('1. ESTRATÉGICO'!E415)</f>
        <v/>
      </c>
    </row>
    <row r="614" spans="1:1" x14ac:dyDescent="0.25">
      <c r="A614" s="574" t="str">
        <f>+CONCATENATE('1. ESTRATÉGICO'!E416)</f>
        <v/>
      </c>
    </row>
    <row r="615" spans="1:1" x14ac:dyDescent="0.25">
      <c r="A615" s="574" t="str">
        <f>+CONCATENATE('1. ESTRATÉGICO'!E417)</f>
        <v/>
      </c>
    </row>
    <row r="616" spans="1:1" x14ac:dyDescent="0.25">
      <c r="A616" s="574" t="str">
        <f>+CONCATENATE('1. ESTRATÉGICO'!E418)</f>
        <v/>
      </c>
    </row>
    <row r="617" spans="1:1" x14ac:dyDescent="0.25">
      <c r="A617" s="574" t="str">
        <f>+CONCATENATE('1. ESTRATÉGICO'!E419)</f>
        <v/>
      </c>
    </row>
    <row r="618" spans="1:1" x14ac:dyDescent="0.25">
      <c r="A618" s="574" t="str">
        <f>+CONCATENATE('1. ESTRATÉGICO'!E420)</f>
        <v/>
      </c>
    </row>
    <row r="619" spans="1:1" x14ac:dyDescent="0.25">
      <c r="A619" s="574" t="str">
        <f>+CONCATENATE('1. ESTRATÉGICO'!E421)</f>
        <v/>
      </c>
    </row>
    <row r="620" spans="1:1" x14ac:dyDescent="0.25">
      <c r="A620" s="574" t="str">
        <f>+CONCATENATE('1. ESTRATÉGICO'!E422)</f>
        <v/>
      </c>
    </row>
    <row r="621" spans="1:1" x14ac:dyDescent="0.25">
      <c r="A621" s="574" t="str">
        <f>+CONCATENATE('1. ESTRATÉGICO'!E423)</f>
        <v/>
      </c>
    </row>
    <row r="622" spans="1:1" x14ac:dyDescent="0.25">
      <c r="A622" s="574" t="str">
        <f>+CONCATENATE('1. ESTRATÉGICO'!E424)</f>
        <v/>
      </c>
    </row>
    <row r="623" spans="1:1" x14ac:dyDescent="0.25">
      <c r="A623" s="574" t="str">
        <f>+CONCATENATE('1. ESTRATÉGICO'!E425)</f>
        <v/>
      </c>
    </row>
    <row r="624" spans="1:1" x14ac:dyDescent="0.25">
      <c r="A624" s="574" t="str">
        <f>+CONCATENATE('1. ESTRATÉGICO'!E426)</f>
        <v/>
      </c>
    </row>
    <row r="625" spans="1:1" x14ac:dyDescent="0.25">
      <c r="A625" s="574" t="str">
        <f>+CONCATENATE('1. ESTRATÉGICO'!E427)</f>
        <v/>
      </c>
    </row>
    <row r="626" spans="1:1" x14ac:dyDescent="0.25">
      <c r="A626" s="574" t="str">
        <f>+CONCATENATE('1. ESTRATÉGICO'!E428)</f>
        <v/>
      </c>
    </row>
    <row r="627" spans="1:1" x14ac:dyDescent="0.25">
      <c r="A627" s="574" t="str">
        <f>+CONCATENATE('1. ESTRATÉGICO'!E429)</f>
        <v/>
      </c>
    </row>
    <row r="628" spans="1:1" x14ac:dyDescent="0.25">
      <c r="A628" s="574" t="str">
        <f>+CONCATENATE('1. ESTRATÉGICO'!E430)</f>
        <v/>
      </c>
    </row>
    <row r="629" spans="1:1" x14ac:dyDescent="0.25">
      <c r="A629" s="574" t="str">
        <f>+CONCATENATE('1. ESTRATÉGICO'!E431)</f>
        <v/>
      </c>
    </row>
    <row r="630" spans="1:1" x14ac:dyDescent="0.25">
      <c r="A630" s="574" t="str">
        <f>+CONCATENATE('1. ESTRATÉGICO'!E432)</f>
        <v/>
      </c>
    </row>
    <row r="631" spans="1:1" x14ac:dyDescent="0.25">
      <c r="A631" s="574" t="str">
        <f>+CONCATENATE('1. ESTRATÉGICO'!E433)</f>
        <v/>
      </c>
    </row>
    <row r="632" spans="1:1" x14ac:dyDescent="0.25">
      <c r="A632" s="574" t="str">
        <f>+CONCATENATE('1. ESTRATÉGICO'!E434)</f>
        <v/>
      </c>
    </row>
    <row r="633" spans="1:1" x14ac:dyDescent="0.25">
      <c r="A633" s="574" t="str">
        <f>+CONCATENATE('1. ESTRATÉGICO'!E435)</f>
        <v/>
      </c>
    </row>
    <row r="634" spans="1:1" x14ac:dyDescent="0.25">
      <c r="A634" s="574" t="str">
        <f>+CONCATENATE('1. ESTRATÉGICO'!E436)</f>
        <v/>
      </c>
    </row>
    <row r="635" spans="1:1" x14ac:dyDescent="0.25">
      <c r="A635" s="574" t="str">
        <f>+CONCATENATE('1. ESTRATÉGICO'!E437)</f>
        <v/>
      </c>
    </row>
    <row r="636" spans="1:1" x14ac:dyDescent="0.25">
      <c r="A636" s="574" t="str">
        <f>+CONCATENATE('1. ESTRATÉGICO'!E438)</f>
        <v/>
      </c>
    </row>
    <row r="637" spans="1:1" x14ac:dyDescent="0.25">
      <c r="A637" s="574" t="str">
        <f>+CONCATENATE('1. ESTRATÉGICO'!E439)</f>
        <v/>
      </c>
    </row>
    <row r="638" spans="1:1" x14ac:dyDescent="0.25">
      <c r="A638" s="574" t="str">
        <f>+CONCATENATE('1. ESTRATÉGICO'!E440)</f>
        <v/>
      </c>
    </row>
    <row r="639" spans="1:1" x14ac:dyDescent="0.25">
      <c r="A639" s="574" t="str">
        <f>+CONCATENATE('1. ESTRATÉGICO'!E441)</f>
        <v/>
      </c>
    </row>
    <row r="640" spans="1:1" x14ac:dyDescent="0.25">
      <c r="A640" s="574" t="str">
        <f>+CONCATENATE('1. ESTRATÉGICO'!E442)</f>
        <v/>
      </c>
    </row>
    <row r="641" spans="1:1" x14ac:dyDescent="0.25">
      <c r="A641" s="574" t="str">
        <f>+CONCATENATE('1. ESTRATÉGICO'!E443)</f>
        <v/>
      </c>
    </row>
    <row r="642" spans="1:1" x14ac:dyDescent="0.25">
      <c r="A642" s="574" t="str">
        <f>+CONCATENATE('1. ESTRATÉGICO'!E444)</f>
        <v/>
      </c>
    </row>
    <row r="643" spans="1:1" x14ac:dyDescent="0.25">
      <c r="A643" s="574" t="str">
        <f>+CONCATENATE('1. ESTRATÉGICO'!E445)</f>
        <v/>
      </c>
    </row>
    <row r="644" spans="1:1" x14ac:dyDescent="0.25">
      <c r="A644" s="574" t="str">
        <f>+CONCATENATE('1. ESTRATÉGICO'!E446)</f>
        <v/>
      </c>
    </row>
    <row r="645" spans="1:1" x14ac:dyDescent="0.25">
      <c r="A645" s="574" t="str">
        <f>+CONCATENATE('1. ESTRATÉGICO'!E447)</f>
        <v/>
      </c>
    </row>
    <row r="646" spans="1:1" x14ac:dyDescent="0.25">
      <c r="A646" s="574" t="str">
        <f>+CONCATENATE('1. ESTRATÉGICO'!E448)</f>
        <v/>
      </c>
    </row>
    <row r="647" spans="1:1" x14ac:dyDescent="0.25">
      <c r="A647" s="574" t="str">
        <f>+CONCATENATE('1. ESTRATÉGICO'!E449)</f>
        <v/>
      </c>
    </row>
    <row r="648" spans="1:1" x14ac:dyDescent="0.25">
      <c r="A648" s="574" t="str">
        <f>+CONCATENATE('1. ESTRATÉGICO'!E450)</f>
        <v/>
      </c>
    </row>
    <row r="649" spans="1:1" x14ac:dyDescent="0.25">
      <c r="A649" s="574" t="str">
        <f>+CONCATENATE('1. ESTRATÉGICO'!E451)</f>
        <v/>
      </c>
    </row>
    <row r="650" spans="1:1" x14ac:dyDescent="0.25">
      <c r="A650" s="574" t="str">
        <f>+CONCATENATE('1. ESTRATÉGICO'!E452)</f>
        <v/>
      </c>
    </row>
    <row r="651" spans="1:1" x14ac:dyDescent="0.25">
      <c r="A651" s="574" t="str">
        <f>+CONCATENATE('1. ESTRATÉGICO'!E453)</f>
        <v/>
      </c>
    </row>
    <row r="652" spans="1:1" x14ac:dyDescent="0.25">
      <c r="A652" s="574" t="str">
        <f>+CONCATENATE('1. ESTRATÉGICO'!E454)</f>
        <v/>
      </c>
    </row>
    <row r="653" spans="1:1" x14ac:dyDescent="0.25">
      <c r="A653" s="574" t="str">
        <f>+CONCATENATE('1. ESTRATÉGICO'!E455)</f>
        <v/>
      </c>
    </row>
    <row r="654" spans="1:1" x14ac:dyDescent="0.25">
      <c r="A654" s="574" t="str">
        <f>+CONCATENATE('1. ESTRATÉGICO'!E456)</f>
        <v/>
      </c>
    </row>
    <row r="655" spans="1:1" x14ac:dyDescent="0.25">
      <c r="A655" s="574" t="str">
        <f>+CONCATENATE('1. ESTRATÉGICO'!E457)</f>
        <v/>
      </c>
    </row>
    <row r="656" spans="1:1" x14ac:dyDescent="0.25">
      <c r="A656" s="574" t="str">
        <f>+CONCATENATE('1. ESTRATÉGICO'!E458)</f>
        <v/>
      </c>
    </row>
    <row r="657" spans="1:1" x14ac:dyDescent="0.25">
      <c r="A657" s="574" t="str">
        <f>+CONCATENATE('1. ESTRATÉGICO'!E459)</f>
        <v/>
      </c>
    </row>
    <row r="658" spans="1:1" x14ac:dyDescent="0.25">
      <c r="A658" s="574" t="str">
        <f>+CONCATENATE('1. ESTRATÉGICO'!E460)</f>
        <v/>
      </c>
    </row>
    <row r="659" spans="1:1" x14ac:dyDescent="0.25">
      <c r="A659" s="574" t="str">
        <f>+CONCATENATE('1. ESTRATÉGICO'!E461)</f>
        <v/>
      </c>
    </row>
    <row r="660" spans="1:1" x14ac:dyDescent="0.25">
      <c r="A660" s="574" t="str">
        <f>+CONCATENATE('1. ESTRATÉGICO'!E462)</f>
        <v/>
      </c>
    </row>
    <row r="661" spans="1:1" x14ac:dyDescent="0.25">
      <c r="A661" s="574" t="str">
        <f>+CONCATENATE('1. ESTRATÉGICO'!E463)</f>
        <v/>
      </c>
    </row>
    <row r="662" spans="1:1" x14ac:dyDescent="0.25">
      <c r="A662" s="574" t="str">
        <f>+CONCATENATE('1. ESTRATÉGICO'!E464)</f>
        <v/>
      </c>
    </row>
    <row r="663" spans="1:1" x14ac:dyDescent="0.25">
      <c r="A663" s="574" t="str">
        <f>+CONCATENATE('1. ESTRATÉGICO'!E465)</f>
        <v/>
      </c>
    </row>
    <row r="664" spans="1:1" x14ac:dyDescent="0.25">
      <c r="A664" s="574" t="str">
        <f>+CONCATENATE('1. ESTRATÉGICO'!E466)</f>
        <v/>
      </c>
    </row>
    <row r="665" spans="1:1" x14ac:dyDescent="0.25">
      <c r="A665" s="574" t="str">
        <f>+CONCATENATE('1. ESTRATÉGICO'!E467)</f>
        <v/>
      </c>
    </row>
    <row r="666" spans="1:1" x14ac:dyDescent="0.25">
      <c r="A666" s="574" t="str">
        <f>+CONCATENATE('1. ESTRATÉGICO'!E468)</f>
        <v/>
      </c>
    </row>
    <row r="667" spans="1:1" x14ac:dyDescent="0.25">
      <c r="A667" s="574" t="str">
        <f>+CONCATENATE('1. ESTRATÉGICO'!E469)</f>
        <v/>
      </c>
    </row>
    <row r="668" spans="1:1" x14ac:dyDescent="0.25">
      <c r="A668" s="574" t="str">
        <f>+CONCATENATE('1. ESTRATÉGICO'!E470)</f>
        <v/>
      </c>
    </row>
    <row r="669" spans="1:1" x14ac:dyDescent="0.25">
      <c r="A669" s="574" t="str">
        <f>+CONCATENATE('1. ESTRATÉGICO'!E471)</f>
        <v/>
      </c>
    </row>
    <row r="670" spans="1:1" x14ac:dyDescent="0.25">
      <c r="A670" s="574" t="str">
        <f>+CONCATENATE('1. ESTRATÉGICO'!E472)</f>
        <v/>
      </c>
    </row>
    <row r="671" spans="1:1" x14ac:dyDescent="0.25">
      <c r="A671" s="574" t="str">
        <f>+CONCATENATE('1. ESTRATÉGICO'!E473)</f>
        <v/>
      </c>
    </row>
    <row r="672" spans="1:1" x14ac:dyDescent="0.25">
      <c r="A672" s="574" t="str">
        <f>+CONCATENATE('1. ESTRATÉGICO'!E474)</f>
        <v/>
      </c>
    </row>
    <row r="673" spans="1:1" x14ac:dyDescent="0.25">
      <c r="A673" s="574" t="str">
        <f>+CONCATENATE('1. ESTRATÉGICO'!E475)</f>
        <v/>
      </c>
    </row>
    <row r="674" spans="1:1" x14ac:dyDescent="0.25">
      <c r="A674" s="574" t="str">
        <f>+CONCATENATE('1. ESTRATÉGICO'!E476)</f>
        <v/>
      </c>
    </row>
    <row r="675" spans="1:1" x14ac:dyDescent="0.25">
      <c r="A675" s="574" t="str">
        <f>+CONCATENATE('1. ESTRATÉGICO'!E477)</f>
        <v/>
      </c>
    </row>
    <row r="676" spans="1:1" x14ac:dyDescent="0.25">
      <c r="A676" s="574" t="str">
        <f>+CONCATENATE('1. ESTRATÉGICO'!E478)</f>
        <v/>
      </c>
    </row>
    <row r="677" spans="1:1" x14ac:dyDescent="0.25">
      <c r="A677" s="574" t="str">
        <f>+CONCATENATE('1. ESTRATÉGICO'!E479)</f>
        <v/>
      </c>
    </row>
    <row r="678" spans="1:1" x14ac:dyDescent="0.25">
      <c r="A678" s="574" t="str">
        <f>+CONCATENATE('1. ESTRATÉGICO'!E480)</f>
        <v/>
      </c>
    </row>
    <row r="679" spans="1:1" x14ac:dyDescent="0.25">
      <c r="A679" s="574" t="str">
        <f>+CONCATENATE('1. ESTRATÉGICO'!E481)</f>
        <v/>
      </c>
    </row>
    <row r="680" spans="1:1" x14ac:dyDescent="0.25">
      <c r="A680" s="574" t="str">
        <f>+CONCATENATE('1. ESTRATÉGICO'!E482)</f>
        <v/>
      </c>
    </row>
    <row r="681" spans="1:1" x14ac:dyDescent="0.25">
      <c r="A681" s="574" t="str">
        <f>+CONCATENATE('1. ESTRATÉGICO'!E483)</f>
        <v/>
      </c>
    </row>
    <row r="682" spans="1:1" x14ac:dyDescent="0.25">
      <c r="A682" s="574" t="str">
        <f>+CONCATENATE('1. ESTRATÉGICO'!E484)</f>
        <v/>
      </c>
    </row>
    <row r="683" spans="1:1" x14ac:dyDescent="0.25">
      <c r="A683" s="574" t="str">
        <f>+CONCATENATE('1. ESTRATÉGICO'!E485)</f>
        <v/>
      </c>
    </row>
  </sheetData>
  <autoFilter ref="A8:AH401" xr:uid="{00000000-0001-0000-0300-000000000000}"/>
  <mergeCells count="591">
    <mergeCell ref="H63:H65"/>
    <mergeCell ref="E63:E65"/>
    <mergeCell ref="E58:E62"/>
    <mergeCell ref="G58:G62"/>
    <mergeCell ref="H58:H62"/>
    <mergeCell ref="F26:F41"/>
    <mergeCell ref="F42:F53"/>
    <mergeCell ref="F55:F57"/>
    <mergeCell ref="F58:F62"/>
    <mergeCell ref="F63:F65"/>
    <mergeCell ref="J12:J13"/>
    <mergeCell ref="J15:J17"/>
    <mergeCell ref="J10:J11"/>
    <mergeCell ref="G63:G65"/>
    <mergeCell ref="A235:A247"/>
    <mergeCell ref="B235:B247"/>
    <mergeCell ref="C235:C247"/>
    <mergeCell ref="D235:D247"/>
    <mergeCell ref="R235:R247"/>
    <mergeCell ref="S235:S247"/>
    <mergeCell ref="A231:A234"/>
    <mergeCell ref="B231:B234"/>
    <mergeCell ref="C231:C234"/>
    <mergeCell ref="D231:D234"/>
    <mergeCell ref="E231:E234"/>
    <mergeCell ref="F231:F234"/>
    <mergeCell ref="G231:G234"/>
    <mergeCell ref="H231:H233"/>
    <mergeCell ref="I231:I233"/>
    <mergeCell ref="R231:R234"/>
    <mergeCell ref="S231:S234"/>
    <mergeCell ref="J231:J233"/>
    <mergeCell ref="U240:U242"/>
    <mergeCell ref="U243:U244"/>
    <mergeCell ref="U245:U247"/>
    <mergeCell ref="G235:G247"/>
    <mergeCell ref="F235:F247"/>
    <mergeCell ref="E235:E247"/>
    <mergeCell ref="AG231:AG234"/>
    <mergeCell ref="H242:H247"/>
    <mergeCell ref="I242:I247"/>
    <mergeCell ref="J242:J247"/>
    <mergeCell ref="H235:H241"/>
    <mergeCell ref="I235:I241"/>
    <mergeCell ref="J235:J241"/>
    <mergeCell ref="V235:V239"/>
    <mergeCell ref="V240:V242"/>
    <mergeCell ref="V243:V244"/>
    <mergeCell ref="V245:V247"/>
    <mergeCell ref="AD235:AD247"/>
    <mergeCell ref="AE235:AE247"/>
    <mergeCell ref="X225:X226"/>
    <mergeCell ref="Y225:Y226"/>
    <mergeCell ref="W229:W230"/>
    <mergeCell ref="X229:X230"/>
    <mergeCell ref="Y229:Y230"/>
    <mergeCell ref="AF235:AF247"/>
    <mergeCell ref="AG235:AG247"/>
    <mergeCell ref="AA231:AA234"/>
    <mergeCell ref="AB231:AB234"/>
    <mergeCell ref="AE231:AE234"/>
    <mergeCell ref="AD231:AD234"/>
    <mergeCell ref="AC231:AC234"/>
    <mergeCell ref="AF231:AF234"/>
    <mergeCell ref="R219:R230"/>
    <mergeCell ref="S219:S230"/>
    <mergeCell ref="AG206:AG218"/>
    <mergeCell ref="W212:W213"/>
    <mergeCell ref="W216:W217"/>
    <mergeCell ref="X212:X213"/>
    <mergeCell ref="Y212:Y213"/>
    <mergeCell ref="Z212:Z213"/>
    <mergeCell ref="F219:F230"/>
    <mergeCell ref="G219:G230"/>
    <mergeCell ref="H221:H223"/>
    <mergeCell ref="I221:I223"/>
    <mergeCell ref="H224:H226"/>
    <mergeCell ref="I224:I226"/>
    <mergeCell ref="H219:H220"/>
    <mergeCell ref="J221:J223"/>
    <mergeCell ref="I227:I228"/>
    <mergeCell ref="I229:I230"/>
    <mergeCell ref="H227:H230"/>
    <mergeCell ref="A219:A230"/>
    <mergeCell ref="B219:B230"/>
    <mergeCell ref="C219:C230"/>
    <mergeCell ref="D226:D230"/>
    <mergeCell ref="D222:D225"/>
    <mergeCell ref="D219:D221"/>
    <mergeCell ref="E219:E230"/>
    <mergeCell ref="J227:J228"/>
    <mergeCell ref="J229:J230"/>
    <mergeCell ref="J224:J226"/>
    <mergeCell ref="T89:T97"/>
    <mergeCell ref="T106:T118"/>
    <mergeCell ref="T119:T122"/>
    <mergeCell ref="J119:J122"/>
    <mergeCell ref="R106:R118"/>
    <mergeCell ref="R119:R122"/>
    <mergeCell ref="E119:E122"/>
    <mergeCell ref="F119:F122"/>
    <mergeCell ref="G119:G122"/>
    <mergeCell ref="H119:H122"/>
    <mergeCell ref="J110:J114"/>
    <mergeCell ref="J115:J118"/>
    <mergeCell ref="W119:W122"/>
    <mergeCell ref="X119:X122"/>
    <mergeCell ref="Y119:Y122"/>
    <mergeCell ref="Z119:Z122"/>
    <mergeCell ref="AA119:AA122"/>
    <mergeCell ref="AB119:AB122"/>
    <mergeCell ref="AC119:AC122"/>
    <mergeCell ref="A206:A218"/>
    <mergeCell ref="G206:G218"/>
    <mergeCell ref="H206:H218"/>
    <mergeCell ref="I206:I218"/>
    <mergeCell ref="J206:J218"/>
    <mergeCell ref="R194:R205"/>
    <mergeCell ref="U216:U217"/>
    <mergeCell ref="V216:V217"/>
    <mergeCell ref="U214:U215"/>
    <mergeCell ref="V214:V215"/>
    <mergeCell ref="U212:U213"/>
    <mergeCell ref="V212:V213"/>
    <mergeCell ref="E206:E218"/>
    <mergeCell ref="D206:D218"/>
    <mergeCell ref="C206:C218"/>
    <mergeCell ref="B206:B218"/>
    <mergeCell ref="S194:S205"/>
    <mergeCell ref="R206:R218"/>
    <mergeCell ref="S206:S218"/>
    <mergeCell ref="T206:T218"/>
    <mergeCell ref="AD206:AD218"/>
    <mergeCell ref="V89:V91"/>
    <mergeCell ref="U106:U107"/>
    <mergeCell ref="V106:V107"/>
    <mergeCell ref="U108:U109"/>
    <mergeCell ref="V108:V109"/>
    <mergeCell ref="U110:U117"/>
    <mergeCell ref="V110:V117"/>
    <mergeCell ref="U119:U122"/>
    <mergeCell ref="V119:V122"/>
    <mergeCell ref="U102:U103"/>
    <mergeCell ref="U104:U105"/>
    <mergeCell ref="V98:V99"/>
    <mergeCell ref="V100:V101"/>
    <mergeCell ref="V102:V103"/>
    <mergeCell ref="V104:V105"/>
    <mergeCell ref="U92:U94"/>
    <mergeCell ref="C106:C118"/>
    <mergeCell ref="B106:B118"/>
    <mergeCell ref="A82:A86"/>
    <mergeCell ref="V92:V94"/>
    <mergeCell ref="U95:U97"/>
    <mergeCell ref="V95:V97"/>
    <mergeCell ref="AF89:AF97"/>
    <mergeCell ref="AG89:AG97"/>
    <mergeCell ref="I89:I97"/>
    <mergeCell ref="J89:J97"/>
    <mergeCell ref="R89:R97"/>
    <mergeCell ref="A89:A97"/>
    <mergeCell ref="B89:B97"/>
    <mergeCell ref="C89:C97"/>
    <mergeCell ref="D89:D93"/>
    <mergeCell ref="D94:D97"/>
    <mergeCell ref="E89:E97"/>
    <mergeCell ref="F89:F97"/>
    <mergeCell ref="G89:G97"/>
    <mergeCell ref="H89:H97"/>
    <mergeCell ref="AB85:AB87"/>
    <mergeCell ref="A268:A281"/>
    <mergeCell ref="B268:B281"/>
    <mergeCell ref="C268:C281"/>
    <mergeCell ref="D268:D271"/>
    <mergeCell ref="D272:D275"/>
    <mergeCell ref="D276:D278"/>
    <mergeCell ref="D279:D281"/>
    <mergeCell ref="A119:A122"/>
    <mergeCell ref="I119:I122"/>
    <mergeCell ref="D119:D122"/>
    <mergeCell ref="C119:C122"/>
    <mergeCell ref="B119:B122"/>
    <mergeCell ref="E137:E140"/>
    <mergeCell ref="F137:F140"/>
    <mergeCell ref="E141:E144"/>
    <mergeCell ref="F141:F144"/>
    <mergeCell ref="E146:E148"/>
    <mergeCell ref="F146:F148"/>
    <mergeCell ref="A146:A148"/>
    <mergeCell ref="B146:B148"/>
    <mergeCell ref="C146:C148"/>
    <mergeCell ref="D146:D148"/>
    <mergeCell ref="A137:A140"/>
    <mergeCell ref="F206:F218"/>
    <mergeCell ref="A106:A118"/>
    <mergeCell ref="D106:D112"/>
    <mergeCell ref="AF106:AF118"/>
    <mergeCell ref="I106:I109"/>
    <mergeCell ref="J106:J109"/>
    <mergeCell ref="D113:D114"/>
    <mergeCell ref="D115:D118"/>
    <mergeCell ref="E106:E114"/>
    <mergeCell ref="F106:F114"/>
    <mergeCell ref="E115:E118"/>
    <mergeCell ref="F115:F118"/>
    <mergeCell ref="G106:G114"/>
    <mergeCell ref="H106:H114"/>
    <mergeCell ref="AD106:AD118"/>
    <mergeCell ref="AE106:AE118"/>
    <mergeCell ref="W106:W118"/>
    <mergeCell ref="G115:G118"/>
    <mergeCell ref="H115:H118"/>
    <mergeCell ref="I115:I118"/>
    <mergeCell ref="I110:I114"/>
    <mergeCell ref="AG106:AG118"/>
    <mergeCell ref="AF119:AF122"/>
    <mergeCell ref="AG119:AG122"/>
    <mergeCell ref="AD119:AD122"/>
    <mergeCell ref="AE119:AE122"/>
    <mergeCell ref="AG98:AG105"/>
    <mergeCell ref="AD98:AD105"/>
    <mergeCell ref="AE98:AE105"/>
    <mergeCell ref="W98:W105"/>
    <mergeCell ref="I102:I103"/>
    <mergeCell ref="I104:I105"/>
    <mergeCell ref="J102:J103"/>
    <mergeCell ref="J104:J105"/>
    <mergeCell ref="R98:R105"/>
    <mergeCell ref="T98:T105"/>
    <mergeCell ref="U98:U99"/>
    <mergeCell ref="U100:U101"/>
    <mergeCell ref="AG82:AG84"/>
    <mergeCell ref="J85:J87"/>
    <mergeCell ref="M85:M87"/>
    <mergeCell ref="N85:N87"/>
    <mergeCell ref="O85:O87"/>
    <mergeCell ref="P85:P87"/>
    <mergeCell ref="Q85:Q87"/>
    <mergeCell ref="T85:T87"/>
    <mergeCell ref="U85:U87"/>
    <mergeCell ref="AD82:AD84"/>
    <mergeCell ref="AE82:AE84"/>
    <mergeCell ref="AF85:AF87"/>
    <mergeCell ref="AG85:AG87"/>
    <mergeCell ref="AA85:AA87"/>
    <mergeCell ref="AC85:AC87"/>
    <mergeCell ref="AG79:AG81"/>
    <mergeCell ref="J82:J84"/>
    <mergeCell ref="M82:M84"/>
    <mergeCell ref="N82:N84"/>
    <mergeCell ref="O82:O84"/>
    <mergeCell ref="P82:P84"/>
    <mergeCell ref="Q82:Q84"/>
    <mergeCell ref="AB79:AB81"/>
    <mergeCell ref="AC79:AC81"/>
    <mergeCell ref="AD79:AD81"/>
    <mergeCell ref="AE79:AE81"/>
    <mergeCell ref="W79:W81"/>
    <mergeCell ref="X79:X81"/>
    <mergeCell ref="Y79:Y81"/>
    <mergeCell ref="Z79:Z81"/>
    <mergeCell ref="Y82:Y84"/>
    <mergeCell ref="Z82:Z84"/>
    <mergeCell ref="U82:U84"/>
    <mergeCell ref="V85:V87"/>
    <mergeCell ref="W85:W87"/>
    <mergeCell ref="X85:X87"/>
    <mergeCell ref="Y85:Y87"/>
    <mergeCell ref="Z85:Z87"/>
    <mergeCell ref="V82:V84"/>
    <mergeCell ref="W82:W84"/>
    <mergeCell ref="X82:X84"/>
    <mergeCell ref="T82:T84"/>
    <mergeCell ref="L146:L148"/>
    <mergeCell ref="AG137:AG138"/>
    <mergeCell ref="AD146:AD148"/>
    <mergeCell ref="AE146:AE148"/>
    <mergeCell ref="AC137:AC138"/>
    <mergeCell ref="AD137:AD138"/>
    <mergeCell ref="AE137:AE138"/>
    <mergeCell ref="Z137:Z138"/>
    <mergeCell ref="AA137:AA138"/>
    <mergeCell ref="AB137:AB138"/>
    <mergeCell ref="Q146:Q148"/>
    <mergeCell ref="R146:R148"/>
    <mergeCell ref="R137:R140"/>
    <mergeCell ref="T137:T148"/>
    <mergeCell ref="AF137:AF138"/>
    <mergeCell ref="U143:U145"/>
    <mergeCell ref="V143:V145"/>
    <mergeCell ref="U137:U138"/>
    <mergeCell ref="V137:V138"/>
    <mergeCell ref="W137:W138"/>
    <mergeCell ref="X137:X138"/>
    <mergeCell ref="B137:B140"/>
    <mergeCell ref="C137:C140"/>
    <mergeCell ref="D137:D140"/>
    <mergeCell ref="A141:A144"/>
    <mergeCell ref="B141:B144"/>
    <mergeCell ref="C141:C144"/>
    <mergeCell ref="D141:D144"/>
    <mergeCell ref="T268:T281"/>
    <mergeCell ref="M146:M148"/>
    <mergeCell ref="I137:I140"/>
    <mergeCell ref="J137:J140"/>
    <mergeCell ref="I141:I144"/>
    <mergeCell ref="J141:J144"/>
    <mergeCell ref="I146:I148"/>
    <mergeCell ref="J146:J148"/>
    <mergeCell ref="O146:O148"/>
    <mergeCell ref="P146:P148"/>
    <mergeCell ref="T231:T234"/>
    <mergeCell ref="T235:T247"/>
    <mergeCell ref="AF248:AF267"/>
    <mergeCell ref="U265:U267"/>
    <mergeCell ref="V265:V267"/>
    <mergeCell ref="U259:U264"/>
    <mergeCell ref="V259:V264"/>
    <mergeCell ref="U255:U258"/>
    <mergeCell ref="V255:V258"/>
    <mergeCell ref="U252:U254"/>
    <mergeCell ref="V252:V254"/>
    <mergeCell ref="U250:U251"/>
    <mergeCell ref="V250:V251"/>
    <mergeCell ref="U233:U234"/>
    <mergeCell ref="V233:V234"/>
    <mergeCell ref="U235:U239"/>
    <mergeCell ref="T219:T230"/>
    <mergeCell ref="U219:U220"/>
    <mergeCell ref="U221:U222"/>
    <mergeCell ref="U223:U224"/>
    <mergeCell ref="W225:W226"/>
    <mergeCell ref="J248:J258"/>
    <mergeCell ref="J259:J267"/>
    <mergeCell ref="L248:L258"/>
    <mergeCell ref="L259:L267"/>
    <mergeCell ref="AE248:AE267"/>
    <mergeCell ref="AD248:AD267"/>
    <mergeCell ref="F268:F281"/>
    <mergeCell ref="E268:E281"/>
    <mergeCell ref="G268:G281"/>
    <mergeCell ref="I268:I273"/>
    <mergeCell ref="H268:H273"/>
    <mergeCell ref="H274:H278"/>
    <mergeCell ref="H279:H281"/>
    <mergeCell ref="I279:I281"/>
    <mergeCell ref="I274:I275"/>
    <mergeCell ref="I276:I278"/>
    <mergeCell ref="D248:D258"/>
    <mergeCell ref="E248:E258"/>
    <mergeCell ref="F248:F258"/>
    <mergeCell ref="G248:G258"/>
    <mergeCell ref="H248:H258"/>
    <mergeCell ref="I248:I258"/>
    <mergeCell ref="I259:I267"/>
    <mergeCell ref="B259:B267"/>
    <mergeCell ref="C259:C267"/>
    <mergeCell ref="D259:D267"/>
    <mergeCell ref="E259:E267"/>
    <mergeCell ref="F259:F267"/>
    <mergeCell ref="A79:A81"/>
    <mergeCell ref="B79:B81"/>
    <mergeCell ref="C79:C81"/>
    <mergeCell ref="D79:D81"/>
    <mergeCell ref="E79:E81"/>
    <mergeCell ref="B82:B86"/>
    <mergeCell ref="C82:C86"/>
    <mergeCell ref="C3:AF3"/>
    <mergeCell ref="C4:AF4"/>
    <mergeCell ref="C5:AG5"/>
    <mergeCell ref="A6:V7"/>
    <mergeCell ref="A5:B5"/>
    <mergeCell ref="A1:B4"/>
    <mergeCell ref="W6:AB7"/>
    <mergeCell ref="AD6:AG7"/>
    <mergeCell ref="C1:AF1"/>
    <mergeCell ref="C2:AF2"/>
    <mergeCell ref="D82:D86"/>
    <mergeCell ref="E82:E88"/>
    <mergeCell ref="F82:F88"/>
    <mergeCell ref="G82:G88"/>
    <mergeCell ref="H82:H84"/>
    <mergeCell ref="I82:I84"/>
    <mergeCell ref="H85:H87"/>
    <mergeCell ref="A98:A105"/>
    <mergeCell ref="B98:B105"/>
    <mergeCell ref="C98:C105"/>
    <mergeCell ref="D98:D105"/>
    <mergeCell ref="E98:E105"/>
    <mergeCell ref="F98:F105"/>
    <mergeCell ref="G98:G105"/>
    <mergeCell ref="H104:H105"/>
    <mergeCell ref="H102:H103"/>
    <mergeCell ref="A9:A14"/>
    <mergeCell ref="B9:B14"/>
    <mergeCell ref="C9:C14"/>
    <mergeCell ref="D10:D11"/>
    <mergeCell ref="H15:H17"/>
    <mergeCell ref="I15:I17"/>
    <mergeCell ref="G9:G14"/>
    <mergeCell ref="H10:H11"/>
    <mergeCell ref="I10:I11"/>
    <mergeCell ref="F9:F14"/>
    <mergeCell ref="E9:E14"/>
    <mergeCell ref="N10:N11"/>
    <mergeCell ref="K10:K11"/>
    <mergeCell ref="L10:L11"/>
    <mergeCell ref="M10:M11"/>
    <mergeCell ref="T9:T14"/>
    <mergeCell ref="U9:U10"/>
    <mergeCell ref="U11:U12"/>
    <mergeCell ref="U13:U14"/>
    <mergeCell ref="V9:V10"/>
    <mergeCell ref="V11:V12"/>
    <mergeCell ref="V13:V14"/>
    <mergeCell ref="A15:A23"/>
    <mergeCell ref="B15:B23"/>
    <mergeCell ref="C15:C23"/>
    <mergeCell ref="D15:D19"/>
    <mergeCell ref="D20:D23"/>
    <mergeCell ref="E15:E23"/>
    <mergeCell ref="F15:F23"/>
    <mergeCell ref="G15:G23"/>
    <mergeCell ref="H18:H23"/>
    <mergeCell ref="I18:I23"/>
    <mergeCell ref="D12:D13"/>
    <mergeCell ref="H12:H13"/>
    <mergeCell ref="I12:I13"/>
    <mergeCell ref="AG15:AG23"/>
    <mergeCell ref="V16:V17"/>
    <mergeCell ref="V18:V19"/>
    <mergeCell ref="V20:V21"/>
    <mergeCell ref="AD15:AD23"/>
    <mergeCell ref="AE15:AE23"/>
    <mergeCell ref="J18:J23"/>
    <mergeCell ref="K21:K22"/>
    <mergeCell ref="T15:T23"/>
    <mergeCell ref="U16:U17"/>
    <mergeCell ref="U18:U19"/>
    <mergeCell ref="U20:U21"/>
    <mergeCell ref="L21:L22"/>
    <mergeCell ref="AF15:AF23"/>
    <mergeCell ref="R15:R23"/>
    <mergeCell ref="S15:S23"/>
    <mergeCell ref="M21:M22"/>
    <mergeCell ref="N21:N22"/>
    <mergeCell ref="O21:O22"/>
    <mergeCell ref="P21:P22"/>
    <mergeCell ref="T79:T81"/>
    <mergeCell ref="U79:U81"/>
    <mergeCell ref="V79:V81"/>
    <mergeCell ref="O79:O81"/>
    <mergeCell ref="P79:P81"/>
    <mergeCell ref="R69:R70"/>
    <mergeCell ref="S69:S70"/>
    <mergeCell ref="R71:R72"/>
    <mergeCell ref="S71:S72"/>
    <mergeCell ref="R58:R65"/>
    <mergeCell ref="S58:S65"/>
    <mergeCell ref="R55:R57"/>
    <mergeCell ref="S55:S57"/>
    <mergeCell ref="R42:R44"/>
    <mergeCell ref="S42:S44"/>
    <mergeCell ref="R39:R41"/>
    <mergeCell ref="S39:S41"/>
    <mergeCell ref="R36:R38"/>
    <mergeCell ref="S36:S38"/>
    <mergeCell ref="Q79:Q81"/>
    <mergeCell ref="Y137:Y138"/>
    <mergeCell ref="AF79:AF81"/>
    <mergeCell ref="AA82:AA84"/>
    <mergeCell ref="AB82:AB84"/>
    <mergeCell ref="AC82:AC84"/>
    <mergeCell ref="AF82:AF84"/>
    <mergeCell ref="AD85:AD87"/>
    <mergeCell ref="AE85:AE87"/>
    <mergeCell ref="AF98:AF105"/>
    <mergeCell ref="AA79:AA81"/>
    <mergeCell ref="U89:U91"/>
    <mergeCell ref="AB128:AB129"/>
    <mergeCell ref="AC128:AC129"/>
    <mergeCell ref="T248:T258"/>
    <mergeCell ref="T259:T267"/>
    <mergeCell ref="AE282:AE283"/>
    <mergeCell ref="T149:T159"/>
    <mergeCell ref="T160:T172"/>
    <mergeCell ref="T173:T184"/>
    <mergeCell ref="T185:T193"/>
    <mergeCell ref="AD282:AD283"/>
    <mergeCell ref="U268:U281"/>
    <mergeCell ref="V268:V281"/>
    <mergeCell ref="AE206:AE218"/>
    <mergeCell ref="U225:U226"/>
    <mergeCell ref="U229:U230"/>
    <mergeCell ref="V219:V220"/>
    <mergeCell ref="V221:V222"/>
    <mergeCell ref="V223:V224"/>
    <mergeCell ref="V225:V226"/>
    <mergeCell ref="V229:V230"/>
    <mergeCell ref="W219:W220"/>
    <mergeCell ref="W221:W222"/>
    <mergeCell ref="W223:W224"/>
    <mergeCell ref="AF146:AF148"/>
    <mergeCell ref="T194:T205"/>
    <mergeCell ref="T282:T283"/>
    <mergeCell ref="T284:T285"/>
    <mergeCell ref="AF206:AF218"/>
    <mergeCell ref="X231:X234"/>
    <mergeCell ref="W231:W234"/>
    <mergeCell ref="Y231:Y234"/>
    <mergeCell ref="Z231:Z234"/>
    <mergeCell ref="X219:X220"/>
    <mergeCell ref="Y219:Y220"/>
    <mergeCell ref="X221:X222"/>
    <mergeCell ref="Y221:Y222"/>
    <mergeCell ref="X223:X224"/>
    <mergeCell ref="Y223:Y224"/>
    <mergeCell ref="S9:S14"/>
    <mergeCell ref="R9:R14"/>
    <mergeCell ref="S284:S285"/>
    <mergeCell ref="R284:R285"/>
    <mergeCell ref="R248:R267"/>
    <mergeCell ref="S248:S267"/>
    <mergeCell ref="R268:R281"/>
    <mergeCell ref="S268:S281"/>
    <mergeCell ref="S137:S140"/>
    <mergeCell ref="R141:R144"/>
    <mergeCell ref="S141:S144"/>
    <mergeCell ref="R123:R135"/>
    <mergeCell ref="S123:S135"/>
    <mergeCell ref="S146:S148"/>
    <mergeCell ref="R149:R153"/>
    <mergeCell ref="S149:S153"/>
    <mergeCell ref="R154:R158"/>
    <mergeCell ref="S154:S158"/>
    <mergeCell ref="R159:R164"/>
    <mergeCell ref="S159:S164"/>
    <mergeCell ref="R165:R184"/>
    <mergeCell ref="S165:S184"/>
    <mergeCell ref="R185:R193"/>
    <mergeCell ref="R282:R283"/>
    <mergeCell ref="S185:S193"/>
    <mergeCell ref="S98:S105"/>
    <mergeCell ref="S79:S88"/>
    <mergeCell ref="S75:S77"/>
    <mergeCell ref="R75:R77"/>
    <mergeCell ref="S73:S74"/>
    <mergeCell ref="R73:R74"/>
    <mergeCell ref="R66:R68"/>
    <mergeCell ref="S66:S68"/>
    <mergeCell ref="S119:S122"/>
    <mergeCell ref="S106:S118"/>
    <mergeCell ref="S89:S97"/>
    <mergeCell ref="R79:R88"/>
    <mergeCell ref="T39:T41"/>
    <mergeCell ref="R51:R54"/>
    <mergeCell ref="S51:S54"/>
    <mergeCell ref="R45:R50"/>
    <mergeCell ref="S45:S50"/>
    <mergeCell ref="R29:R31"/>
    <mergeCell ref="S29:S31"/>
    <mergeCell ref="R26:R28"/>
    <mergeCell ref="S26:S28"/>
    <mergeCell ref="Q21:Q22"/>
    <mergeCell ref="I85:I87"/>
    <mergeCell ref="F79:F81"/>
    <mergeCell ref="G79:G81"/>
    <mergeCell ref="I79:I81"/>
    <mergeCell ref="J79:J81"/>
    <mergeCell ref="M79:M81"/>
    <mergeCell ref="N79:N81"/>
    <mergeCell ref="F66:F77"/>
    <mergeCell ref="G66:G77"/>
    <mergeCell ref="G137:G140"/>
    <mergeCell ref="H137:H140"/>
    <mergeCell ref="G141:G144"/>
    <mergeCell ref="H141:H144"/>
    <mergeCell ref="G146:G148"/>
    <mergeCell ref="H146:H148"/>
    <mergeCell ref="K257:K258"/>
    <mergeCell ref="G259:G267"/>
    <mergeCell ref="H259:H267"/>
    <mergeCell ref="S286:S291"/>
    <mergeCell ref="R286:R291"/>
    <mergeCell ref="AF282:AF283"/>
    <mergeCell ref="AG282:AG283"/>
    <mergeCell ref="S282:S283"/>
    <mergeCell ref="A259:A267"/>
    <mergeCell ref="A248:A258"/>
    <mergeCell ref="B248:B258"/>
    <mergeCell ref="C248:C258"/>
  </mergeCells>
  <phoneticPr fontId="16" type="noConversion"/>
  <dataValidations count="3">
    <dataValidation type="list" allowBlank="1" showInputMessage="1" showErrorMessage="1" sqref="L282:L285 L194:L248 L149:L164 L26:L53 L15:L21 K165:L193 L259 L55:L146 L23 L292:L316" xr:uid="{00000000-0002-0000-0300-000000000000}">
      <formula1>$AH$9:$AH$25</formula1>
    </dataValidation>
    <dataValidation type="list" allowBlank="1" showInputMessage="1" showErrorMessage="1" sqref="L12:L14" xr:uid="{0B165764-0B7B-442B-8FA4-C8F38692AA08}">
      <formula1>$AH$9:$AH$32</formula1>
    </dataValidation>
    <dataValidation type="list" allowBlank="1" showInputMessage="1" showErrorMessage="1" sqref="L9:L10" xr:uid="{D3A5912A-2AF3-4A95-BE06-05B90B24357B}">
      <formula1>$AH$9:$AH$34</formula1>
    </dataValidation>
  </dataValidations>
  <hyperlinks>
    <hyperlink ref="AC165" r:id="rId1" xr:uid="{00000000-0004-0000-0300-000000000000}"/>
    <hyperlink ref="AC58" r:id="rId2" xr:uid="{836E77A5-AAD9-4D79-AE64-63DF6F1673D0}"/>
    <hyperlink ref="AC59" r:id="rId3" xr:uid="{B095E14F-C67F-47A7-B7B1-B8EC7328BA8F}"/>
    <hyperlink ref="AC60" r:id="rId4" xr:uid="{85E6E9F0-483E-401F-8585-7CB83FCD2666}"/>
    <hyperlink ref="AC61" r:id="rId5" xr:uid="{05FADCAA-CB9E-4067-8F90-4EFFB014F1B6}"/>
    <hyperlink ref="AC62" r:id="rId6" xr:uid="{D9A58761-2B4F-47E3-A76A-DDFFF633A3FC}"/>
  </hyperlinks>
  <pageMargins left="0.7" right="0.7" top="0.75" bottom="0.75" header="0.3" footer="0.3"/>
  <drawing r:id="rId7"/>
  <legacyDrawing r:id="rId8"/>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ANEXO1!$A$2:$A$21</xm:f>
          </x14:formula1>
          <xm:sqref>Z194:Z196 Z119 Z235:Z247 Z9:Z78 Z89:Z105 Z205:Z212 Z214:Z231</xm:sqref>
        </x14:dataValidation>
        <x14:dataValidation type="list" allowBlank="1" showInputMessage="1" showErrorMessage="1" xr:uid="{00000000-0002-0000-0300-000002000000}">
          <x14:formula1>
            <xm:f>ANEXO1!$F$2:$F$7</xm:f>
          </x14:formula1>
          <xm:sqref>AA119 AA194:AA196 AA9:AA78 AA89:AA105 AA205:AA231 AA235:AA283</xm:sqref>
        </x14:dataValidation>
        <x14:dataValidation type="list" allowBlank="1" showInputMessage="1" showErrorMessage="1" xr:uid="{00000000-0002-0000-0300-000005000000}">
          <x14:formula1>
            <xm:f>'C:\Users\bdeavilac\Documents\Belsira\SECRETARIA GENERAL 2024 - CALIDAD\PLAN DE ACCION AGO 2024\Atencion al ciudadano\[PTDGI01-F001 PLAN DE ACCIÓN INSTITUCIONAL - Atención al Ciudadano.xlsx]ANEXO1'!#REF!</xm:f>
          </x14:formula1>
          <xm:sqref>Z197:AA204</xm:sqref>
        </x14:dataValidation>
        <x14:dataValidation type="list" allowBlank="1" showInputMessage="1" showErrorMessage="1" xr:uid="{00000000-0002-0000-0300-000003000000}">
          <x14:formula1>
            <xm:f>'C:\Users\bdeavilac\Documents\Belsira\SECRETARIA GENERAL 2024 - CALIDAD\PLAN DE ACCION AGO 2024\Talento Humano\[PTDGI01-F001 PLAN DE ACCIÓN INSTITUCIONAL talento humano.xlsx]ANEXO1'!#REF!</xm:f>
          </x14:formula1>
          <xm:sqref>Z149:AA193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A7" sqref="A7"/>
    </sheetView>
  </sheetViews>
  <sheetFormatPr baseColWidth="10" defaultColWidth="10.85546875" defaultRowHeight="15" x14ac:dyDescent="0.25"/>
  <cols>
    <col min="1" max="1" width="20.7109375" customWidth="1"/>
    <col min="2" max="2" width="25" customWidth="1"/>
    <col min="3" max="3" width="19.7109375" customWidth="1"/>
    <col min="4" max="4" width="20.42578125" customWidth="1"/>
    <col min="5" max="6" width="22.85546875" customWidth="1"/>
    <col min="7" max="7" width="25.28515625" customWidth="1"/>
  </cols>
  <sheetData>
    <row r="2" spans="1:7" x14ac:dyDescent="0.25">
      <c r="A2" s="320" t="s">
        <v>1741</v>
      </c>
      <c r="B2" s="321"/>
      <c r="C2" s="321"/>
      <c r="D2" s="321"/>
      <c r="E2" s="321"/>
      <c r="F2" s="321"/>
      <c r="G2" s="322"/>
    </row>
    <row r="3" spans="1:7" s="7" customFormat="1" x14ac:dyDescent="0.25">
      <c r="A3" s="30" t="s">
        <v>1742</v>
      </c>
      <c r="B3" s="323" t="s">
        <v>1743</v>
      </c>
      <c r="C3" s="323"/>
      <c r="D3" s="323"/>
      <c r="E3" s="323"/>
      <c r="F3" s="323"/>
      <c r="G3" s="32" t="s">
        <v>1744</v>
      </c>
    </row>
    <row r="4" spans="1:7" ht="12.75" customHeight="1" x14ac:dyDescent="0.25">
      <c r="A4" s="33">
        <v>45489</v>
      </c>
      <c r="B4" s="324" t="s">
        <v>1745</v>
      </c>
      <c r="C4" s="324"/>
      <c r="D4" s="324"/>
      <c r="E4" s="324"/>
      <c r="F4" s="324"/>
      <c r="G4" s="34" t="s">
        <v>1746</v>
      </c>
    </row>
    <row r="5" spans="1:7" ht="12.75" customHeight="1" x14ac:dyDescent="0.25">
      <c r="A5" s="35"/>
      <c r="B5" s="324"/>
      <c r="C5" s="324"/>
      <c r="D5" s="324"/>
      <c r="E5" s="324"/>
      <c r="F5" s="324"/>
      <c r="G5" s="34"/>
    </row>
    <row r="6" spans="1:7" x14ac:dyDescent="0.25">
      <c r="A6" s="35"/>
      <c r="B6" s="319"/>
      <c r="C6" s="319"/>
      <c r="D6" s="319"/>
      <c r="E6" s="319"/>
      <c r="F6" s="319"/>
      <c r="G6" s="37"/>
    </row>
    <row r="7" spans="1:7" x14ac:dyDescent="0.25">
      <c r="A7" s="35"/>
      <c r="B7" s="319"/>
      <c r="C7" s="319"/>
      <c r="D7" s="319"/>
      <c r="E7" s="319"/>
      <c r="F7" s="319"/>
      <c r="G7" s="37"/>
    </row>
    <row r="8" spans="1:7" x14ac:dyDescent="0.25">
      <c r="A8" s="35"/>
      <c r="B8" s="36"/>
      <c r="C8" s="36"/>
      <c r="D8" s="36"/>
      <c r="E8" s="36"/>
      <c r="F8" s="36"/>
      <c r="G8" s="37"/>
    </row>
    <row r="9" spans="1:7" x14ac:dyDescent="0.25">
      <c r="A9" s="325" t="s">
        <v>1747</v>
      </c>
      <c r="B9" s="326"/>
      <c r="C9" s="326"/>
      <c r="D9" s="326"/>
      <c r="E9" s="326"/>
      <c r="F9" s="326"/>
      <c r="G9" s="327"/>
    </row>
    <row r="10" spans="1:7" s="7" customFormat="1" x14ac:dyDescent="0.25">
      <c r="A10" s="31"/>
      <c r="B10" s="323" t="s">
        <v>1748</v>
      </c>
      <c r="C10" s="323"/>
      <c r="D10" s="323" t="s">
        <v>1749</v>
      </c>
      <c r="E10" s="323"/>
      <c r="F10" s="31" t="s">
        <v>1742</v>
      </c>
      <c r="G10" s="31" t="s">
        <v>1750</v>
      </c>
    </row>
    <row r="11" spans="1:7" x14ac:dyDescent="0.25">
      <c r="A11" s="38" t="s">
        <v>1751</v>
      </c>
      <c r="B11" s="324" t="s">
        <v>1752</v>
      </c>
      <c r="C11" s="324"/>
      <c r="D11" s="328" t="s">
        <v>1753</v>
      </c>
      <c r="E11" s="328"/>
      <c r="F11" s="35" t="s">
        <v>1754</v>
      </c>
      <c r="G11" s="37"/>
    </row>
    <row r="12" spans="1:7" x14ac:dyDescent="0.25">
      <c r="A12" s="38" t="s">
        <v>1755</v>
      </c>
      <c r="B12" s="328" t="s">
        <v>1756</v>
      </c>
      <c r="C12" s="328"/>
      <c r="D12" s="328" t="s">
        <v>1757</v>
      </c>
      <c r="E12" s="328"/>
      <c r="F12" s="35" t="s">
        <v>1754</v>
      </c>
      <c r="G12" s="37"/>
    </row>
    <row r="13" spans="1:7" x14ac:dyDescent="0.25">
      <c r="A13" s="38" t="s">
        <v>1758</v>
      </c>
      <c r="B13" s="328" t="s">
        <v>1756</v>
      </c>
      <c r="C13" s="328"/>
      <c r="D13" s="328" t="s">
        <v>1757</v>
      </c>
      <c r="E13" s="328"/>
      <c r="F13" s="35" t="s">
        <v>1754</v>
      </c>
      <c r="G13" s="37"/>
    </row>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row r="26" ht="45" customHeight="1" x14ac:dyDescent="0.25"/>
    <row r="27" ht="45" customHeight="1" x14ac:dyDescent="0.25"/>
  </sheetData>
  <mergeCells count="15">
    <mergeCell ref="A9:G9"/>
    <mergeCell ref="B13:C13"/>
    <mergeCell ref="D13:E13"/>
    <mergeCell ref="B10:C10"/>
    <mergeCell ref="D10:E10"/>
    <mergeCell ref="B11:C11"/>
    <mergeCell ref="D11:E11"/>
    <mergeCell ref="B12:C12"/>
    <mergeCell ref="D12:E12"/>
    <mergeCell ref="B7:F7"/>
    <mergeCell ref="A2:G2"/>
    <mergeCell ref="B3:F3"/>
    <mergeCell ref="B4:F4"/>
    <mergeCell ref="B5:F5"/>
    <mergeCell ref="B6:F6"/>
  </mergeCells>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60"/>
  <sheetViews>
    <sheetView topLeftCell="A53" workbookViewId="0">
      <selection activeCell="F161" sqref="F161"/>
    </sheetView>
  </sheetViews>
  <sheetFormatPr baseColWidth="10" defaultColWidth="10.85546875" defaultRowHeight="15" x14ac:dyDescent="0.25"/>
  <cols>
    <col min="1" max="1" width="55.42578125" customWidth="1"/>
    <col min="5" max="5" width="20.140625" customWidth="1"/>
    <col min="6" max="6" width="34.7109375" customWidth="1"/>
    <col min="7" max="7" width="14.5703125" bestFit="1" customWidth="1"/>
    <col min="9" max="9" width="15.5703125" bestFit="1" customWidth="1"/>
  </cols>
  <sheetData>
    <row r="1" spans="1:6" ht="52.5" customHeight="1" x14ac:dyDescent="0.25">
      <c r="A1" s="28" t="s">
        <v>1759</v>
      </c>
      <c r="E1" s="8" t="s">
        <v>1760</v>
      </c>
      <c r="F1" s="8" t="s">
        <v>1761</v>
      </c>
    </row>
    <row r="2" spans="1:6" ht="25.5" customHeight="1" x14ac:dyDescent="0.25">
      <c r="A2" s="27" t="s">
        <v>1762</v>
      </c>
      <c r="E2" s="9">
        <v>0</v>
      </c>
      <c r="F2" s="10" t="s">
        <v>880</v>
      </c>
    </row>
    <row r="3" spans="1:6" ht="45" customHeight="1" x14ac:dyDescent="0.25">
      <c r="A3" s="27" t="s">
        <v>879</v>
      </c>
      <c r="E3" s="9">
        <v>1</v>
      </c>
      <c r="F3" s="10" t="s">
        <v>1763</v>
      </c>
    </row>
    <row r="4" spans="1:6" ht="45" customHeight="1" x14ac:dyDescent="0.25">
      <c r="A4" s="27" t="s">
        <v>1764</v>
      </c>
      <c r="E4" s="9">
        <v>2</v>
      </c>
      <c r="F4" s="10" t="s">
        <v>1765</v>
      </c>
    </row>
    <row r="5" spans="1:6" ht="45" customHeight="1" x14ac:dyDescent="0.25">
      <c r="A5" s="27" t="s">
        <v>1766</v>
      </c>
      <c r="E5" s="9">
        <v>3</v>
      </c>
      <c r="F5" s="10" t="s">
        <v>1767</v>
      </c>
    </row>
    <row r="6" spans="1:6" ht="45" customHeight="1" x14ac:dyDescent="0.25">
      <c r="A6" s="27" t="s">
        <v>1768</v>
      </c>
      <c r="E6" s="9">
        <v>4</v>
      </c>
      <c r="F6" s="10" t="s">
        <v>997</v>
      </c>
    </row>
    <row r="7" spans="1:6" ht="45" customHeight="1" x14ac:dyDescent="0.25">
      <c r="A7" s="27" t="s">
        <v>1272</v>
      </c>
      <c r="E7" s="9">
        <v>5</v>
      </c>
      <c r="F7" s="10" t="s">
        <v>1050</v>
      </c>
    </row>
    <row r="8" spans="1:6" ht="45" customHeight="1" x14ac:dyDescent="0.25">
      <c r="A8" s="27" t="s">
        <v>1122</v>
      </c>
    </row>
    <row r="9" spans="1:6" ht="45" customHeight="1" x14ac:dyDescent="0.25">
      <c r="A9" s="27" t="s">
        <v>1769</v>
      </c>
    </row>
    <row r="10" spans="1:6" ht="45" customHeight="1" x14ac:dyDescent="0.25">
      <c r="A10" s="27" t="s">
        <v>1254</v>
      </c>
    </row>
    <row r="11" spans="1:6" ht="45" customHeight="1" x14ac:dyDescent="0.25">
      <c r="A11" s="27" t="s">
        <v>1218</v>
      </c>
    </row>
    <row r="12" spans="1:6" ht="45" customHeight="1" x14ac:dyDescent="0.25">
      <c r="A12" s="27" t="s">
        <v>1770</v>
      </c>
    </row>
    <row r="13" spans="1:6" ht="45" customHeight="1" x14ac:dyDescent="0.25">
      <c r="A13" s="27" t="s">
        <v>1771</v>
      </c>
    </row>
    <row r="14" spans="1:6" ht="45" customHeight="1" x14ac:dyDescent="0.25">
      <c r="A14" s="27" t="s">
        <v>996</v>
      </c>
    </row>
    <row r="15" spans="1:6" ht="45" customHeight="1" x14ac:dyDescent="0.25">
      <c r="A15" s="27" t="s">
        <v>1772</v>
      </c>
    </row>
    <row r="16" spans="1:6" ht="45" customHeight="1" x14ac:dyDescent="0.25">
      <c r="A16" s="27" t="s">
        <v>1773</v>
      </c>
    </row>
    <row r="17" spans="1:6" ht="45" customHeight="1" x14ac:dyDescent="0.25">
      <c r="A17" s="27" t="s">
        <v>1774</v>
      </c>
    </row>
    <row r="18" spans="1:6" ht="45" customHeight="1" x14ac:dyDescent="0.25">
      <c r="A18" s="27" t="s">
        <v>1775</v>
      </c>
    </row>
    <row r="19" spans="1:6" ht="45" customHeight="1" x14ac:dyDescent="0.25">
      <c r="A19" s="27" t="s">
        <v>1776</v>
      </c>
    </row>
    <row r="20" spans="1:6" ht="45" customHeight="1" x14ac:dyDescent="0.25">
      <c r="A20" s="27" t="s">
        <v>1161</v>
      </c>
    </row>
    <row r="21" spans="1:6" ht="45" customHeight="1" x14ac:dyDescent="0.25">
      <c r="A21" s="27" t="s">
        <v>1277</v>
      </c>
    </row>
    <row r="22" spans="1:6" ht="14.25" customHeight="1" x14ac:dyDescent="0.25"/>
    <row r="24" spans="1:6" x14ac:dyDescent="0.25">
      <c r="A24" t="s">
        <v>1777</v>
      </c>
      <c r="F24" t="s">
        <v>1778</v>
      </c>
    </row>
    <row r="25" spans="1:6" ht="16.5" customHeight="1" x14ac:dyDescent="0.25">
      <c r="A25" s="45" t="s">
        <v>696</v>
      </c>
      <c r="F25" s="45" t="s">
        <v>1779</v>
      </c>
    </row>
    <row r="26" spans="1:6" x14ac:dyDescent="0.25">
      <c r="A26" s="45" t="s">
        <v>547</v>
      </c>
      <c r="F26" t="s">
        <v>1780</v>
      </c>
    </row>
    <row r="27" spans="1:6" x14ac:dyDescent="0.25">
      <c r="A27" s="45" t="s">
        <v>573</v>
      </c>
      <c r="F27" t="s">
        <v>697</v>
      </c>
    </row>
    <row r="28" spans="1:6" x14ac:dyDescent="0.25">
      <c r="A28" s="45" t="s">
        <v>1781</v>
      </c>
      <c r="F28" t="s">
        <v>1782</v>
      </c>
    </row>
    <row r="29" spans="1:6" x14ac:dyDescent="0.25">
      <c r="A29" s="45" t="s">
        <v>627</v>
      </c>
      <c r="F29" t="s">
        <v>628</v>
      </c>
    </row>
    <row r="30" spans="1:6" x14ac:dyDescent="0.25">
      <c r="A30" s="45" t="s">
        <v>707</v>
      </c>
      <c r="F30" t="s">
        <v>574</v>
      </c>
    </row>
    <row r="31" spans="1:6" x14ac:dyDescent="0.25">
      <c r="A31" s="45" t="s">
        <v>800</v>
      </c>
      <c r="F31" t="s">
        <v>719</v>
      </c>
    </row>
    <row r="32" spans="1:6" x14ac:dyDescent="0.25">
      <c r="A32" s="45" t="s">
        <v>566</v>
      </c>
      <c r="F32" t="s">
        <v>1783</v>
      </c>
    </row>
    <row r="33" spans="1:6" x14ac:dyDescent="0.25">
      <c r="A33" s="45"/>
      <c r="F33" t="s">
        <v>727</v>
      </c>
    </row>
    <row r="34" spans="1:6" x14ac:dyDescent="0.25">
      <c r="A34" s="45" t="s">
        <v>1784</v>
      </c>
      <c r="F34" t="s">
        <v>671</v>
      </c>
    </row>
    <row r="35" spans="1:6" x14ac:dyDescent="0.25">
      <c r="A35" s="45" t="s">
        <v>676</v>
      </c>
      <c r="F35" t="s">
        <v>740</v>
      </c>
    </row>
    <row r="36" spans="1:6" x14ac:dyDescent="0.25">
      <c r="A36" s="45" t="s">
        <v>556</v>
      </c>
      <c r="F36" t="s">
        <v>769</v>
      </c>
    </row>
    <row r="37" spans="1:6" x14ac:dyDescent="0.25">
      <c r="A37" s="45" t="s">
        <v>1785</v>
      </c>
      <c r="F37" t="s">
        <v>1786</v>
      </c>
    </row>
    <row r="38" spans="1:6" x14ac:dyDescent="0.25">
      <c r="A38" s="45" t="s">
        <v>1787</v>
      </c>
      <c r="F38" t="s">
        <v>708</v>
      </c>
    </row>
    <row r="39" spans="1:6" x14ac:dyDescent="0.25">
      <c r="A39" s="45" t="s">
        <v>703</v>
      </c>
      <c r="F39" t="s">
        <v>1788</v>
      </c>
    </row>
    <row r="40" spans="1:6" x14ac:dyDescent="0.25">
      <c r="A40" s="45" t="s">
        <v>1789</v>
      </c>
      <c r="F40" t="s">
        <v>784</v>
      </c>
    </row>
    <row r="41" spans="1:6" x14ac:dyDescent="0.25">
      <c r="A41" s="45" t="s">
        <v>1790</v>
      </c>
      <c r="F41" t="s">
        <v>1791</v>
      </c>
    </row>
    <row r="42" spans="1:6" x14ac:dyDescent="0.25">
      <c r="A42" s="45" t="s">
        <v>1792</v>
      </c>
      <c r="F42" t="s">
        <v>548</v>
      </c>
    </row>
    <row r="43" spans="1:6" x14ac:dyDescent="0.25">
      <c r="A43" s="45" t="s">
        <v>634</v>
      </c>
      <c r="F43" t="s">
        <v>801</v>
      </c>
    </row>
    <row r="44" spans="1:6" ht="30" x14ac:dyDescent="0.25">
      <c r="A44" s="45" t="s">
        <v>746</v>
      </c>
      <c r="F44" t="s">
        <v>566</v>
      </c>
    </row>
    <row r="45" spans="1:6" ht="30" x14ac:dyDescent="0.25">
      <c r="A45" s="45" t="s">
        <v>775</v>
      </c>
    </row>
    <row r="46" spans="1:6" x14ac:dyDescent="0.25">
      <c r="A46" s="45" t="s">
        <v>783</v>
      </c>
    </row>
    <row r="47" spans="1:6" x14ac:dyDescent="0.25">
      <c r="A47" s="45" t="s">
        <v>566</v>
      </c>
    </row>
    <row r="49" spans="1:1" x14ac:dyDescent="0.25">
      <c r="A49" s="45" t="s">
        <v>1793</v>
      </c>
    </row>
    <row r="50" spans="1:1" x14ac:dyDescent="0.25">
      <c r="A50" s="44" t="s">
        <v>698</v>
      </c>
    </row>
    <row r="51" spans="1:1" x14ac:dyDescent="0.25">
      <c r="A51" s="44" t="s">
        <v>549</v>
      </c>
    </row>
    <row r="52" spans="1:1" x14ac:dyDescent="0.25">
      <c r="A52" s="44" t="s">
        <v>659</v>
      </c>
    </row>
    <row r="53" spans="1:1" x14ac:dyDescent="0.25">
      <c r="A53" s="44" t="s">
        <v>720</v>
      </c>
    </row>
    <row r="54" spans="1:1" x14ac:dyDescent="0.25">
      <c r="A54" s="44" t="s">
        <v>629</v>
      </c>
    </row>
    <row r="55" spans="1:1" x14ac:dyDescent="0.25">
      <c r="A55" s="44" t="s">
        <v>683</v>
      </c>
    </row>
    <row r="56" spans="1:1" x14ac:dyDescent="0.25">
      <c r="A56" s="44" t="s">
        <v>613</v>
      </c>
    </row>
    <row r="57" spans="1:1" x14ac:dyDescent="0.25">
      <c r="A57" s="44" t="s">
        <v>575</v>
      </c>
    </row>
    <row r="58" spans="1:1" x14ac:dyDescent="0.25">
      <c r="A58" s="44" t="s">
        <v>762</v>
      </c>
    </row>
    <row r="59" spans="1:1" ht="30" x14ac:dyDescent="0.25">
      <c r="A59" s="44" t="s">
        <v>741</v>
      </c>
    </row>
    <row r="60" spans="1:1" ht="16.5" customHeight="1" x14ac:dyDescent="0.25">
      <c r="A60" s="44" t="s">
        <v>770</v>
      </c>
    </row>
    <row r="61" spans="1:1" x14ac:dyDescent="0.25">
      <c r="A61" s="44" t="s">
        <v>753</v>
      </c>
    </row>
    <row r="62" spans="1:1" x14ac:dyDescent="0.25">
      <c r="A62" s="44" t="s">
        <v>680</v>
      </c>
    </row>
    <row r="63" spans="1:1" x14ac:dyDescent="0.25">
      <c r="A63" s="44" t="s">
        <v>672</v>
      </c>
    </row>
    <row r="64" spans="1:1" x14ac:dyDescent="0.25">
      <c r="A64" s="44" t="s">
        <v>1794</v>
      </c>
    </row>
    <row r="65" spans="1:1" x14ac:dyDescent="0.25">
      <c r="A65" s="44" t="s">
        <v>1795</v>
      </c>
    </row>
    <row r="66" spans="1:1" x14ac:dyDescent="0.25">
      <c r="A66" s="44" t="s">
        <v>1796</v>
      </c>
    </row>
    <row r="67" spans="1:1" x14ac:dyDescent="0.25">
      <c r="A67" s="44" t="s">
        <v>566</v>
      </c>
    </row>
    <row r="69" spans="1:1" x14ac:dyDescent="0.25">
      <c r="A69" s="44" t="s">
        <v>1797</v>
      </c>
    </row>
    <row r="70" spans="1:1" x14ac:dyDescent="0.25">
      <c r="A70" s="44" t="s">
        <v>1798</v>
      </c>
    </row>
    <row r="71" spans="1:1" x14ac:dyDescent="0.25">
      <c r="A71" s="44" t="s">
        <v>562</v>
      </c>
    </row>
    <row r="72" spans="1:1" x14ac:dyDescent="0.25">
      <c r="A72" s="44" t="s">
        <v>550</v>
      </c>
    </row>
    <row r="74" spans="1:1" x14ac:dyDescent="0.25">
      <c r="A74" s="44" t="s">
        <v>576</v>
      </c>
    </row>
    <row r="75" spans="1:1" x14ac:dyDescent="0.25">
      <c r="A75" s="44" t="s">
        <v>584</v>
      </c>
    </row>
    <row r="76" spans="1:1" x14ac:dyDescent="0.25">
      <c r="A76" s="44" t="s">
        <v>603</v>
      </c>
    </row>
    <row r="77" spans="1:1" x14ac:dyDescent="0.25">
      <c r="A77" s="44" t="s">
        <v>594</v>
      </c>
    </row>
    <row r="79" spans="1:1" ht="30" x14ac:dyDescent="0.25">
      <c r="A79" s="44" t="s">
        <v>1799</v>
      </c>
    </row>
    <row r="80" spans="1:1" x14ac:dyDescent="0.25">
      <c r="A80" s="44" t="s">
        <v>1800</v>
      </c>
    </row>
    <row r="81" spans="1:1" ht="30" x14ac:dyDescent="0.25">
      <c r="A81" s="44" t="s">
        <v>1801</v>
      </c>
    </row>
    <row r="82" spans="1:1" x14ac:dyDescent="0.25">
      <c r="A82" s="44" t="s">
        <v>614</v>
      </c>
    </row>
    <row r="83" spans="1:1" ht="30" x14ac:dyDescent="0.25">
      <c r="A83" s="44" t="s">
        <v>624</v>
      </c>
    </row>
    <row r="85" spans="1:1" ht="30" x14ac:dyDescent="0.25">
      <c r="A85" s="44" t="s">
        <v>1802</v>
      </c>
    </row>
    <row r="86" spans="1:1" x14ac:dyDescent="0.25">
      <c r="A86" s="44" t="s">
        <v>630</v>
      </c>
    </row>
    <row r="87" spans="1:1" x14ac:dyDescent="0.25">
      <c r="A87" s="44" t="s">
        <v>1803</v>
      </c>
    </row>
    <row r="88" spans="1:1" x14ac:dyDescent="0.25">
      <c r="A88" s="44" t="s">
        <v>1804</v>
      </c>
    </row>
    <row r="89" spans="1:1" x14ac:dyDescent="0.25">
      <c r="A89" s="44" t="s">
        <v>637</v>
      </c>
    </row>
    <row r="91" spans="1:1" x14ac:dyDescent="0.25">
      <c r="A91" s="44" t="s">
        <v>1805</v>
      </c>
    </row>
    <row r="92" spans="1:1" x14ac:dyDescent="0.25">
      <c r="A92" s="44" t="s">
        <v>660</v>
      </c>
    </row>
    <row r="93" spans="1:1" x14ac:dyDescent="0.25">
      <c r="A93" s="44" t="s">
        <v>1806</v>
      </c>
    </row>
    <row r="95" spans="1:1" ht="30" x14ac:dyDescent="0.25">
      <c r="A95" s="44" t="s">
        <v>673</v>
      </c>
    </row>
    <row r="96" spans="1:1" ht="30" x14ac:dyDescent="0.25">
      <c r="A96" s="44" t="s">
        <v>1807</v>
      </c>
    </row>
    <row r="97" spans="1:1" x14ac:dyDescent="0.25">
      <c r="A97" s="44" t="s">
        <v>1808</v>
      </c>
    </row>
    <row r="98" spans="1:1" x14ac:dyDescent="0.25">
      <c r="A98" s="44" t="s">
        <v>1809</v>
      </c>
    </row>
    <row r="99" spans="1:1" x14ac:dyDescent="0.25">
      <c r="A99" s="44" t="s">
        <v>1810</v>
      </c>
    </row>
    <row r="100" spans="1:1" x14ac:dyDescent="0.25">
      <c r="A100" s="44" t="s">
        <v>1811</v>
      </c>
    </row>
    <row r="101" spans="1:1" ht="30" x14ac:dyDescent="0.25">
      <c r="A101" s="44" t="s">
        <v>1812</v>
      </c>
    </row>
    <row r="102" spans="1:1" x14ac:dyDescent="0.25">
      <c r="A102" s="44" t="s">
        <v>1813</v>
      </c>
    </row>
    <row r="103" spans="1:1" x14ac:dyDescent="0.25">
      <c r="A103" s="44" t="s">
        <v>1814</v>
      </c>
    </row>
    <row r="105" spans="1:1" ht="30" x14ac:dyDescent="0.25">
      <c r="A105" s="44" t="s">
        <v>684</v>
      </c>
    </row>
    <row r="106" spans="1:1" x14ac:dyDescent="0.25">
      <c r="A106" s="44" t="s">
        <v>690</v>
      </c>
    </row>
    <row r="108" spans="1:1" x14ac:dyDescent="0.25">
      <c r="A108" s="44" t="s">
        <v>714</v>
      </c>
    </row>
    <row r="109" spans="1:1" x14ac:dyDescent="0.25">
      <c r="A109" s="44" t="s">
        <v>699</v>
      </c>
    </row>
    <row r="110" spans="1:1" x14ac:dyDescent="0.25">
      <c r="A110" s="44" t="s">
        <v>1815</v>
      </c>
    </row>
    <row r="111" spans="1:1" x14ac:dyDescent="0.25">
      <c r="A111" s="44" t="s">
        <v>709</v>
      </c>
    </row>
    <row r="112" spans="1:1" x14ac:dyDescent="0.25">
      <c r="A112" s="44" t="s">
        <v>1816</v>
      </c>
    </row>
    <row r="113" spans="1:1" x14ac:dyDescent="0.25">
      <c r="A113" s="44" t="s">
        <v>1817</v>
      </c>
    </row>
    <row r="115" spans="1:1" x14ac:dyDescent="0.25">
      <c r="A115" s="44" t="s">
        <v>763</v>
      </c>
    </row>
    <row r="116" spans="1:1" x14ac:dyDescent="0.25">
      <c r="A116" s="44" t="s">
        <v>1818</v>
      </c>
    </row>
    <row r="117" spans="1:1" x14ac:dyDescent="0.25">
      <c r="A117" s="44" t="s">
        <v>1819</v>
      </c>
    </row>
    <row r="118" spans="1:1" x14ac:dyDescent="0.25">
      <c r="A118" s="44" t="s">
        <v>1820</v>
      </c>
    </row>
    <row r="119" spans="1:1" x14ac:dyDescent="0.25">
      <c r="A119" s="44" t="s">
        <v>742</v>
      </c>
    </row>
    <row r="120" spans="1:1" x14ac:dyDescent="0.25">
      <c r="A120" s="44" t="s">
        <v>771</v>
      </c>
    </row>
    <row r="121" spans="1:1" x14ac:dyDescent="0.25">
      <c r="A121" s="44" t="s">
        <v>1821</v>
      </c>
    </row>
    <row r="122" spans="1:1" x14ac:dyDescent="0.25">
      <c r="A122" s="44" t="s">
        <v>754</v>
      </c>
    </row>
    <row r="124" spans="1:1" x14ac:dyDescent="0.25">
      <c r="A124" s="44" t="s">
        <v>721</v>
      </c>
    </row>
    <row r="125" spans="1:1" x14ac:dyDescent="0.25">
      <c r="A125" s="44" t="s">
        <v>734</v>
      </c>
    </row>
    <row r="126" spans="1:1" x14ac:dyDescent="0.25">
      <c r="A126" s="44" t="s">
        <v>728</v>
      </c>
    </row>
    <row r="128" spans="1:1" x14ac:dyDescent="0.25">
      <c r="A128" s="44" t="s">
        <v>1822</v>
      </c>
    </row>
    <row r="129" spans="1:1" x14ac:dyDescent="0.25">
      <c r="A129" s="44" t="s">
        <v>785</v>
      </c>
    </row>
    <row r="130" spans="1:1" x14ac:dyDescent="0.25">
      <c r="A130" s="44" t="s">
        <v>1823</v>
      </c>
    </row>
    <row r="131" spans="1:1" x14ac:dyDescent="0.25">
      <c r="A131" s="75"/>
    </row>
    <row r="132" spans="1:1" x14ac:dyDescent="0.25">
      <c r="A132" s="44" t="s">
        <v>1824</v>
      </c>
    </row>
    <row r="133" spans="1:1" x14ac:dyDescent="0.25">
      <c r="A133" s="44" t="s">
        <v>1825</v>
      </c>
    </row>
    <row r="134" spans="1:1" x14ac:dyDescent="0.25">
      <c r="A134" s="44" t="s">
        <v>1826</v>
      </c>
    </row>
    <row r="135" spans="1:1" ht="30" x14ac:dyDescent="0.25">
      <c r="A135" s="44" t="s">
        <v>1827</v>
      </c>
    </row>
    <row r="136" spans="1:1" x14ac:dyDescent="0.25">
      <c r="A136" s="44" t="s">
        <v>1828</v>
      </c>
    </row>
    <row r="137" spans="1:1" x14ac:dyDescent="0.25">
      <c r="A137" s="44" t="s">
        <v>786</v>
      </c>
    </row>
    <row r="138" spans="1:1" x14ac:dyDescent="0.25">
      <c r="A138" s="44" t="s">
        <v>1829</v>
      </c>
    </row>
    <row r="139" spans="1:1" x14ac:dyDescent="0.25">
      <c r="A139" s="44" t="s">
        <v>1830</v>
      </c>
    </row>
    <row r="140" spans="1:1" x14ac:dyDescent="0.25">
      <c r="A140" s="44" t="s">
        <v>1831</v>
      </c>
    </row>
    <row r="141" spans="1:1" x14ac:dyDescent="0.25">
      <c r="A141" s="44" t="s">
        <v>1832</v>
      </c>
    </row>
    <row r="142" spans="1:1" x14ac:dyDescent="0.25">
      <c r="A142" s="44" t="s">
        <v>1833</v>
      </c>
    </row>
    <row r="144" spans="1:1" x14ac:dyDescent="0.25">
      <c r="A144" s="44" t="s">
        <v>802</v>
      </c>
    </row>
    <row r="145" spans="1:9" x14ac:dyDescent="0.25">
      <c r="A145" s="44"/>
    </row>
    <row r="146" spans="1:9" ht="30" x14ac:dyDescent="0.25">
      <c r="A146" s="44" t="s">
        <v>803</v>
      </c>
    </row>
    <row r="152" spans="1:9" x14ac:dyDescent="0.25">
      <c r="G152" s="134"/>
      <c r="I152" s="134"/>
    </row>
    <row r="153" spans="1:9" x14ac:dyDescent="0.25">
      <c r="G153" s="134"/>
      <c r="I153" s="134"/>
    </row>
    <row r="154" spans="1:9" x14ac:dyDescent="0.25">
      <c r="G154" s="134"/>
      <c r="I154" s="134"/>
    </row>
    <row r="155" spans="1:9" x14ac:dyDescent="0.25">
      <c r="G155" s="134"/>
      <c r="I155" s="134"/>
    </row>
    <row r="156" spans="1:9" x14ac:dyDescent="0.25">
      <c r="G156" s="134"/>
      <c r="I156" s="134"/>
    </row>
    <row r="157" spans="1:9" x14ac:dyDescent="0.25">
      <c r="G157" s="134"/>
      <c r="I157" s="134"/>
    </row>
    <row r="158" spans="1:9" x14ac:dyDescent="0.25">
      <c r="G158" s="134"/>
      <c r="I158" s="134"/>
    </row>
    <row r="159" spans="1:9" x14ac:dyDescent="0.25">
      <c r="G159" s="134"/>
      <c r="I159" s="134"/>
    </row>
    <row r="160" spans="1:9" x14ac:dyDescent="0.25">
      <c r="G160" s="134"/>
    </row>
  </sheetData>
  <protectedRanges>
    <protectedRange sqref="A142" name="Rango1_7_1_1_1"/>
    <protectedRange sqref="A133:A134" name="Rango1_6_2_1_1"/>
    <protectedRange sqref="A135" name="Rango1_1_1_1_1_1"/>
    <protectedRange sqref="A137" name="Rango1_3_1_1_1_1"/>
    <protectedRange sqref="A138" name="Rango1_4_1_1_1_1"/>
    <protectedRange sqref="A139" name="Rango1_5_1_1_1_1"/>
    <protectedRange sqref="A140" name="Rango1_6_1_1_1_1"/>
    <protectedRange sqref="A141" name="Rango1_7_1_1_1_1"/>
  </protectedRange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mathias David</dc:creator>
  <cp:keywords/>
  <dc:description/>
  <cp:lastModifiedBy>MS Calidad</cp:lastModifiedBy>
  <cp:revision/>
  <dcterms:created xsi:type="dcterms:W3CDTF">2024-07-04T17:50:33Z</dcterms:created>
  <dcterms:modified xsi:type="dcterms:W3CDTF">2024-11-18T15:35:33Z</dcterms:modified>
  <cp:category/>
  <cp:contentStatus/>
</cp:coreProperties>
</file>