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D7FAC594-56B3-43E5-B929-1A9B4D2141FF}"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1" r:id="rId1"/>
    <sheet name="1. ESTRATÉGICO" sheetId="2" r:id="rId2"/>
    <sheet name="2. GESTIÓN-MIPG" sheetId="3" r:id="rId3"/>
    <sheet name="3. INVERSIÓN" sheetId="4" r:id="rId4"/>
    <sheet name="CONTROL DE CAMBIOS " sheetId="5" r:id="rId5"/>
    <sheet name="ANEXO1"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9" i="2" l="1"/>
  <c r="AS50" i="4"/>
  <c r="AS48" i="4"/>
  <c r="AS46" i="4"/>
  <c r="AS43" i="4"/>
  <c r="AS40" i="4"/>
  <c r="AS38" i="4"/>
  <c r="AS42" i="4" s="1"/>
  <c r="AS35" i="4"/>
  <c r="AS33" i="4"/>
  <c r="AS30" i="4"/>
  <c r="AS32" i="4" s="1"/>
  <c r="AS24" i="4"/>
  <c r="AS29" i="4" s="1"/>
  <c r="AS21" i="4"/>
  <c r="AS23" i="4" s="1"/>
  <c r="AS16" i="4"/>
  <c r="AS20" i="4" s="1"/>
  <c r="AS12" i="4"/>
  <c r="AS9" i="4"/>
  <c r="AS11" i="4" s="1"/>
  <c r="AS54" i="4"/>
  <c r="AR54" i="4"/>
  <c r="AQ54" i="4"/>
  <c r="AS52" i="4"/>
  <c r="AR52" i="4"/>
  <c r="AQ52" i="4"/>
  <c r="AR45" i="4"/>
  <c r="AQ45" i="4"/>
  <c r="AR42" i="4"/>
  <c r="AQ42" i="4"/>
  <c r="AS37" i="4"/>
  <c r="AR37" i="4"/>
  <c r="AQ37" i="4"/>
  <c r="AR32" i="4"/>
  <c r="AQ32" i="4"/>
  <c r="AR29" i="4"/>
  <c r="AQ29" i="4"/>
  <c r="AR23" i="4"/>
  <c r="AQ23" i="4"/>
  <c r="AR20" i="4"/>
  <c r="AQ20" i="4"/>
  <c r="AS15" i="4"/>
  <c r="AR15" i="4"/>
  <c r="AQ15" i="4"/>
  <c r="AR11" i="4"/>
  <c r="AQ11" i="4"/>
  <c r="V47" i="2"/>
  <c r="U47" i="2"/>
  <c r="V45" i="2"/>
  <c r="U45" i="2"/>
  <c r="V42" i="2"/>
  <c r="U42" i="2"/>
  <c r="V39" i="2"/>
  <c r="U39" i="2"/>
  <c r="V35" i="2"/>
  <c r="U35" i="2"/>
  <c r="V31" i="2"/>
  <c r="U31" i="2"/>
  <c r="V28" i="2"/>
  <c r="U28" i="2"/>
  <c r="V22" i="2"/>
  <c r="U22" i="2"/>
  <c r="U20" i="2"/>
  <c r="V20" i="2"/>
  <c r="U15" i="2"/>
  <c r="V15" i="2"/>
  <c r="V11" i="2"/>
  <c r="U11" i="2"/>
  <c r="S42" i="4"/>
  <c r="S29" i="4"/>
  <c r="S10" i="4"/>
  <c r="S12" i="4"/>
  <c r="S13" i="4"/>
  <c r="S15" i="4" s="1"/>
  <c r="S16" i="4"/>
  <c r="S20" i="4" s="1"/>
  <c r="S17" i="4"/>
  <c r="S18" i="4"/>
  <c r="S19" i="4"/>
  <c r="S21" i="4"/>
  <c r="S22" i="4"/>
  <c r="S23" i="4" s="1"/>
  <c r="S24" i="4"/>
  <c r="S25" i="4"/>
  <c r="S30" i="4"/>
  <c r="S32" i="4" s="1"/>
  <c r="S31" i="4"/>
  <c r="S33" i="4"/>
  <c r="S37" i="4" s="1"/>
  <c r="S34" i="4"/>
  <c r="S35" i="4"/>
  <c r="S36" i="4"/>
  <c r="S38" i="4"/>
  <c r="S43" i="4"/>
  <c r="S44" i="4"/>
  <c r="S45" i="4" s="1"/>
  <c r="S46" i="4"/>
  <c r="S52" i="4" s="1"/>
  <c r="S47" i="4"/>
  <c r="S48" i="4"/>
  <c r="S53" i="4"/>
  <c r="S54" i="4" s="1"/>
  <c r="S9" i="4"/>
  <c r="S11" i="4" s="1"/>
  <c r="S10" i="2"/>
  <c r="S12" i="2"/>
  <c r="S13" i="2"/>
  <c r="S16" i="2"/>
  <c r="S17" i="2"/>
  <c r="S18" i="2"/>
  <c r="S19" i="2"/>
  <c r="S21" i="2"/>
  <c r="S23" i="2"/>
  <c r="S24" i="2"/>
  <c r="S25" i="2"/>
  <c r="S27" i="2"/>
  <c r="S29" i="2"/>
  <c r="S30" i="2"/>
  <c r="S32" i="2"/>
  <c r="S33" i="2"/>
  <c r="S34" i="2"/>
  <c r="S36" i="2"/>
  <c r="S38" i="2"/>
  <c r="S40" i="2"/>
  <c r="S41" i="2"/>
  <c r="S43" i="2"/>
  <c r="S44" i="2"/>
  <c r="S46" i="2"/>
  <c r="S9" i="2"/>
  <c r="S56" i="4" l="1"/>
  <c r="V49" i="2"/>
  <c r="AS45" i="4"/>
  <c r="AR56" i="4"/>
  <c r="AQ56" i="4"/>
  <c r="U9" i="2"/>
  <c r="T9" i="2"/>
  <c r="V9" i="2" s="1"/>
  <c r="U46" i="2"/>
  <c r="T46" i="2"/>
  <c r="V46" i="2" s="1"/>
  <c r="U44" i="2"/>
  <c r="T44" i="2"/>
  <c r="V44" i="2" s="1"/>
  <c r="U43" i="2"/>
  <c r="T43" i="2"/>
  <c r="V43" i="2" s="1"/>
  <c r="U41" i="2"/>
  <c r="T41" i="2"/>
  <c r="V41" i="2" s="1"/>
  <c r="U40" i="2"/>
  <c r="T40" i="2"/>
  <c r="V40" i="2" s="1"/>
  <c r="U38" i="2"/>
  <c r="T38" i="2"/>
  <c r="V38" i="2" s="1"/>
  <c r="T37" i="2"/>
  <c r="U36" i="2"/>
  <c r="T36" i="2"/>
  <c r="V36" i="2" s="1"/>
  <c r="U34" i="2"/>
  <c r="T34" i="2"/>
  <c r="V34" i="2" s="1"/>
  <c r="U33" i="2"/>
  <c r="T33" i="2"/>
  <c r="V33" i="2" s="1"/>
  <c r="U32" i="2"/>
  <c r="T32" i="2"/>
  <c r="V32" i="2" s="1"/>
  <c r="U30" i="2"/>
  <c r="T30" i="2"/>
  <c r="V30" i="2" s="1"/>
  <c r="U29" i="2"/>
  <c r="T29" i="2"/>
  <c r="V29" i="2" s="1"/>
  <c r="T27" i="2"/>
  <c r="V27" i="2" s="1"/>
  <c r="T26" i="2"/>
  <c r="U25" i="2"/>
  <c r="T25" i="2"/>
  <c r="V25" i="2" s="1"/>
  <c r="U24" i="2"/>
  <c r="T24" i="2"/>
  <c r="V24" i="2" s="1"/>
  <c r="U23" i="2"/>
  <c r="T23" i="2"/>
  <c r="V23" i="2" s="1"/>
  <c r="U21" i="2"/>
  <c r="T21" i="2"/>
  <c r="V21" i="2" s="1"/>
  <c r="U19" i="2"/>
  <c r="T19" i="2"/>
  <c r="V19" i="2" s="1"/>
  <c r="U18" i="2"/>
  <c r="T18" i="2"/>
  <c r="V18" i="2" s="1"/>
  <c r="U17" i="2"/>
  <c r="T17" i="2"/>
  <c r="V17" i="2" s="1"/>
  <c r="U16" i="2"/>
  <c r="T16" i="2"/>
  <c r="V16" i="2" s="1"/>
  <c r="T13" i="2"/>
  <c r="V13" i="2" s="1"/>
  <c r="U12" i="2"/>
  <c r="T12" i="2"/>
  <c r="V12" i="2" s="1"/>
  <c r="U10" i="2"/>
  <c r="T10" i="2"/>
  <c r="V10" i="2" s="1"/>
  <c r="AS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8" authorId="0" shapeId="0" xr:uid="{00000000-0006-0000-0100-000001000000}">
      <text>
        <r>
          <rPr>
            <sz val="11"/>
            <rFont val="Aptos Narrow"/>
            <family val="2"/>
            <scheme val="minor"/>
          </rPr>
          <t xml:space="preserve">USUARIO:
1. BIEN
2. SERVICIO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O8" authorId="0" shapeId="0" xr:uid="{00000000-0006-0000-0300-000001000000}">
      <text>
        <r>
          <rPr>
            <sz val="11"/>
            <rFont val="Aptos Narrow"/>
            <family val="2"/>
            <scheme val="minor"/>
          </rPr>
          <t>USUARIO:
Hitos intermedios que evidencian el avance en la generacion de un producto en el tiempo
PRODUCTO TANGIBLE DE LA ACTIVIDAD</t>
        </r>
      </text>
    </comment>
    <comment ref="AE8" authorId="0" shapeId="0" xr:uid="{00000000-0006-0000-0300-000002000000}">
      <text>
        <r>
          <rPr>
            <sz val="11"/>
            <rFont val="Aptos Narrow"/>
            <family val="2"/>
            <scheme val="minor"/>
          </rPr>
          <t xml:space="preserve">VER ANEXO 1
</t>
        </r>
      </text>
    </comment>
    <comment ref="AF8" authorId="0" shapeId="0" xr:uid="{00000000-0006-0000-0300-000003000000}">
      <text>
        <r>
          <rPr>
            <sz val="11"/>
            <rFont val="Aptos Narrow"/>
            <family val="2"/>
            <scheme val="minor"/>
          </rPr>
          <t xml:space="preserve">VER ANEXO 1
</t>
        </r>
      </text>
    </comment>
  </commentList>
</comments>
</file>

<file path=xl/sharedStrings.xml><?xml version="1.0" encoding="utf-8"?>
<sst xmlns="http://schemas.openxmlformats.org/spreadsheetml/2006/main" count="1068" uniqueCount="611">
  <si>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</si>
  <si>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</si>
  <si>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</si>
  <si>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</si>
  <si>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</si>
  <si>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</si>
  <si>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</si>
  <si>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</si>
  <si>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</si>
  <si>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</si>
  <si>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</si>
  <si>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</si>
  <si>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</si>
  <si>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</si>
  <si>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</si>
  <si>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</si>
  <si>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</si>
  <si>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</si>
  <si>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</si>
  <si>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</si>
  <si>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</si>
  <si>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</si>
  <si>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</si>
  <si>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</si>
  <si>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</si>
  <si>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</si>
  <si>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</si>
  <si>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</si>
  <si>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</si>
  <si>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</si>
  <si>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</si>
  <si>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</si>
  <si>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</si>
  <si>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</si>
  <si>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</si>
  <si>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</si>
  <si>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</si>
  <si>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</si>
  <si>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</si>
  <si>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</si>
  <si>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</si>
  <si>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</si>
  <si>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</si>
  <si>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</si>
  <si>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</si>
  <si>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</si>
  <si>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</si>
  <si>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</si>
  <si>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</si>
  <si>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</si>
  <si>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</si>
  <si>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</si>
  <si>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</si>
  <si>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</si>
  <si>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</si>
  <si>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</si>
  <si>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</si>
  <si>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</si>
  <si>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</si>
  <si>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</si>
  <si>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</si>
  <si>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</si>
  <si>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</si>
  <si>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</si>
  <si>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</si>
  <si>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</si>
  <si>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</si>
  <si>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</si>
  <si>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</si>
  <si>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</si>
  <si>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</si>
  <si>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</si>
  <si>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</si>
  <si>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</si>
  <si>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</si>
  <si>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</si>
  <si>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</si>
  <si>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</si>
  <si>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</si>
  <si>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</si>
  <si>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</si>
  <si>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</si>
  <si>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</si>
  <si>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</si>
  <si>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</si>
  <si>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</si>
  <si>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</si>
  <si>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</si>
  <si>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</si>
  <si>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</si>
  <si>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</si>
  <si>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</si>
  <si>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</si>
  <si>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</si>
  <si>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</si>
  <si>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</si>
  <si>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</si>
  <si>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</si>
  <si>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</si>
  <si>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</si>
  <si>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</si>
  <si>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</si>
  <si>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</si>
  <si>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</si>
  <si>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</si>
  <si>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</si>
  <si>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</si>
  <si>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</si>
  <si>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</si>
  <si>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</si>
  <si>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</si>
  <si>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</si>
  <si>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</si>
  <si>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</si>
  <si>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</si>
  <si>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</si>
  <si>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</si>
  <si>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</si>
  <si>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</si>
  <si>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</si>
  <si>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</si>
  <si>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</si>
  <si>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</si>
  <si>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</si>
  <si>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</si>
  <si>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</si>
  <si>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</si>
  <si>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</si>
  <si>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</si>
  <si>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</si>
  <si>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</si>
  <si>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</si>
  <si>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</si>
  <si>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</si>
  <si>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</si>
  <si>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</si>
  <si>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</si>
  <si>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</si>
  <si>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</si>
  <si>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</si>
  <si>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</si>
  <si>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</si>
  <si>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</si>
  <si>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</si>
  <si>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SEPTIEMBRE A DICIEMBRE 2024</t>
  </si>
  <si>
    <t>ACUMULADO META PRODUCTO AL AÑO 2024</t>
  </si>
  <si>
    <t>ACUMULADO AL CUATRIENIO</t>
  </si>
  <si>
    <t>AVANCE META PRODUCTO AL AÑO</t>
  </si>
  <si>
    <t>AVANCE META PRODUCTO AL CUATRIENIO</t>
  </si>
  <si>
    <t>PROGRAMACIÓN META PRODUCTO 2025</t>
  </si>
  <si>
    <t>PROGRAMACIÓN META PRODUCTO 2026</t>
  </si>
  <si>
    <t>PROGRAMACIÓN META PRODUCTO 2027</t>
  </si>
  <si>
    <t>1. Fin de la pobreza</t>
  </si>
  <si>
    <t>1. 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</si>
  <si>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 xml:space="preserve">SEGURIDAD HUMANA </t>
  </si>
  <si>
    <t>Superación de la pobreza extrema y soberanía alimentaria</t>
  </si>
  <si>
    <t>Reducir  la
pobreza monetaria
extrema al 8%</t>
  </si>
  <si>
    <t>Identificación para la superación de la pobreza extrema</t>
  </si>
  <si>
    <t>01-04-02</t>
  </si>
  <si>
    <t>Número de personas con el derecho a la identificación garantizado</t>
  </si>
  <si>
    <t>Numero</t>
  </si>
  <si>
    <t>15.331 personas identificadas en el cuatrienio 2020-2023 Fuente: Plan de Emergencia Social Pedro Romero, 2023</t>
  </si>
  <si>
    <t>Garantizar el derecho a la identificación de dieciséis mil (16.000)
personas</t>
  </si>
  <si>
    <t>Servicio</t>
  </si>
  <si>
    <t xml:space="preserve">Usuarios al sistema </t>
  </si>
  <si>
    <t>Número de personas con situación militar definidas acompañadas por la estrategia PES</t>
  </si>
  <si>
    <t>ND</t>
  </si>
  <si>
    <t>Acompañar a dos mil doscientas (2.200) personas en la
definición de su
situación militar</t>
  </si>
  <si>
    <t>Beneficios potenciales para quienes se gestiona la oferta social</t>
  </si>
  <si>
    <t xml:space="preserve">Bien </t>
  </si>
  <si>
    <t>Avance Programa Identificación para la superación de la pobreza extrema</t>
  </si>
  <si>
    <t>Salud para la superación de la pobreza extrema</t>
  </si>
  <si>
    <t>01-04-03</t>
  </si>
  <si>
    <t>Número de personas en pobreza extrema, víctimas del conflicto armado, migrantes y retornados afiliadas  al Sistema General de Seguridad Social.</t>
  </si>
  <si>
    <t>16.740 personas sin acceso al Sistema General de Seguridad Social a corte 2023 Fuente: Departamento Administrativo Distrital de Salud, 2023</t>
  </si>
  <si>
    <t>Coordinar la afiliación
para cinco mil (5.000)
personas en pobreza
extrema, víctimas del
conflicto
armado, migrantes y
retornados al Sistema
General de Seguridad
Social</t>
  </si>
  <si>
    <t xml:space="preserve">Número de personas en pobreza extrema formadas en asuntos de Salud Integral </t>
  </si>
  <si>
    <t>11.583 personas en pobreza extrema formadas en asuntos de salud integral a corte 2023 Fuente: Plan de Emergencia Social, 2023</t>
  </si>
  <si>
    <t>Formar doce mil
(12.000) nuevas
personas en pobreza
extrema en asuntos
de salud integral</t>
  </si>
  <si>
    <t>Beneficiarios potenciales para quienes gestiona la oferta social</t>
  </si>
  <si>
    <t>Caracterización de los Consejos Comunitarios y Cabildo para el fortalecimiento de la práctica de medicina ancestral elaborada</t>
  </si>
  <si>
    <t>32 Consejos Comunitarios y 6 cabildos indígenas asistidos en la práctica responsable y efectiva de la medicina ancestral y tradicional a corte 2023 Fuente: Secretaria de Participación y Desarrollo Social, 2023</t>
  </si>
  <si>
    <t>Elaborar una (1)
caracterización de los
Consejos
Comunitarios y
Cabildo para el
fortalecimiento de la
práctica de medicina
ancestral</t>
  </si>
  <si>
    <t>Hogares con acompañamiento familiar</t>
  </si>
  <si>
    <t>NP</t>
  </si>
  <si>
    <t>NA</t>
  </si>
  <si>
    <t>Avance Programa Salud para la superación de la pobreza extrema</t>
  </si>
  <si>
    <t>Educación para la superación de la pobreza extrema</t>
  </si>
  <si>
    <t>01-04-04</t>
  </si>
  <si>
    <t>Niños, niñas y adolescentes en pobreza extrema que se encuentra por fuera del  sistema educativo vincular</t>
  </si>
  <si>
    <t>5.556 niños, niñas y adolescentes por fuera del sistema educativo a corte 2023 Fuente: Secretaría de Educación, 2023</t>
  </si>
  <si>
    <t>Vincular cinco mil
quinientos cincuenta
y seis (5.556) niños,
niñas y adolescentes
en pobreza extrema al
sistema educativo en
articulación con la
Secretaría de
Educación Distrital</t>
  </si>
  <si>
    <t>Personas inscritas</t>
  </si>
  <si>
    <t>Número de jóvenes y adultos en pobreza extrema con acceso  a educación técnica.</t>
  </si>
  <si>
    <t>12.509 personas en pobreza extrema que accedieron a educación para el trabajo a corte 2023 Fuente: Plan de Emergencia Social, 2020- 2023</t>
  </si>
  <si>
    <t>Vincular catorce mil (14.000) jóvenes y adultos en pobreza extrema en programas de  acceso  a educación técnica.</t>
  </si>
  <si>
    <t>Familias formadas sobre el valor de la educación</t>
  </si>
  <si>
    <t xml:space="preserve">Formar a veinticinco mil familias (25.000) sobre el valor de la educación
</t>
  </si>
  <si>
    <t>Instituciones Educativas Oficiales del Distrito con programas de retención escolar implementados</t>
  </si>
  <si>
    <t>Implementar programas de retención escolar en cincuenta (50) Instituciones Educativas Oficiales</t>
  </si>
  <si>
    <t xml:space="preserve">Usuarios del sistema </t>
  </si>
  <si>
    <t>Avance Programa Educación para la superación de la pobreza extrema</t>
  </si>
  <si>
    <t>Habitabilidad para la superación de la pobreza extrema</t>
  </si>
  <si>
    <t>01-04-05</t>
  </si>
  <si>
    <t>Número de  vivienda en sectores en pobreza extrema del Distrito de Cartagena mejoradas.</t>
  </si>
  <si>
    <t>49.372 viviendas sin red hidráulica, saneamiento básico y piso a corte 2018 Fuente: Censo Nacional de Población y Vivienda, 2018</t>
  </si>
  <si>
    <t xml:space="preserve">Mejorar cinco mil (5.000)  unidades  de vivienda en sectores en pobreza extrema del Distrito de Cartagena </t>
  </si>
  <si>
    <t>Viviendas de interes prioritario mejoradas</t>
  </si>
  <si>
    <t>Avance Programa Habitabilidad para la superación de la pobreza extrema</t>
  </si>
  <si>
    <t xml:space="preserve">Ingreso y Trabajo para la Superación de la Pobreza Extrema </t>
  </si>
  <si>
    <t>01-04-06</t>
  </si>
  <si>
    <t>Número de familias en situación de pobreza extrema dotadas con capital de trabajo y formación empresarial</t>
  </si>
  <si>
    <t>2.705 familias con unidades productivas creadas a corte 2023 Fuente: Plan de Emergencia Social, 2023</t>
  </si>
  <si>
    <t>Dotar con capital de trabajo y formación empresarial a ocho mil (8.000) familias en pobreza extrema</t>
  </si>
  <si>
    <t>Unidades productivas capitalizadas</t>
  </si>
  <si>
    <t>Número de emprendimientos y/o unidades productivas apoyadas técnica o financieramente</t>
  </si>
  <si>
    <t>0 Fuente: Plan de Emergencia Social, 2023</t>
  </si>
  <si>
    <t>Apoyar técnica y financieramente a tres mil ochocientos (3.800) emprendimientos y/o unidades productivas</t>
  </si>
  <si>
    <t>Unidades prodcutivas colectivas fortalecidas</t>
  </si>
  <si>
    <t>Organizaciones de economía popular integradas por población de pobreza extrema en economía solidaria impactadas</t>
  </si>
  <si>
    <t>1.479 unidades productivas creadas en el cuatrienio 2020-2023 Fuente: Plan de Emergencia Social, 2023</t>
  </si>
  <si>
    <t>Impactar a ochenta (80) organizaciones de economía popular integradas por población de pobreza extrema en economía solidaria</t>
  </si>
  <si>
    <t>Reducir el
desempleo en
Cartagena al 9.3%</t>
  </si>
  <si>
    <t>Centro de Oportunidades para el Empleo del Distrito de Cartagena creado</t>
  </si>
  <si>
    <t>Crear un (1) Centro
de Oportunidades
para el Empleo del
Distrito de Cartagena</t>
  </si>
  <si>
    <t>Número de personas en pobreza extrema con vinculación de empleo formal gestionada</t>
  </si>
  <si>
    <t>3.007 personas con gestión en vinculación laboral a corte 2023 Fuente: Plan de Emergencia Social, 2023</t>
  </si>
  <si>
    <t>Gestionar la vinculación de empleo formal para tres mil doscientas (3.200) personas en pobreza extrema</t>
  </si>
  <si>
    <t xml:space="preserve">Avance Programa Ingreso y Trabajo para la Superación de la Pobreza Extrema </t>
  </si>
  <si>
    <t>Bancarización para la superación de la pobreza extrema</t>
  </si>
  <si>
    <t>01-04-07</t>
  </si>
  <si>
    <t>Personas en pobreza extrema vinculadas  al sistema financiero.</t>
  </si>
  <si>
    <t>24.404 personas en pobreza extrema accediendo al sistema financiero a corte 2023 Fuente: Seguimiento Plan de Desarrollo, 2020-2023</t>
  </si>
  <si>
    <t>Vincular veinte mil (20.000) Personas en pobreza extrema vinculadas  al sistema financiero.</t>
  </si>
  <si>
    <t>Número de familias en situación de pobreza extrema con acceso a créditos financieros</t>
  </si>
  <si>
    <t>1.055 personas con acceso a crédito a corte 2023 Fuente: Seguimiento Plan de Desarrollo, 2020-2023</t>
  </si>
  <si>
    <t>Lograr acceso a crédito financiero para tres mil (3.000) familias en pobreza extrema</t>
  </si>
  <si>
    <t>Familias beneficiadas con trasferencias monetarias no condicionadas</t>
  </si>
  <si>
    <t>Avance Programa Bancarización para la superación de la pobreza extrema</t>
  </si>
  <si>
    <t>Dinámica familiar para la superación de la pobreza extrema</t>
  </si>
  <si>
    <t>01-04-08</t>
  </si>
  <si>
    <t>Miembros de familia en el Distrito de Cartagena sensibilizadas en prevención al consumo de sustancias psicoactivas.</t>
  </si>
  <si>
    <t>14.199 miembros de familias en pobreza extrema del Distrito formados en prevención al consumo de sustancias psicoactivas a corte 2023</t>
  </si>
  <si>
    <t>Formar mil noventa y dos (1.092) nuevos miembros de familias en el Distrito de Cartagena en prevención al consumo de sustancias psicoactivas</t>
  </si>
  <si>
    <t>Estrategia de prevención de violencia basada en género y violencia intrafamiliar desarrollada.</t>
  </si>
  <si>
    <t>Implementar cuatro (4) estrategias de prevención de violencia basada en género y violencia intrafamiliar para familias en pobreza extrema</t>
  </si>
  <si>
    <t>Numero de usuarios</t>
  </si>
  <si>
    <t>Talleres lúdicos recreativos para generar códigos de convivencia con organizaciones de base comunitaria coordinados y elaborados.</t>
  </si>
  <si>
    <t>Coordinar y elaborar ciento cincuenta (150) talleres lúdicos recreativos para generar códigos de convivencia con organizaciones de base comunitaria</t>
  </si>
  <si>
    <t>Avance Programa Dinámica familiar para la superación de la pobreza extrema</t>
  </si>
  <si>
    <t>2. Hambre cero</t>
  </si>
  <si>
    <t>Reducir el
porcentaje de
inseguridad
alimentaria al 18%</t>
  </si>
  <si>
    <t>Seguridad alimentaria y nutrición para la superación de la pobreza extrema</t>
  </si>
  <si>
    <t>01-04-09</t>
  </si>
  <si>
    <t>Niños en primera infancia, personas mayores y población con discapacidad atendidos con la estrategia de ollas comunitarias</t>
  </si>
  <si>
    <t>255.736 habitantes en inseguridad alimentaria a corte 2022 Fuente: DANE, 2022</t>
  </si>
  <si>
    <t>Atender diez mil (10.000) niños en primera infancia, personas mayores y población con discapacidad con la
estrategia de ollas
comunitarias</t>
  </si>
  <si>
    <t>Personas beneficiadas con raciones de alimentos</t>
  </si>
  <si>
    <t>Número de personas atendidas  Estrategia Guerra Frontal contra el Hambre</t>
  </si>
  <si>
    <t>Atender a cincuenta y un mil (51.000) personas con la estrategia Hambre Cero</t>
  </si>
  <si>
    <t>Numero de Mercados campesinos  realizados</t>
  </si>
  <si>
    <t>Realizar noventa y seis (96) eventos de Mercados campesinos</t>
  </si>
  <si>
    <t>Avance Programa Seguridad alimentaria y nutrición para la superación de la pobreza extrema</t>
  </si>
  <si>
    <t>Acceso a la justicia para la superación de la pobreza extrema</t>
  </si>
  <si>
    <t>01-04-10</t>
  </si>
  <si>
    <t>Numero de rutas de atención que permitan la atención oportuna para garantizar derechos y resolver conflictos creados</t>
  </si>
  <si>
    <t xml:space="preserve">Crear diecisiete (17) rutas de atención que permitan la atención oportuna para garantizar derechos y resolver conflictos
</t>
  </si>
  <si>
    <t>Visictantes que consulten el sitio web leg al App</t>
  </si>
  <si>
    <t>Estrategias de comunicación para dar a conocer las rutas del Plan de Emergencia Social implementadas</t>
  </si>
  <si>
    <t>Implementar cuatro (4) estrategias de comunicación para dar a conocer las rutas del Plan de Emergencia Social</t>
  </si>
  <si>
    <t xml:space="preserve">Estrategias de acceso a la justicia desarrolladas </t>
  </si>
  <si>
    <t>Avance Programa Acceso a la justicia para la superación de la pobreza extrema</t>
  </si>
  <si>
    <t>Fortalecimiento institucional para la superación de la pobreza extrema</t>
  </si>
  <si>
    <t>01-04-11</t>
  </si>
  <si>
    <t>Jornadas de atención integral a la comunidad "Gobierno al Barrio" desarrolladas.</t>
  </si>
  <si>
    <t>108 jornadas de atención a la comunidad a corte 2023 Fuente: Seguimiento al Plan de Desarrollo, 2023</t>
  </si>
  <si>
    <t>Desarrollar ciento veinte (120) jornadas de atención integral a la comunidad "Gobierno al Barrio".</t>
  </si>
  <si>
    <t>Espacios de integración de oferta publica generados</t>
  </si>
  <si>
    <t>Número de jornadas de diálogos y gobernanzas desarrolladas</t>
  </si>
  <si>
    <t>Desarrollar setenta y dos (72) jornadas de diálogos y gobernanza en el Distrito de Cartagena a través de la estrategia “Encuentros Barriales”</t>
  </si>
  <si>
    <t xml:space="preserve">Espacios de participacion promovidos </t>
  </si>
  <si>
    <t>Avance Programa Fortalecimiento institucional para la superación de la pobreza extrema</t>
  </si>
  <si>
    <t>DE LOS PUEBLOS Y COMUNIDADES ETNICAS</t>
  </si>
  <si>
    <t>Territorio Sitio de Paz y Pensamiento Colectivo</t>
  </si>
  <si>
    <t>Incrementar a 50% el porcentaje de población indígena que habita el Distrito de Cartagena vinculada a procesos fortalecimiento y reconocimiento de sus derechos, diversidad étnica y cultural como un principio fundamental</t>
  </si>
  <si>
    <t>MUJER INDÍGENA, FAMILIA Y GENERACIÓN DE INGRESOS</t>
  </si>
  <si>
    <t>Unidades productivas en cabildos indigenas con asistencias tecnicas y apoyo financiero</t>
  </si>
  <si>
    <t>Brindar asistencia técnica y apoyo financiero a doscientas (200) unidades productivas de los Cabildos Indígenas presentes en el Distrito</t>
  </si>
  <si>
    <t>Avance Programa MUJER INDÍGENA, FAMILIA Y GENERACIÓN DE INGRESOS</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</si>
  <si>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</si>
  <si>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</si>
  <si>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</si>
  <si>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</si>
  <si>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</si>
  <si>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</si>
  <si>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</si>
  <si>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</si>
  <si>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</si>
  <si>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</si>
  <si>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</si>
  <si>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</si>
  <si>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</si>
  <si>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</si>
  <si>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</si>
  <si>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</si>
  <si>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</si>
  <si>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</si>
  <si>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</si>
  <si>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</si>
  <si>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ENTIDADES</t>
  </si>
  <si>
    <t>SERVIDORES</t>
  </si>
  <si>
    <t>CIUDADANÍA</t>
  </si>
  <si>
    <t>INTERNO</t>
  </si>
  <si>
    <t xml:space="preserve">
</t>
  </si>
  <si>
    <t>Página: 3 de 3</t>
  </si>
  <si>
    <t>PROYECTOS DE INVERSIÓN</t>
  </si>
  <si>
    <t>PLAN ANUAL DE ADQUISICIONES</t>
  </si>
  <si>
    <t>PROGRAMACIÓN PRESUPUESTAL</t>
  </si>
  <si>
    <t xml:space="preserve"> META PRODUCTO PDD 2024</t>
  </si>
  <si>
    <t>OBJETIVO ESPECIFICO DEL PROYECTO</t>
  </si>
  <si>
    <t>REPORTE PRODUCTO DE  JUNIO A 31 DE AGOSTO DE 2024</t>
  </si>
  <si>
    <t>REPORTE PRODUCTO DE  SEPTIEMBRE A 31 DE DICIEMBRE 2024</t>
  </si>
  <si>
    <t>PONDERACIÓN DE  PRODUCTO</t>
  </si>
  <si>
    <t>ACTIVIDADES DE PROYECTO DE INVERSIÓN 
( HITOS )</t>
  </si>
  <si>
    <t>PROGRAMACIÓN NUMÉRICA DE LA ACTIVIDAD PROYECTO (VIGENCIA)</t>
  </si>
  <si>
    <t>REPORTE ACTIVIDAD DE PROYECTO
EJECUTADO DE AGOSTO 1 A 30 DE SEPTIEMBRE 2024</t>
  </si>
  <si>
    <t>AVANCE DE LAS ACTIVIDADES DE LOS PROYECTOS A AGOSTO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</si>
  <si>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</si>
  <si>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</si>
  <si>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</si>
  <si>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</si>
  <si>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</si>
  <si>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</si>
  <si>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</si>
  <si>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</si>
  <si>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</si>
  <si>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APROPIACION DEFINITIVA</t>
  </si>
  <si>
    <t>EJECUCIÓN PRESUPUESTAL SEGÚN GIROS</t>
  </si>
  <si>
    <t>AVANCE EJECUCIÓN PRESUPUESTAL SEGÚN GIROS</t>
  </si>
  <si>
    <t>Fortalecimiento de las estrategia de identificación para la superación de la pobreza extrema y desigualdad Cartagena de Indias</t>
  </si>
  <si>
    <t>Fortalecer el acceso a los servicios de documentación a población en pobreza extrema y en situación de desplazamiento</t>
  </si>
  <si>
    <t>Asegurar el acceso de la población en pobreza extrema a documentos de identificación</t>
  </si>
  <si>
    <t>Servicio de información para la atención de población vulnerable</t>
  </si>
  <si>
    <t>Realizar jornadas de identificación en la población en pobreza extrema</t>
  </si>
  <si>
    <t>VÍCTIMAS</t>
  </si>
  <si>
    <t xml:space="preserve">Jornadas Realizadas </t>
  </si>
  <si>
    <t xml:space="preserve">UCG  11, 14, 4, 6 </t>
  </si>
  <si>
    <t xml:space="preserve">Director Jorge Redondo Suarez - Coordinador </t>
  </si>
  <si>
    <t>Dificultades en el traslado a tiempo o falta de mantenimiento de la maquina utilizada en el proceso de identificación en las jornadas</t>
  </si>
  <si>
    <t>Realizar a tiempo el traslado especial que requiere la maquina al lugar de la jornada y además hacerle los respectivos mantenimientos preventivos</t>
  </si>
  <si>
    <t>N/A</t>
  </si>
  <si>
    <t xml:space="preserve">1.3.1.1.03-062 Dividendos Acuacar </t>
  </si>
  <si>
    <t>2.3.4502.1500.2024130010187</t>
  </si>
  <si>
    <t>EQUIDAD DE LA MUJER</t>
  </si>
  <si>
    <t>Gestión en la regularización de la situación militar de la población en pobreza extrema en articulación con el Distrito Militar 14</t>
  </si>
  <si>
    <t>Servicio de gestión de oferta social para la población vulnerable</t>
  </si>
  <si>
    <t>Realizar jornadas de asesoriamiento para la definicion de la situacion militar con el Distrito militar 14</t>
  </si>
  <si>
    <t>22/072024</t>
  </si>
  <si>
    <t>Dificultades al coordinar las
jornadas con el Distrito militar</t>
  </si>
  <si>
    <t>Realizar a tiempo la planeación de las acciones de coordinación con el distrito militar</t>
  </si>
  <si>
    <t>PRIMERA INFANCIA, INFANCIA Y ADOLESCENCIA</t>
  </si>
  <si>
    <t>Avance Proyecto Fortalecimiento de las estrategia de identificación para la superación de la pobreza extrema y desigualdad Cartagena de Indias</t>
  </si>
  <si>
    <t>Fortalecimiento de las estrategias de salud para la población en pobreza extrema Cartagena de Indias</t>
  </si>
  <si>
    <t>Aumentar el acceso de la oferta en salud en la población en pobreza extrema de Cartagena de Indias.</t>
  </si>
  <si>
    <t>Aumentar la cobertura de afiliación en el sistema general de salud.</t>
  </si>
  <si>
    <t>Realizar jornadas de afiliación al SGSS en articulación con el DADIS.</t>
  </si>
  <si>
    <t>UCG  6, 12, 13, 5, 14</t>
  </si>
  <si>
    <t>No disponer de los recursos a
tiempo</t>
  </si>
  <si>
    <t>Oportuna información Fortalecimiento de alianzas</t>
  </si>
  <si>
    <t>Si</t>
  </si>
  <si>
    <t>PRESTACION DE SERVICIOS PROFESIONALES Y DE APOYO EN EL MARCO DEL PROYECTO FORTALECIMIENTO DE LAS ESTRATEGIAS DE SALUD PARA LA POBLACION EN POBREZA EXTREMA CARTAGENA DE INDIAS DENTRO DEL PROGRAMA QUE ESTABLECE EL ACUERDO 014 DE 2011 DENOMINADO SALUD PARA LA SUPERACION DE LA POBREZA EXTREMA DEL PLAN DE EMERGENCIA SOCIAL  PEDRO ROMERO DEL DISTRITO DE CARTAGENA DE INDIAS</t>
  </si>
  <si>
    <t>14/08/2024
28/08/2024</t>
  </si>
  <si>
    <t>Se adjunta listado de enlaces de secop</t>
  </si>
  <si>
    <t>1.2.1.0.00-001 - ICLD</t>
  </si>
  <si>
    <t>2.3.4502.1500.2024130010177</t>
  </si>
  <si>
    <t>GRUPOS ÉTNICOS</t>
  </si>
  <si>
    <t>Fortalecer el conocimiento y sensibilización en salud integral comunitaria.</t>
  </si>
  <si>
    <t>Desarrollo de capacidades en estrategias de salud sexual, prevención ETS en las instituciones educativas.</t>
  </si>
  <si>
    <t xml:space="preserve">Numero de personas capacitadas </t>
  </si>
  <si>
    <t>Posible descoordinación con
aliados estratégicos</t>
  </si>
  <si>
    <t>Lista de chequeo Oportuna de Aliados, Apoyo para la gestión de Insumos.</t>
  </si>
  <si>
    <t>CAMBIO CLIMÁTICO</t>
  </si>
  <si>
    <t>Aumentar información en la población de la medicina ancestral.</t>
  </si>
  <si>
    <t>Servicio de acompañamiento familiar y comunitario para la superación de la pobreza</t>
  </si>
  <si>
    <t>Identificación y caracterización para el fortalecimiento de las practicas medicinales ancestrales.</t>
  </si>
  <si>
    <t>Caracterizaciones Realizadas</t>
  </si>
  <si>
    <t>Poca receptividad de la
comunidad</t>
  </si>
  <si>
    <t>Gestión oportuna en Contratación</t>
  </si>
  <si>
    <t>GESTIÓN DEL RIESGO DE DESASTRES</t>
  </si>
  <si>
    <t>Avance Proyecto Fortalecimiento de las estrategias de salud para la población en pobreza extrema Cartagena de Indias</t>
  </si>
  <si>
    <t>Fortalecimiento de la estrategia de Educación para la superación de la pobreza extrema y desigualdad Cartagena de Indias</t>
  </si>
  <si>
    <t>Desarrollar acciones para acompañar a las familias en pobreza extrema, víctimas del conflicto armado, migrantes y retornados en el
proceso de inserción y retención escolar, de esta forma se pretende crear espacios para fortalecer el valor de la educa</t>
  </si>
  <si>
    <t>Facilitar el acceso e inclusión a niños, niñas y adolescentes enpobreza extrema, al sistema educativo en articulación con la secretaria de Educacion Distrital.</t>
  </si>
  <si>
    <t>Servicio de educación para el trabajo a la población vulnerable</t>
  </si>
  <si>
    <t>Focalización de niños, niñas y adolescentes que se encuentran desescolarizados y remitidos a la secretaria de educación</t>
  </si>
  <si>
    <t>Numero de niños, niñas y adolescentes  focalizados</t>
  </si>
  <si>
    <t>UCG  4, 11, 14</t>
  </si>
  <si>
    <t>Poca asistencia de la comunidad
a las jornadas organizadas por
el programa de educación</t>
  </si>
  <si>
    <t>Realizar jornadas en lo posible en sitios cerrados y seguros</t>
  </si>
  <si>
    <t>PRESTACION DE SERVICIOS PROFESIONALES EN EL MARCO DEL PROYECTO DENOMINADO FORTALECIMIENTO DE LA ESTRATEGIA DE EDUCACION PARA LA SUPERACION DE LA POBREZA EXTREMA Y DESIGUALDAD CARTAGENA DE INDIAS, DENTRO DEL PROGRAMA EDUCACION PARA LA SUPERACION DE LA POBREZA EXTREMA INMERSO EN EL PLAN DE EMERGENCIA SOCIAL PEDRO ROMERO.PES PR</t>
  </si>
  <si>
    <t>2.3.4502.1500.2024130010188</t>
  </si>
  <si>
    <t>CONSTRUCCIÓN DE PAZ</t>
  </si>
  <si>
    <t>"Facilitar la vinculación de jóvenes y adultos a la educación para el trabajo ydesarrollo humano, técnica para la adquisición de competencias que contribuyan a la inserción laboral"</t>
  </si>
  <si>
    <t>Talleres sobre proyectos de vida o vocacional.</t>
  </si>
  <si>
    <t xml:space="preserve">Talleres Realizados </t>
  </si>
  <si>
    <t>Falta de Documentos de
Identificación para el proceso de
vinculación de los estudiantes al
sistema educativo</t>
  </si>
  <si>
    <t>Realizar jornadas del programa de educación en las instituciones educativas con el apoyo del programa de Identificación del Pes para permitir que los niños tengan su documento de identidad.</t>
  </si>
  <si>
    <t>DESPLAZADOS</t>
  </si>
  <si>
    <t>Formar familias en el valor a la Educación</t>
  </si>
  <si>
    <t>Servicio de acompañamiento familiar y comunitario para la
superación de la pobreza</t>
  </si>
  <si>
    <t>Procesos de intervencion a docentes, administrativos y padres familia sobre el valor de la educación y prevencion de las causas que insiden en la deserción escolar.</t>
  </si>
  <si>
    <t>Numero de docentes, administrativos y padres de familias impactados</t>
  </si>
  <si>
    <t>Aumento de la deserción escolar
en las Instituciones Públicas de
la Ciudad, teniendo en cuenta la
apatía del niño, niña y
adolescente para asistir a la
institución</t>
  </si>
  <si>
    <t>Trabajar desde el núcleo familiar y educativo los procesos de enseñanzas de los estudiantes</t>
  </si>
  <si>
    <t>Fortalecer la implemnetación de programas de retención escolar en Instituciones Educativas Oficiales del Distrito</t>
  </si>
  <si>
    <t>Fortalecer actividades de retención escolar para los niños, niñas y adolescentes en pobreza extrema</t>
  </si>
  <si>
    <t xml:space="preserve">Actividades de retencion realizadas </t>
  </si>
  <si>
    <t>Avance Proyecto Fortalecimiento de la estrategia de Educación para la superación de la pobreza extrema y desigualdad Cartagena de Indias</t>
  </si>
  <si>
    <t>Fortalecimiento la estrategia de Habitabilidad para el mejoramiento de vivienda de las familias en situación de pobreza extrema Cartagena
de Indias</t>
  </si>
  <si>
    <t>Disminuir el indice de viviendas en condiciones inadecuadas de habitabilidad entre la población de extrema pobreza en el distrito de cartagena.</t>
  </si>
  <si>
    <t>Aumentar el número de viviendas con condiciones adecuadas de habitabilidad.</t>
  </si>
  <si>
    <t>Vivienda de Interés Prioritario mejoradas</t>
  </si>
  <si>
    <t>Caracterización social y seguimiento de viviendas objeto de intervención</t>
  </si>
  <si>
    <t>Retraso en la llegada de los
insumos o materiales para la
ejecución de la obra</t>
  </si>
  <si>
    <t>Establecer reunión de comité de obra, para revisión</t>
  </si>
  <si>
    <t>PRESTACION DE SERVICIOS PROFESIONALES Y DE APOYO A LA GESTION EN EL MARCO DEL PROYECTO EN EL MARCO DEL PROYECTO DENOMINADO FORTALECIMIENTO DE LA ESTRATEGIA DE HABITABILIDAD PARA EL MEJORAMIENTO DE VIVIENDA DE LAS FAMILIAS EN SITUACION DE POBREZA EXTREMA CARTAGENA DE INDIAS DENTRO DEL PROGRAMA QUE ESTABLECE EL ACUERDO 014 DE 2011 DENOMINADO HABITABILIDAD PARA LA SUPERACION DE LA POBREZA EXTREMA INMERSO EN EL PLAN DE EMERGENCIA SOCIAL  PEDRO ROMERO DEL DISTRITO DE CARTAGENA DE INDIAS.</t>
  </si>
  <si>
    <t>12/07/2024
30/08/2024</t>
  </si>
  <si>
    <t>2.3.4502.1500.2024130010185</t>
  </si>
  <si>
    <t>Mejoramiento de condiciones de habitabilidad de las viviendas focalizadas y caracterizadas</t>
  </si>
  <si>
    <t xml:space="preserve">Mejoramientos Realizados </t>
  </si>
  <si>
    <t>Director Jorge Redondo Suarez - Coordinador</t>
  </si>
  <si>
    <t>Falta de recursos, para la
ejecución de las intervenciones</t>
  </si>
  <si>
    <t>Gestionar reuniones con entidades que nos permitan obtener más
recursos para la ejecución de las obras</t>
  </si>
  <si>
    <t>1.3.1.1.03-062- Dividendos Acuacar</t>
  </si>
  <si>
    <t>Avance Proyecto Fortalecimiento la estrategia de Habitabilidad para el mejoramiento de vivienda de las familias en situación de pobreza extrema Cartagena
de Indias</t>
  </si>
  <si>
    <t>Fortalecimiento de la estrategia generación de Ingresos y Trabajo para la población en pobreza extrema del Distrito de Cartagena de Indias</t>
  </si>
  <si>
    <t>Aumentar los ingresos y el trabajo de familias en pobreza extrema del Distrito de Cartagena de Indias.</t>
  </si>
  <si>
    <t>Fortalecer técnica y financieramente a unidades de productivas,organizaciones de economía solidaria y cabildos indígenas de población vulnerable.</t>
  </si>
  <si>
    <t>Servicio de apoyo a unidades productivas individuales para la
generación de ingresos</t>
  </si>
  <si>
    <t>Caracterizar unidades productivas con necesidades capital de trabajo y
formación empresarial en la población en pobreza extrema.</t>
  </si>
  <si>
    <t>UCG 4,11,14</t>
  </si>
  <si>
    <t>Inestabilidad del mercado y alza
en los precios para compra de
activos de capital semilla</t>
  </si>
  <si>
    <t>Establecer acuerdos con compradores directos</t>
  </si>
  <si>
    <t>PRESTACION DE SERVICIOS PROFESIONALES Y APOYO EN EL MARCO DEL PROYECTO DENOMINADO FORTALECIMIENTO DE LA ESTRATEGIA GENERACION DE INGRESO Y TRABAJO PARA LA POBLACION EN POBREZA EXTREMA DEL DISTRITO DE CARTAGENA DE INDIAS INMERSO EN EL PROGRAMA INGRESO Y TRABAJO PARA LA SUPERACION DE LA POBREZA EXTREMA DEL PLAN DE EMERGENCIA SOCIAL PEDRO ROMERO PES PR</t>
  </si>
  <si>
    <t>1.2.1.0.00-001-ICDL</t>
  </si>
  <si>
    <t>2.3.4502.1500.2024130010198</t>
  </si>
  <si>
    <t>Realizar formación, asesoría empresarial, entrega de capital semilla y seguimiento</t>
  </si>
  <si>
    <t xml:space="preserve">Formacion y capital semilla entregados </t>
  </si>
  <si>
    <t>Posibilidad que las ESAL
incumpla en sus entregables</t>
  </si>
  <si>
    <t>Póliza de cumplimiento y seguimiento continuo en las operaciones</t>
  </si>
  <si>
    <t>Implementar un centro oportunidades para el empleo que este enfocado en gestionar la vinculación de empleoformal y desarrollar de
actividades de generación de ingresos a población vulnerable</t>
  </si>
  <si>
    <t>Servicio de apoyo para el fortalecimiento de unidades productivas colectivas para la generación de ingresos</t>
  </si>
  <si>
    <t>Articulación de entidades públicas y privadas que ofertan empleo y brindan acceso a la generación de ingresos.</t>
  </si>
  <si>
    <t xml:space="preserve">Numero de Articulaciones </t>
  </si>
  <si>
    <t>Avance Proyecto Fortalecimiento de la estrategia generación de Ingresos y Trabajo para la población en pobreza extrema del Distrito de Cartagena de Indias</t>
  </si>
  <si>
    <t>Fortalecimiento de la Estrategia Bancarización para la población de pobreza extrema y desigualdad en la Cartagena de Indias</t>
  </si>
  <si>
    <t>Aumentar el acceso a servicios financieros en la población en pobreza extrema cartagena de indias</t>
  </si>
  <si>
    <t>Fomentar el acceso del servios financiero con bajos costo.</t>
  </si>
  <si>
    <t>Servicio de apoyo financiero para la entrega de transferencias monetarias no condicionadas</t>
  </si>
  <si>
    <t>Focalizar beneficiarios para el acceso a el sector financiero.</t>
  </si>
  <si>
    <t xml:space="preserve">Numero de beneficiarios focalizados </t>
  </si>
  <si>
    <t>Inestabilidad del mercado y alza
en tasas de interés y
devaluación del dinero</t>
  </si>
  <si>
    <t>El ingreso estimado en el horizonte de operación no alcanzaría para el
cumplimiento de metas</t>
  </si>
  <si>
    <t>2.3.4502.1500.2024130010184</t>
  </si>
  <si>
    <t>Fomentar el acceso de microcreditos con tramites sencillos.</t>
  </si>
  <si>
    <t>Establecer convenios con micro-financieras o bancos para brindar créditos blandos a unidades productivas de población en pobreza extrema.</t>
  </si>
  <si>
    <t xml:space="preserve">Numero de convenios realizados </t>
  </si>
  <si>
    <t>Posibilidad que las entidades
bancarias o microfinancieras
incumpla en sus entregables</t>
  </si>
  <si>
    <t>Avance Proyecto Fortalecimiento de la Estrategia Bancarización para la población de pobreza extrema y desigualdad en la Cartagena de Indias</t>
  </si>
  <si>
    <t>Implementación de estrategias de Dinamica Familiar como soporte social para la disminución de la pobreza en Cartagena de Indias</t>
  </si>
  <si>
    <t>Fortalecer la estructura familiar y comunitaria de población en pobreza extrema en Cartagena.</t>
  </si>
  <si>
    <t>Formar en prevención de consumo de sustancias psicoactivas a familias u hogares en pobreza extrema de Cartagena.</t>
  </si>
  <si>
    <t>Caracterización de la población en riesgo de consumo de sustancias psicoactivas</t>
  </si>
  <si>
    <t xml:space="preserve">Numero de personas caracterizadas </t>
  </si>
  <si>
    <t>Inestabilidad Económica</t>
  </si>
  <si>
    <t>Monitoreo continuo, acuerdos de precios fijos, creación de un fondo
de contingencia</t>
  </si>
  <si>
    <t>PRESTACION DE SERVICIOS PROFESIONALES Y DE APOYO EN EL MARCO DEL PROYECTO IMPLEMENTACION DE ESTRATEGIAS DE DINAMICA FAMILIAR COMO SOPORTE SOCIAL PARA LA DISMINUCION DE LA POBREZA EN CARTAGENA DE INDIAS DENTRO DEL PROGRAMA DINAMICA FAMILIAR PARA LA SUPERACION DE LA POBREZA EXTREMA EN EL PLAN DE EMERGENCIA SOCIAL PEDRO ROMERO DEL DISTRITO DE CARTAGENA DE INDIAS</t>
  </si>
  <si>
    <t>22/08/2024
28/08/2024</t>
  </si>
  <si>
    <t>1.2.1.0.00-001-ICLD</t>
  </si>
  <si>
    <t>2.3.4502.1500.2024130010182</t>
  </si>
  <si>
    <t>Campañas de sensibilización para fortalecer los factores protectores para la prevención del consumo de sustancias psi-coactivas</t>
  </si>
  <si>
    <t xml:space="preserve">Numero de campañas realizadas </t>
  </si>
  <si>
    <t>Resistencia Comunitaria</t>
  </si>
  <si>
    <t>Campañas de sensibilización, involucrar a líderes comunitarios,
mecanismos de retroalimentación</t>
  </si>
  <si>
    <t>Desarrollar Estrategias de prevención de violencia basada en género y violencia intrafamiliar para familias en pobreza extrema</t>
  </si>
  <si>
    <t>Jornadas de capacitación integral para aplicar estrategias de prevención basadas en violencia de genero e intrafamiliar.</t>
  </si>
  <si>
    <t>Desafíos Administrativos</t>
  </si>
  <si>
    <t>Fortalecimiento de la capacidad administrativa, canales de
comunicación claros</t>
  </si>
  <si>
    <t>Elaborar y coordinar estrategias lúdicas para generar códigos de convivencia ciudadana.</t>
  </si>
  <si>
    <t>Realización de talleres interactivos a las organizaciones comunitarias para fortalecer los conocimientos acerca de los códigos de convivencia</t>
  </si>
  <si>
    <t>Avance Proyecto Implementación de estrategias de Dinamica Familiar como soporte social para la disminución de la pobreza en Cartagena de Indias</t>
  </si>
  <si>
    <t>Implementación de la Estrategia Ollas Comunitarias para una Cartagena Sin Hambre Cartagena de Indias</t>
  </si>
  <si>
    <t>Disminuir los niveles de inseguridad alimentaria que afectan a la población en pobreza extrema de Cartagena.</t>
  </si>
  <si>
    <t>Disminuir los Índices de desnutrición de la población en pobreza extrema</t>
  </si>
  <si>
    <t>Servicio de entrega de raciones de alimentos</t>
  </si>
  <si>
    <t>Identificación y selección de los comedores comunitarios</t>
  </si>
  <si>
    <t xml:space="preserve">Identificacion y selección de comedores </t>
  </si>
  <si>
    <t>Retrasos en la ejecución de
obras de adecuación</t>
  </si>
  <si>
    <t>Monitoreo continuo y ajustes en el cronograma</t>
  </si>
  <si>
    <t>SUMINISTRO Y DISTRIBUCIÓN DE ALIMENTOS NO PREPARADOS CON DESTINO AL FORTALECIMIENTO DE LAS OLLAS COMUNITARIAS DE LAS DIFERENTES LOCALIDADES DEL DISTRITO DE CARTAGENA</t>
  </si>
  <si>
    <t>Selección abreviada menor cuantía</t>
  </si>
  <si>
    <t xml:space="preserve">Recursos propios </t>
  </si>
  <si>
    <t>https://community.secop.gov.co/Public/Tendering/ContractNoticePhases/View?PPI=CO1.PPI.34041204&amp;isFromPublicArea=True&amp;isModal=False</t>
  </si>
  <si>
    <t>1.2.1.0.00.001-ICLD</t>
  </si>
  <si>
    <t>2.3.4502.1500.2024130010196</t>
  </si>
  <si>
    <t>Mejora y adecuación de comedores comunitarios</t>
  </si>
  <si>
    <t>Numero de comedores mejorados y adecuados</t>
  </si>
  <si>
    <t>Falta de recursos para la
adquisición de equipamientos</t>
  </si>
  <si>
    <t>Gestión de fondos adicionales y priorización de adquisiciones</t>
  </si>
  <si>
    <t>Dotación de Equipamiento</t>
  </si>
  <si>
    <t xml:space="preserve">Numero de dotaciones realizadas </t>
  </si>
  <si>
    <t>Retrasos en la selección y
caracterización de beneficiarios</t>
  </si>
  <si>
    <t>Optimización del proceso de selección y caracterización</t>
  </si>
  <si>
    <t>Implementación de programas de alimentación</t>
  </si>
  <si>
    <t xml:space="preserve">Numero de programas implementados </t>
  </si>
  <si>
    <t>Avance Proyecto Implementación de la Estrategia Ollas Comunitarias para una Cartagena Sin Hambre Cartagena de Indias</t>
  </si>
  <si>
    <t>Fortalecimiento a la estrategia de Acceso a la Justicia para la población en pobreza extrema y desigualdad del Distrito de Cartagena de
Indias</t>
  </si>
  <si>
    <t>Fortalecer el acceso ala justicia en la población en pobreza extrema en cartagena.</t>
  </si>
  <si>
    <t>Fortalecer mecanismos de acceso a al justicia en población de pobreza extrema.</t>
  </si>
  <si>
    <t>Servicio de información para orientar al ciudadano en el acceso a la justicia</t>
  </si>
  <si>
    <t>Jornadas jurídicas de formación en los mecanismos alternativos de resolución de conflictos MARC</t>
  </si>
  <si>
    <t>Accesoria insatisfecha por la
ciudadanía.</t>
  </si>
  <si>
    <t>Seguimiento periodico a los casos presentados a las entidades</t>
  </si>
  <si>
    <t>2.3.4502.1500.2024130010183</t>
  </si>
  <si>
    <t>Implementar estrategias de comunicación que permitan el acceso a la justicia.</t>
  </si>
  <si>
    <t>Servicio de promoción del acceso a la justicia</t>
  </si>
  <si>
    <t>Realizar actividades de comunicación en torno a los mecanismos alternativos de resolución de conflictos.</t>
  </si>
  <si>
    <t xml:space="preserve">Actvidades realizadas </t>
  </si>
  <si>
    <t>Poca credibilidad en las
entidades para la resoluciones
los conflictos en las
comunidades.</t>
  </si>
  <si>
    <t>Campañas junto a los aliados que
permiten el efectivo acceso a la
justicia.</t>
  </si>
  <si>
    <t>Avance Proyecto Fortalecimiento a la estrategia de Acceso a la Justicia para la población en pobreza extrema y desigualdad del Distrito de Cartagena de
Indias</t>
  </si>
  <si>
    <t>Implementación de las estrategias de participación ciudadana y gobernanza en la población de pobreza extrema del Distrito Cartagena de
Indias</t>
  </si>
  <si>
    <t>Fortalecer la participación ciudadana y diálogos con las comunidades en situación de pobreza extrema.</t>
  </si>
  <si>
    <t>Implementar espacios de dialogo y participación ciudadana denominados "Encuentros Barriales"</t>
  </si>
  <si>
    <t>Servicio de promoción a la participación ciudadana</t>
  </si>
  <si>
    <t>Jornadas de "Encuentros Barriales"</t>
  </si>
  <si>
    <t>Temporadas de lluvias y
fenomenos naturales.</t>
  </si>
  <si>
    <t>Tener planes de contingencia y planificación de los espacios donde
se realizan las jornadas</t>
  </si>
  <si>
    <t>CONTRATAR LOS SERVICIOS TECNICOS Y LOGÍSTICOS PARA LA ORGANIZACIÓN Y REALIZACIÓN DE EVENTOS Y ACTIVIDADES EN EL MARCO DEL PROYECTO DE FORTALECIMIENTO INSTITUCIONAL PARA LA SUPERACIÓN DE LA POBREZA EXTREMA Y LA DESIGUALDAD</t>
  </si>
  <si>
    <t>https://community.secop.gov.co/Public/Tendering/ContractNoticePhases/View?PPI=CO1.PPI.33768158&amp;isFromPublicArea=True&amp;isModal=False</t>
  </si>
  <si>
    <t>2.3.4502.1500.2024130010192</t>
  </si>
  <si>
    <t>Realizar mesas de trabajo con la población para la población en pobreza extrema.</t>
  </si>
  <si>
    <t>Numero de mesas de trabajo realizadas</t>
  </si>
  <si>
    <t>Retraso en la llegada de los insumos o materiales para la
ejecución de las jornadas.</t>
  </si>
  <si>
    <t>Hacer seguimiento de las soluciones de insumos y materiales</t>
  </si>
  <si>
    <t>Desarrollar jornadas de intervención con la oferta institucional del Distrito de cartagena</t>
  </si>
  <si>
    <t>Servicio de integración de la oferta pública</t>
  </si>
  <si>
    <t>Jornadas de "Gobierno a el Barrio"</t>
  </si>
  <si>
    <t>UCG  2, 3, 4, 5, 6, 14</t>
  </si>
  <si>
    <t>La baja participación ciudadana
en los dialogos.</t>
  </si>
  <si>
    <t>Efectividad en la convocatoria y resultado de los compromisos</t>
  </si>
  <si>
    <t>PRESTACION DE SERVICIOS PROFESIONALES Y DE APOYO EN EL MARCO DEL PROGRAMA DENOMINADO FORTALECIMIENTO INSTITUCIONAL PARA LA SUPERACION DE LA POBREZA EXTREMA Y DESIGUALDAD DEL PLAN DE EMERGENCIA SOCIAL PEDRO ROMERO PESPR.</t>
  </si>
  <si>
    <t xml:space="preserve">12/07/2024
13/08/2024
14/08/2024
22/08/2024
30/08/2024
</t>
  </si>
  <si>
    <t>Caracterización de los grupos de valor</t>
  </si>
  <si>
    <t>Caracterizaciones realizadas</t>
  </si>
  <si>
    <t>Jornadas de atención a la comunidad "Diálogos barriales"</t>
  </si>
  <si>
    <t>Sistematización base de datos población atendida</t>
  </si>
  <si>
    <t xml:space="preserve">Base de datos con personas sistematizadas </t>
  </si>
  <si>
    <t>Avance Proyecto Implementación de las estrategias de participación ciudadana y gobernanza en la población de pobreza extrema del Distrito Cartagena de
Indias</t>
  </si>
  <si>
    <t>Incrementar  el
porcentaje de población
indígena que habita el
Distrito de Cartagena
vinculada a procesos
fortalecimiento y
reconocimiento de sus
derechos, diversidad étnica
y cultural como un
principio fundamental al 50%</t>
  </si>
  <si>
    <t>Mujer Indigena, Familia y Generación de Ingresos</t>
  </si>
  <si>
    <t xml:space="preserve">EJECUCIÓN PRESUPUESTAL DEL PLAN DE EMERGENCIA SOCIAL PEDRO ROMERO </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</si>
  <si>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</si>
  <si>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</si>
  <si>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</si>
  <si>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</si>
  <si>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</si>
  <si>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</si>
  <si>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</si>
  <si>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</si>
  <si>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</si>
  <si>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</si>
  <si>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</si>
  <si>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</si>
  <si>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</si>
  <si>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</si>
  <si>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</si>
  <si>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</si>
  <si>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</si>
  <si>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</si>
  <si>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</si>
  <si>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</si>
  <si>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</si>
  <si>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</si>
  <si>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</si>
  <si>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</si>
  <si>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</si>
  <si>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</si>
  <si>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</si>
  <si>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</si>
  <si>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</si>
  <si>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</si>
  <si>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</si>
  <si>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</si>
  <si>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</si>
  <si>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</si>
  <si>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</si>
  <si>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</si>
  <si>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</si>
  <si>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</si>
  <si>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</si>
  <si>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</si>
  <si>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</si>
  <si>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</si>
  <si>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</si>
  <si>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</si>
  <si>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</si>
  <si>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AVANCE PLAN DE DESARROLLO PARTE ESTRATÉGICA - PLAN DE EMERGENCIA SOCIAL - PEDRO ROMERO  SEPTIEMBRE  2024</t>
  </si>
  <si>
    <t>REPORTE META PRODUCTO A SEPTIEMBRE DE 2024</t>
  </si>
  <si>
    <t>REPORTE ACTIVIDAD DE PROYECTO
EJECUTADO A SEPTIEMBRE DE 2024</t>
  </si>
  <si>
    <t>AVANCE DE PROYECTOS DEL PLAN DE EMERGENCIA SOCIAL PEDRO ROMERO  A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</si>
</sst>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8" formatCode="&quot;$&quot;\ #,##0.00;[Red]\-&quot;$&quot;\ #,##0.00"/>
    <numFmt numFmtId="44" formatCode="_-&quot;$&quot;\ * #,##0.00_-;\-&quot;$&quot;\ * #,##0.00_-;_-&quot;$&quot;\ * &quot;-&quot;??_-;_-@_-"/>
    <numFmt numFmtId="43" formatCode="_-* #,##0.00_-;\-* #,##0.00_-;_-* &quot;-&quot;??_-;_-@_-"/>
  </numFmts>
  <fonts count="43" x14ac:knownFonts="1">
    <font>
      <sz val="11"/>
      <name val="Aptos Narrow"/>
      <scheme val="minor"/>
    </font>
    <font>
      <b/>
      <sz val="16"/>
      <name val="Arial"/>
      <family val="2"/>
    </font>
    <font>
      <sz val="11"/>
      <name val="Aptos Narrow"/>
      <family val="2"/>
    </font>
    <font>
      <sz val="12"/>
      <name val="Arial"/>
      <family val="2"/>
    </font>
    <font>
      <b/>
      <sz val="12"/>
      <name val="Arial"/>
      <family val="2"/>
    </font>
    <font>
      <sz val="12"/>
      <color rgb="FF0C0C0C"/>
      <name val="Arial"/>
      <family val="2"/>
    </font>
    <font>
      <sz val="8"/>
      <name val="Arial"/>
      <family val="2"/>
    </font>
    <font>
      <b/>
      <sz val="8"/>
      <name val="Arial"/>
      <family val="2"/>
    </font>
    <font>
      <b/>
      <sz val="20"/>
      <name val="Aptos Narrow"/>
      <family val="2"/>
    </font>
    <font>
      <b/>
      <sz val="11"/>
      <name val="Arial"/>
      <family val="2"/>
    </font>
    <font>
      <sz val="11"/>
      <name val="Arial"/>
      <family val="2"/>
    </font>
    <font>
      <sz val="14"/>
      <name val="Aptos Narrow"/>
      <family val="2"/>
    </font>
    <font>
      <sz val="11"/>
      <color rgb="FF0C0C0C"/>
      <name val="Aptos Narrow"/>
      <family val="2"/>
    </font>
    <font>
      <b/>
      <sz val="11"/>
      <name val="Aptos Narrow"/>
      <family val="2"/>
    </font>
    <font>
      <b/>
      <sz val="10"/>
      <color rgb="FF000000"/>
      <name val="Calibri"/>
      <family val="2"/>
    </font>
    <font>
      <b/>
      <sz val="11"/>
      <color rgb="FF0C0C0C"/>
      <name val="Arial"/>
      <family val="2"/>
    </font>
    <font>
      <sz val="8"/>
      <name val="Aptos Narrow"/>
      <family val="2"/>
    </font>
    <font>
      <b/>
      <sz val="10"/>
      <name val="Verdana"/>
      <family val="2"/>
    </font>
    <font>
      <sz val="10"/>
      <name val="Verdana"/>
      <family val="2"/>
    </font>
    <font>
      <sz val="12"/>
      <color theme="1"/>
      <name val="Arial"/>
      <family val="2"/>
    </font>
    <font>
      <sz val="11"/>
      <color rgb="FF000000"/>
      <name val="Arial"/>
      <family val="2"/>
    </font>
    <font>
      <sz val="11"/>
      <color theme="1"/>
      <name val="Arial"/>
      <family val="2"/>
    </font>
    <font>
      <sz val="11"/>
      <name val="Aptos Narrow"/>
      <family val="2"/>
      <scheme val="minor"/>
    </font>
    <font>
      <sz val="11"/>
      <color theme="9" tint="-0.499984740745262"/>
      <name val="Aptos Narrow"/>
      <family val="2"/>
      <scheme val="minor"/>
    </font>
    <font>
      <sz val="11"/>
      <name val="Aptos Narrow"/>
      <family val="2"/>
      <scheme val="minor"/>
    </font>
    <font>
      <u/>
      <sz val="11"/>
      <color theme="10"/>
      <name val="Aptos Narrow"/>
      <family val="2"/>
      <scheme val="minor"/>
    </font>
    <font>
      <sz val="14"/>
      <name val="Aptos Narrow"/>
      <family val="2"/>
      <scheme val="minor"/>
    </font>
    <font>
      <sz val="14"/>
      <color theme="1"/>
      <name val="Aptos Narrow"/>
      <family val="2"/>
      <scheme val="minor"/>
    </font>
    <font>
      <sz val="14"/>
      <color theme="1"/>
      <name val="Arial"/>
      <family val="2"/>
    </font>
    <font>
      <b/>
      <sz val="20"/>
      <color rgb="FFFF0000"/>
      <name val="Aptos Narrow"/>
      <family val="2"/>
    </font>
    <font>
      <sz val="11"/>
      <color rgb="FFFF0000"/>
      <name val="Aptos Narrow"/>
      <family val="2"/>
      <scheme val="minor"/>
    </font>
    <font>
      <sz val="11"/>
      <color rgb="FFFF0000"/>
      <name val="Aptos Narrow"/>
      <family val="2"/>
    </font>
    <font>
      <b/>
      <sz val="11"/>
      <color theme="1"/>
      <name val="Arial"/>
      <family val="2"/>
    </font>
    <font>
      <b/>
      <sz val="11"/>
      <color rgb="FFFF0000"/>
      <name val="Arial"/>
      <family val="2"/>
    </font>
    <font>
      <sz val="14"/>
      <color theme="1"/>
      <name val="Aptos Narrow"/>
      <family val="2"/>
      <scheme val="minor"/>
    </font>
    <font>
      <sz val="11"/>
      <color rgb="FF1C2F33"/>
      <name val="Aptos Narrow"/>
      <family val="2"/>
      <scheme val="minor"/>
    </font>
    <font>
      <b/>
      <sz val="14"/>
      <color rgb="FFFF0000"/>
      <name val="Aptos Narrow"/>
      <family val="2"/>
      <scheme val="minor"/>
    </font>
    <font>
      <b/>
      <sz val="14"/>
      <color theme="1"/>
      <name val="Aptos Narrow"/>
      <family val="2"/>
      <scheme val="minor"/>
    </font>
    <font>
      <sz val="10"/>
      <name val="Tahoma"/>
      <family val="2"/>
    </font>
    <font>
      <b/>
      <sz val="16"/>
      <color rgb="FFFF0000"/>
      <name val="Aptos Narrow"/>
      <family val="2"/>
      <scheme val="minor"/>
    </font>
    <font>
      <b/>
      <sz val="18"/>
      <color rgb="FFFF0000"/>
      <name val="Aptos Narrow"/>
      <family val="2"/>
      <scheme val="minor"/>
    </font>
    <font>
      <sz val="11"/>
      <color rgb="FF000000"/>
      <name val="Aptos Narrow"/>
      <family val="2"/>
    </font>
    <font>
      <b/>
      <sz val="11"/>
      <color rgb="FFFF0000"/>
      <name val="Aptos Narrow"/>
      <family val="2"/>
      <scheme val="minor"/>
    </font>
  </fonts>
  <fills count="13">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rgb="FFCAEDFB"/>
        <bgColor rgb="FFCAEDFB"/>
      </patternFill>
    </fill>
    <fill>
      <patternFill patternType="solid">
        <fgColor rgb="FFE2EFDA"/>
        <bgColor rgb="FFE2EFDA"/>
      </patternFill>
    </fill>
    <fill>
      <patternFill patternType="solid">
        <fgColor rgb="FFDBE5F1"/>
        <bgColor rgb="FFDBE5F1"/>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59999389629810485"/>
        <bgColor indexed="64"/>
      </patternFill>
    </fill>
  </fills>
  <borders count="6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indexed="64"/>
      </right>
      <top/>
      <bottom style="thin">
        <color indexed="64"/>
      </bottom>
      <diagonal/>
    </border>
    <border>
      <left style="thin">
        <color rgb="FF000000"/>
      </left>
      <right style="medium">
        <color rgb="FF000000"/>
      </right>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rgb="FF000000"/>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right style="thin">
        <color indexed="64"/>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s>
  <cellStyleXfs count="6">
    <xf numFmtId="0" fontId="0" fillId="0" borderId="0"/>
    <xf numFmtId="44" fontId="24" fillId="0" borderId="0" applyFont="0" applyFill="0" applyBorder="0" applyAlignment="0" applyProtection="0"/>
    <xf numFmtId="0" fontId="25" fillId="0" borderId="0" applyNumberFormat="0" applyFill="0" applyBorder="0" applyAlignment="0" applyProtection="0"/>
    <xf numFmtId="9" fontId="24" fillId="0" borderId="0" applyFont="0" applyFill="0" applyBorder="0" applyAlignment="0" applyProtection="0"/>
    <xf numFmtId="0" fontId="35" fillId="0" borderId="30" applyAlignment="0">
      <alignment horizontal="justify" vertical="center" wrapText="1"/>
    </xf>
    <xf numFmtId="43" fontId="24" fillId="0" borderId="0" applyFont="0" applyFill="0" applyBorder="0" applyAlignment="0" applyProtection="0"/>
  </cellStyleXfs>
  <cellXfs count="436">
    <xf numFmtId="0" fontId="0" fillId="0" borderId="0" xfId="0"/>
    <xf numFmtId="0" fontId="3" fillId="0" borderId="0" xfId="0" applyFont="1" applyAlignment="1">
      <alignment horizontal="left"/>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3" borderId="1" xfId="0" applyFont="1" applyFill="1" applyBorder="1" applyAlignment="1">
      <alignment horizontal="left" vertical="center" wrapText="1"/>
    </xf>
    <xf numFmtId="0" fontId="3" fillId="0" borderId="0" xfId="0" applyFont="1" applyAlignment="1">
      <alignment horizontal="left" vertical="center"/>
    </xf>
    <xf numFmtId="0" fontId="7" fillId="0" borderId="1" xfId="0" applyFont="1" applyBorder="1" applyAlignment="1">
      <alignment horizontal="left"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xf numFmtId="0" fontId="11" fillId="0" borderId="4" xfId="0" applyFont="1" applyBorder="1" applyAlignment="1">
      <alignment horizontal="center" vertical="center"/>
    </xf>
    <xf numFmtId="0" fontId="12" fillId="0" borderId="4" xfId="0" applyFont="1" applyBorder="1" applyAlignment="1">
      <alignment horizontal="center"/>
    </xf>
    <xf numFmtId="0" fontId="14" fillId="4" borderId="12" xfId="0" applyFont="1" applyFill="1" applyBorder="1" applyAlignment="1">
      <alignment horizontal="center" vertical="center" wrapText="1"/>
    </xf>
    <xf numFmtId="0" fontId="9" fillId="0" borderId="14" xfId="0" applyFont="1" applyBorder="1" applyAlignment="1">
      <alignment horizontal="center" vertical="center" wrapText="1"/>
    </xf>
    <xf numFmtId="14" fontId="16" fillId="0" borderId="1" xfId="0" applyNumberFormat="1" applyFont="1" applyBorder="1" applyAlignment="1">
      <alignment horizontal="center" vertical="center"/>
    </xf>
    <xf numFmtId="0" fontId="17" fillId="6" borderId="1" xfId="0" applyFont="1" applyFill="1" applyBorder="1" applyAlignment="1">
      <alignment vertical="center"/>
    </xf>
    <xf numFmtId="0" fontId="17" fillId="6" borderId="1" xfId="0" applyFont="1" applyFill="1" applyBorder="1" applyAlignment="1">
      <alignment horizontal="center" vertical="center"/>
    </xf>
    <xf numFmtId="49" fontId="18" fillId="0" borderId="1" xfId="0" applyNumberFormat="1" applyFont="1" applyBorder="1" applyAlignment="1">
      <alignment vertical="center" wrapText="1"/>
    </xf>
    <xf numFmtId="3" fontId="18" fillId="0" borderId="1" xfId="0" applyNumberFormat="1" applyFont="1" applyBorder="1" applyAlignment="1">
      <alignment horizontal="center" vertical="center"/>
    </xf>
    <xf numFmtId="49" fontId="18" fillId="0" borderId="1" xfId="0" applyNumberFormat="1" applyFont="1" applyBorder="1" applyAlignment="1">
      <alignment horizontal="left" vertical="center"/>
    </xf>
    <xf numFmtId="0" fontId="19" fillId="0" borderId="20" xfId="0" applyFont="1"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horizontal="center" vertical="center" wrapText="1"/>
    </xf>
    <xf numFmtId="49" fontId="20" fillId="0" borderId="20" xfId="0" applyNumberFormat="1" applyFont="1" applyBorder="1" applyAlignment="1">
      <alignment horizontal="center" vertical="center"/>
    </xf>
    <xf numFmtId="0" fontId="21" fillId="0" borderId="20" xfId="0" applyFont="1" applyBorder="1" applyAlignment="1">
      <alignment horizontal="center" vertical="center" wrapText="1"/>
    </xf>
    <xf numFmtId="0" fontId="22" fillId="0" borderId="20" xfId="0" applyFont="1" applyBorder="1" applyAlignment="1">
      <alignment horizontal="center" vertical="center"/>
    </xf>
    <xf numFmtId="0" fontId="22" fillId="0" borderId="20" xfId="0" applyFont="1" applyBorder="1" applyAlignment="1">
      <alignment horizontal="center" vertical="center" wrapText="1"/>
    </xf>
    <xf numFmtId="9" fontId="0" fillId="0" borderId="20" xfId="0" applyNumberFormat="1" applyBorder="1" applyAlignment="1">
      <alignment horizontal="center" vertical="center" wrapText="1"/>
    </xf>
    <xf numFmtId="3" fontId="0" fillId="0" borderId="20" xfId="0" applyNumberFormat="1" applyBorder="1" applyAlignment="1">
      <alignment horizontal="center" vertical="center"/>
    </xf>
    <xf numFmtId="0" fontId="0" fillId="0" borderId="20" xfId="0" applyBorder="1" applyAlignment="1">
      <alignment horizontal="center" wrapText="1"/>
    </xf>
    <xf numFmtId="9" fontId="0" fillId="0" borderId="20" xfId="0" applyNumberFormat="1" applyBorder="1" applyAlignment="1">
      <alignment horizontal="center" vertical="center"/>
    </xf>
    <xf numFmtId="0" fontId="19" fillId="0" borderId="20" xfId="0" applyFont="1" applyBorder="1" applyAlignment="1">
      <alignment horizontal="center" vertical="center" wrapText="1"/>
    </xf>
    <xf numFmtId="3" fontId="0" fillId="0" borderId="20" xfId="0" applyNumberFormat="1" applyBorder="1" applyAlignment="1">
      <alignment horizontal="center" vertical="center" wrapText="1"/>
    </xf>
    <xf numFmtId="14" fontId="0" fillId="0" borderId="20" xfId="0" applyNumberFormat="1" applyBorder="1" applyAlignment="1">
      <alignment horizontal="center" vertical="center"/>
    </xf>
    <xf numFmtId="0" fontId="23" fillId="0" borderId="20"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4" xfId="0" applyBorder="1" applyAlignment="1">
      <alignment horizontal="center" vertical="center"/>
    </xf>
    <xf numFmtId="0" fontId="12" fillId="0" borderId="4" xfId="0" applyFont="1" applyBorder="1" applyAlignment="1">
      <alignment horizontal="center" vertical="center"/>
    </xf>
    <xf numFmtId="0" fontId="0" fillId="0" borderId="0" xfId="0" applyAlignment="1">
      <alignment vertical="center"/>
    </xf>
    <xf numFmtId="0" fontId="12" fillId="0" borderId="20" xfId="0" applyFont="1" applyBorder="1" applyAlignment="1">
      <alignment horizontal="center" vertical="center"/>
    </xf>
    <xf numFmtId="3" fontId="12" fillId="0" borderId="20" xfId="0" applyNumberFormat="1" applyFont="1" applyBorder="1" applyAlignment="1">
      <alignment horizontal="center" vertical="center"/>
    </xf>
    <xf numFmtId="0" fontId="26" fillId="0" borderId="20" xfId="0" applyFont="1" applyBorder="1" applyAlignment="1">
      <alignment horizontal="center" vertical="center" wrapText="1"/>
    </xf>
    <xf numFmtId="0" fontId="26" fillId="0" borderId="20" xfId="0" applyFont="1" applyBorder="1" applyAlignment="1">
      <alignment vertical="center" wrapText="1"/>
    </xf>
    <xf numFmtId="44" fontId="26" fillId="0" borderId="20" xfId="1" applyFont="1" applyBorder="1" applyAlignment="1">
      <alignment horizontal="center" vertical="center"/>
    </xf>
    <xf numFmtId="0" fontId="26" fillId="0" borderId="20" xfId="0" applyFont="1" applyBorder="1" applyAlignment="1">
      <alignment horizontal="center"/>
    </xf>
    <xf numFmtId="0" fontId="26" fillId="7" borderId="20" xfId="0" applyFont="1" applyFill="1" applyBorder="1" applyAlignment="1">
      <alignment horizontal="center" vertical="center"/>
    </xf>
    <xf numFmtId="0" fontId="26" fillId="0" borderId="20" xfId="0" applyFont="1" applyBorder="1" applyAlignment="1">
      <alignment vertical="center"/>
    </xf>
    <xf numFmtId="44" fontId="26" fillId="0" borderId="20" xfId="1" applyFont="1" applyBorder="1" applyAlignment="1">
      <alignment vertical="center"/>
    </xf>
    <xf numFmtId="0" fontId="26" fillId="0" borderId="20" xfId="0" applyFont="1" applyBorder="1" applyAlignment="1">
      <alignment horizontal="left" vertical="center"/>
    </xf>
    <xf numFmtId="0" fontId="0" fillId="0" borderId="25" xfId="0" applyBorder="1" applyAlignment="1">
      <alignment horizontal="center" vertical="center"/>
    </xf>
    <xf numFmtId="3" fontId="0" fillId="0" borderId="25" xfId="0" applyNumberFormat="1" applyBorder="1" applyAlignment="1">
      <alignment horizontal="center" vertical="center"/>
    </xf>
    <xf numFmtId="0" fontId="3" fillId="0" borderId="11" xfId="0" applyFont="1" applyBorder="1" applyAlignment="1">
      <alignment horizontal="center" vertical="center"/>
    </xf>
    <xf numFmtId="0" fontId="2" fillId="0" borderId="4" xfId="0" applyFont="1" applyBorder="1"/>
    <xf numFmtId="0" fontId="2" fillId="0" borderId="4" xfId="0" applyFont="1" applyBorder="1" applyAlignment="1">
      <alignment horizontal="center"/>
    </xf>
    <xf numFmtId="0" fontId="4" fillId="0" borderId="10" xfId="0" applyFont="1" applyBorder="1" applyAlignment="1">
      <alignment horizontal="left" vertical="center"/>
    </xf>
    <xf numFmtId="0" fontId="2" fillId="0" borderId="4" xfId="0" applyFont="1" applyBorder="1" applyAlignment="1">
      <alignment horizontal="center" vertical="center"/>
    </xf>
    <xf numFmtId="0" fontId="9" fillId="0" borderId="13" xfId="0" applyFont="1" applyBorder="1" applyAlignment="1">
      <alignment horizontal="center" vertical="center" wrapText="1"/>
    </xf>
    <xf numFmtId="0" fontId="2" fillId="0" borderId="0" xfId="0" applyFont="1" applyAlignment="1">
      <alignment horizontal="center"/>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2"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9" fillId="0" borderId="9" xfId="0" applyFont="1" applyBorder="1" applyAlignment="1">
      <alignment horizontal="center" vertical="center"/>
    </xf>
    <xf numFmtId="0" fontId="2" fillId="0" borderId="13" xfId="0" applyFont="1" applyBorder="1"/>
    <xf numFmtId="0" fontId="2" fillId="0" borderId="10" xfId="0" applyFont="1" applyBorder="1"/>
    <xf numFmtId="0" fontId="0" fillId="8" borderId="20" xfId="0" applyFill="1" applyBorder="1" applyAlignment="1">
      <alignment horizontal="center" vertical="center"/>
    </xf>
    <xf numFmtId="0" fontId="0" fillId="8" borderId="20" xfId="0" applyFill="1" applyBorder="1" applyAlignment="1">
      <alignment horizontal="center" vertical="center" wrapText="1"/>
    </xf>
    <xf numFmtId="0" fontId="0" fillId="0" borderId="0" xfId="0" applyAlignment="1">
      <alignment horizontal="center"/>
    </xf>
    <xf numFmtId="14" fontId="26" fillId="0" borderId="20" xfId="0" applyNumberFormat="1" applyFont="1" applyBorder="1" applyAlignment="1">
      <alignment vertical="center"/>
    </xf>
    <xf numFmtId="1" fontId="26" fillId="0" borderId="20" xfId="0" applyNumberFormat="1" applyFont="1" applyBorder="1" applyAlignment="1">
      <alignment vertical="center"/>
    </xf>
    <xf numFmtId="0" fontId="0" fillId="0" borderId="0" xfId="0" applyAlignment="1">
      <alignment horizontal="center" vertical="center" wrapText="1"/>
    </xf>
    <xf numFmtId="0" fontId="29" fillId="0" borderId="13" xfId="0" applyFont="1" applyBorder="1" applyAlignment="1">
      <alignment horizontal="center" vertical="center" wrapText="1"/>
    </xf>
    <xf numFmtId="0" fontId="30" fillId="0" borderId="20" xfId="0" applyFont="1" applyBorder="1" applyAlignment="1">
      <alignment horizontal="center" vertical="center"/>
    </xf>
    <xf numFmtId="0" fontId="31" fillId="0" borderId="4" xfId="0" applyFont="1" applyBorder="1" applyAlignment="1">
      <alignment horizontal="center" vertical="center"/>
    </xf>
    <xf numFmtId="0" fontId="30" fillId="0" borderId="0" xfId="0" applyFont="1" applyAlignment="1">
      <alignment vertical="center"/>
    </xf>
    <xf numFmtId="0" fontId="32" fillId="10" borderId="20" xfId="0" applyFont="1" applyFill="1" applyBorder="1" applyAlignment="1">
      <alignment horizontal="center" vertical="center" wrapText="1"/>
    </xf>
    <xf numFmtId="0" fontId="0" fillId="0" borderId="21" xfId="0" applyBorder="1" applyAlignment="1">
      <alignment horizontal="center" vertical="center" wrapText="1"/>
    </xf>
    <xf numFmtId="0" fontId="19" fillId="0" borderId="26" xfId="0" applyFont="1" applyBorder="1" applyAlignment="1">
      <alignment vertical="center" wrapText="1"/>
    </xf>
    <xf numFmtId="0" fontId="19" fillId="0" borderId="22" xfId="0" applyFont="1" applyBorder="1" applyAlignment="1">
      <alignment vertical="center" wrapText="1"/>
    </xf>
    <xf numFmtId="0" fontId="19" fillId="0" borderId="23" xfId="0" applyFont="1" applyBorder="1" applyAlignment="1">
      <alignment vertical="center" wrapText="1"/>
    </xf>
    <xf numFmtId="9" fontId="0" fillId="11" borderId="20" xfId="0" applyNumberFormat="1" applyFill="1" applyBorder="1" applyAlignment="1">
      <alignment horizontal="center" vertical="center"/>
    </xf>
    <xf numFmtId="0" fontId="12" fillId="0" borderId="25" xfId="0" applyFont="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11" borderId="20" xfId="0" applyFill="1" applyBorder="1" applyAlignment="1">
      <alignment horizontal="center" vertical="center"/>
    </xf>
    <xf numFmtId="0" fontId="30" fillId="11" borderId="20" xfId="0" applyFont="1" applyFill="1" applyBorder="1" applyAlignment="1">
      <alignment horizontal="center" vertical="center"/>
    </xf>
    <xf numFmtId="0" fontId="0" fillId="11" borderId="20" xfId="0" applyFill="1" applyBorder="1" applyAlignment="1">
      <alignment horizontal="center" vertical="center" wrapText="1"/>
    </xf>
    <xf numFmtId="10" fontId="12" fillId="0" borderId="25" xfId="0" applyNumberFormat="1" applyFont="1" applyBorder="1" applyAlignment="1">
      <alignment horizontal="center" vertical="center"/>
    </xf>
    <xf numFmtId="0" fontId="26" fillId="9" borderId="1" xfId="0" applyFont="1" applyFill="1" applyBorder="1" applyAlignment="1">
      <alignment horizontal="center" vertical="center"/>
    </xf>
    <xf numFmtId="0" fontId="26" fillId="0" borderId="1" xfId="0" applyFont="1" applyBorder="1" applyAlignment="1">
      <alignment horizontal="center" vertical="center"/>
    </xf>
    <xf numFmtId="14" fontId="26" fillId="7" borderId="25" xfId="0" applyNumberFormat="1" applyFont="1" applyFill="1" applyBorder="1" applyAlignment="1">
      <alignment vertical="center"/>
    </xf>
    <xf numFmtId="14" fontId="26" fillId="0" borderId="25" xfId="0" applyNumberFormat="1" applyFont="1" applyBorder="1" applyAlignment="1">
      <alignment horizontal="right" vertical="center"/>
    </xf>
    <xf numFmtId="14" fontId="26" fillId="0" borderId="25" xfId="0" applyNumberFormat="1" applyFont="1" applyBorder="1" applyAlignment="1">
      <alignment vertical="center"/>
    </xf>
    <xf numFmtId="0" fontId="34" fillId="7" borderId="22" xfId="0" applyFont="1" applyFill="1" applyBorder="1" applyAlignment="1">
      <alignment horizontal="center" vertical="center" wrapText="1"/>
    </xf>
    <xf numFmtId="0" fontId="34" fillId="7" borderId="22" xfId="0" applyFont="1" applyFill="1" applyBorder="1" applyAlignment="1">
      <alignment horizontal="center" vertical="center"/>
    </xf>
    <xf numFmtId="0" fontId="34" fillId="7" borderId="21" xfId="0" applyFont="1" applyFill="1" applyBorder="1" applyAlignment="1">
      <alignment horizontal="center" vertical="center"/>
    </xf>
    <xf numFmtId="44" fontId="34" fillId="7" borderId="22" xfId="1" applyFont="1" applyFill="1" applyBorder="1" applyAlignment="1">
      <alignment horizontal="center" vertical="center"/>
    </xf>
    <xf numFmtId="0" fontId="34" fillId="7" borderId="0" xfId="0" applyFont="1" applyFill="1" applyAlignment="1">
      <alignment horizontal="center" vertical="center"/>
    </xf>
    <xf numFmtId="0" fontId="0" fillId="0" borderId="4" xfId="0" applyBorder="1"/>
    <xf numFmtId="0" fontId="26" fillId="7" borderId="32" xfId="4"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24" xfId="0" applyFont="1" applyBorder="1" applyAlignment="1">
      <alignment horizontal="center" vertical="center"/>
    </xf>
    <xf numFmtId="0" fontId="0" fillId="0" borderId="1" xfId="0" applyBorder="1"/>
    <xf numFmtId="0" fontId="34" fillId="7" borderId="32" xfId="0" applyFont="1" applyFill="1" applyBorder="1" applyAlignment="1">
      <alignment horizontal="center" vertical="center"/>
    </xf>
    <xf numFmtId="0" fontId="34" fillId="7" borderId="4" xfId="0" applyFont="1" applyFill="1" applyBorder="1" applyAlignment="1">
      <alignment horizontal="center" vertical="center"/>
    </xf>
    <xf numFmtId="0" fontId="26" fillId="0" borderId="1" xfId="0" applyFont="1" applyBorder="1" applyAlignment="1">
      <alignment vertical="center" wrapText="1"/>
    </xf>
    <xf numFmtId="0" fontId="26" fillId="0" borderId="1" xfId="0" applyFont="1" applyBorder="1"/>
    <xf numFmtId="9" fontId="26" fillId="0" borderId="1" xfId="0" applyNumberFormat="1" applyFont="1" applyBorder="1" applyAlignment="1">
      <alignment horizontal="center" vertical="center"/>
    </xf>
    <xf numFmtId="0" fontId="26" fillId="0" borderId="1" xfId="0" applyFont="1" applyBorder="1" applyAlignment="1">
      <alignment vertical="center"/>
    </xf>
    <xf numFmtId="9" fontId="26" fillId="0" borderId="1" xfId="0" applyNumberFormat="1" applyFont="1" applyBorder="1" applyAlignment="1">
      <alignment horizontal="center"/>
    </xf>
    <xf numFmtId="0" fontId="26" fillId="9" borderId="1" xfId="0" applyFont="1" applyFill="1" applyBorder="1" applyAlignment="1">
      <alignment vertical="center" wrapText="1"/>
    </xf>
    <xf numFmtId="0" fontId="26" fillId="9" borderId="1" xfId="0" applyFont="1" applyFill="1" applyBorder="1" applyAlignment="1">
      <alignment vertical="center"/>
    </xf>
    <xf numFmtId="0" fontId="26" fillId="9" borderId="1" xfId="0" applyFont="1" applyFill="1" applyBorder="1" applyAlignment="1">
      <alignment horizontal="center" vertical="center" wrapText="1"/>
    </xf>
    <xf numFmtId="0" fontId="26" fillId="9" borderId="1" xfId="0" applyFont="1" applyFill="1" applyBorder="1" applyAlignment="1">
      <alignment horizontal="left" vertical="center"/>
    </xf>
    <xf numFmtId="10" fontId="26" fillId="0" borderId="3" xfId="0" applyNumberFormat="1" applyFont="1" applyBorder="1" applyAlignment="1">
      <alignment horizontal="center" vertical="center"/>
    </xf>
    <xf numFmtId="0" fontId="9" fillId="0" borderId="28" xfId="0" applyFont="1" applyBorder="1" applyAlignment="1">
      <alignment horizontal="center" vertical="center" wrapText="1"/>
    </xf>
    <xf numFmtId="0" fontId="9" fillId="4" borderId="28" xfId="0" applyFont="1" applyFill="1" applyBorder="1" applyAlignment="1">
      <alignment horizontal="center" vertical="center" wrapText="1"/>
    </xf>
    <xf numFmtId="0" fontId="15" fillId="0" borderId="28" xfId="0" applyFont="1" applyBorder="1" applyAlignment="1">
      <alignment horizontal="center" vertical="center" wrapText="1"/>
    </xf>
    <xf numFmtId="0" fontId="15" fillId="4" borderId="28" xfId="0" applyFont="1" applyFill="1" applyBorder="1" applyAlignment="1">
      <alignment horizontal="center" vertical="center" wrapText="1"/>
    </xf>
    <xf numFmtId="0" fontId="33" fillId="12" borderId="28" xfId="0" applyFont="1" applyFill="1" applyBorder="1" applyAlignment="1">
      <alignment horizontal="center" vertical="center" wrapText="1"/>
    </xf>
    <xf numFmtId="0" fontId="38" fillId="7" borderId="22" xfId="0" applyFont="1" applyFill="1" applyBorder="1" applyAlignment="1">
      <alignment horizontal="center" vertical="center" wrapText="1"/>
    </xf>
    <xf numFmtId="0" fontId="0" fillId="7" borderId="20" xfId="0" applyFill="1" applyBorder="1" applyAlignment="1">
      <alignment horizontal="left" vertical="center" wrapText="1"/>
    </xf>
    <xf numFmtId="9" fontId="38" fillId="7" borderId="22" xfId="0" applyNumberFormat="1" applyFont="1" applyFill="1" applyBorder="1" applyAlignment="1">
      <alignment horizontal="center" vertical="center" wrapText="1"/>
    </xf>
    <xf numFmtId="0" fontId="38" fillId="7" borderId="20" xfId="0" applyFont="1" applyFill="1" applyBorder="1" applyAlignment="1">
      <alignment horizontal="center" vertical="center" wrapText="1"/>
    </xf>
    <xf numFmtId="0" fontId="32" fillId="7" borderId="0" xfId="0" applyFont="1" applyFill="1" applyAlignment="1">
      <alignment horizontal="center" vertical="center" wrapText="1"/>
    </xf>
    <xf numFmtId="0" fontId="21" fillId="7" borderId="0" xfId="0" applyFont="1" applyFill="1" applyAlignment="1">
      <alignment vertical="center" wrapText="1"/>
    </xf>
    <xf numFmtId="0" fontId="0" fillId="0" borderId="24" xfId="0" applyBorder="1" applyAlignment="1">
      <alignment horizontal="center" vertical="center" wrapText="1"/>
    </xf>
    <xf numFmtId="0" fontId="0" fillId="0" borderId="24" xfId="0" applyBorder="1" applyAlignment="1">
      <alignment horizontal="center" wrapText="1"/>
    </xf>
    <xf numFmtId="0" fontId="32" fillId="10" borderId="24" xfId="0" applyFont="1" applyFill="1" applyBorder="1" applyAlignment="1">
      <alignment horizontal="center" vertical="center" wrapText="1"/>
    </xf>
    <xf numFmtId="0" fontId="9" fillId="0" borderId="3" xfId="0" applyFont="1" applyBorder="1" applyAlignment="1">
      <alignment horizontal="center" vertical="center" wrapText="1"/>
    </xf>
    <xf numFmtId="0" fontId="12" fillId="0" borderId="36" xfId="0" applyFont="1" applyBorder="1" applyAlignment="1">
      <alignment horizontal="center" vertical="center"/>
    </xf>
    <xf numFmtId="10" fontId="12" fillId="0" borderId="36" xfId="0" applyNumberFormat="1" applyFont="1" applyBorder="1" applyAlignment="1">
      <alignment horizontal="center" vertical="center"/>
    </xf>
    <xf numFmtId="0" fontId="0" fillId="7" borderId="0" xfId="0" applyFill="1" applyAlignment="1">
      <alignment vertical="center" wrapText="1"/>
    </xf>
    <xf numFmtId="0" fontId="38" fillId="7" borderId="1" xfId="0" applyFont="1" applyFill="1" applyBorder="1" applyAlignment="1">
      <alignment horizontal="center" vertical="center" wrapText="1"/>
    </xf>
    <xf numFmtId="0" fontId="0" fillId="7" borderId="1" xfId="0" applyFill="1" applyBorder="1" applyAlignment="1">
      <alignment horizontal="left" vertical="center" wrapText="1"/>
    </xf>
    <xf numFmtId="9" fontId="38" fillId="7" borderId="1" xfId="0" applyNumberFormat="1" applyFont="1" applyFill="1" applyBorder="1" applyAlignment="1">
      <alignment horizontal="center" vertical="center" wrapText="1"/>
    </xf>
    <xf numFmtId="0" fontId="19" fillId="0" borderId="21" xfId="0" applyFont="1" applyBorder="1" applyAlignment="1">
      <alignment horizontal="center" vertical="center"/>
    </xf>
    <xf numFmtId="0" fontId="33" fillId="12" borderId="1" xfId="0" applyFont="1" applyFill="1" applyBorder="1" applyAlignment="1">
      <alignment horizontal="center" vertical="center" wrapText="1"/>
    </xf>
    <xf numFmtId="0" fontId="26" fillId="0" borderId="33" xfId="0" applyFont="1" applyBorder="1" applyAlignment="1">
      <alignment horizontal="center" vertical="center"/>
    </xf>
    <xf numFmtId="0" fontId="9" fillId="0" borderId="9" xfId="0" applyFont="1" applyBorder="1" applyAlignment="1">
      <alignment horizontal="center" vertical="center" wrapText="1"/>
    </xf>
    <xf numFmtId="0" fontId="26" fillId="0" borderId="27" xfId="0" applyFont="1" applyBorder="1" applyAlignment="1">
      <alignment horizontal="center" vertical="center"/>
    </xf>
    <xf numFmtId="0" fontId="26" fillId="7" borderId="23" xfId="0" applyFont="1" applyFill="1" applyBorder="1" applyAlignment="1">
      <alignment horizontal="center" vertical="center"/>
    </xf>
    <xf numFmtId="0" fontId="0" fillId="0" borderId="33" xfId="0" applyBorder="1" applyAlignment="1">
      <alignment horizontal="center"/>
    </xf>
    <xf numFmtId="0" fontId="26" fillId="0" borderId="39" xfId="0" applyFont="1" applyBorder="1" applyAlignment="1">
      <alignment horizontal="center" vertical="center" wrapText="1"/>
    </xf>
    <xf numFmtId="49" fontId="26" fillId="0" borderId="40" xfId="0" applyNumberFormat="1"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wrapText="1"/>
    </xf>
    <xf numFmtId="0" fontId="26" fillId="0" borderId="42" xfId="0" applyFont="1" applyBorder="1" applyAlignment="1">
      <alignment vertical="center" wrapText="1"/>
    </xf>
    <xf numFmtId="0" fontId="26" fillId="0" borderId="42" xfId="0" applyFont="1" applyBorder="1"/>
    <xf numFmtId="0" fontId="26" fillId="0" borderId="42" xfId="0" applyFont="1" applyBorder="1" applyAlignment="1">
      <alignment vertical="center"/>
    </xf>
    <xf numFmtId="10" fontId="26" fillId="0" borderId="43" xfId="0" applyNumberFormat="1" applyFont="1" applyBorder="1" applyAlignment="1">
      <alignment horizontal="center" vertical="center"/>
    </xf>
    <xf numFmtId="14" fontId="26" fillId="0" borderId="44" xfId="0" applyNumberFormat="1" applyFont="1" applyBorder="1" applyAlignment="1">
      <alignment vertical="center"/>
    </xf>
    <xf numFmtId="14" fontId="26" fillId="0" borderId="45" xfId="0" applyNumberFormat="1" applyFont="1" applyBorder="1" applyAlignment="1">
      <alignment vertical="center"/>
    </xf>
    <xf numFmtId="1" fontId="26" fillId="0" borderId="45" xfId="0" applyNumberFormat="1" applyFont="1" applyBorder="1" applyAlignment="1">
      <alignment vertical="center"/>
    </xf>
    <xf numFmtId="0" fontId="26" fillId="7" borderId="45" xfId="0" applyFont="1" applyFill="1" applyBorder="1" applyAlignment="1">
      <alignment horizontal="center" vertical="center"/>
    </xf>
    <xf numFmtId="0" fontId="26" fillId="0" borderId="45" xfId="0" applyFont="1" applyBorder="1" applyAlignment="1">
      <alignment vertical="center"/>
    </xf>
    <xf numFmtId="0" fontId="26" fillId="0" borderId="45" xfId="0" applyFont="1" applyBorder="1" applyAlignment="1">
      <alignment vertical="center" wrapText="1"/>
    </xf>
    <xf numFmtId="0" fontId="26" fillId="0" borderId="40" xfId="0" applyFont="1" applyBorder="1" applyAlignment="1">
      <alignment horizontal="center" vertical="center"/>
    </xf>
    <xf numFmtId="44" fontId="26" fillId="0" borderId="45" xfId="1" applyFont="1" applyBorder="1" applyAlignment="1">
      <alignment vertical="center"/>
    </xf>
    <xf numFmtId="44" fontId="26" fillId="0" borderId="45" xfId="1" applyFont="1" applyBorder="1" applyAlignment="1">
      <alignment horizontal="center" vertical="center"/>
    </xf>
    <xf numFmtId="0" fontId="26" fillId="0" borderId="45" xfId="0" applyFont="1" applyBorder="1" applyAlignment="1">
      <alignment horizontal="center"/>
    </xf>
    <xf numFmtId="0" fontId="26" fillId="0" borderId="46" xfId="0" applyFont="1" applyBorder="1" applyAlignment="1">
      <alignment horizontal="center" vertical="center"/>
    </xf>
    <xf numFmtId="0" fontId="34" fillId="7" borderId="51" xfId="0" applyFont="1" applyFill="1" applyBorder="1" applyAlignment="1">
      <alignment horizontal="center" vertical="center" wrapText="1"/>
    </xf>
    <xf numFmtId="0" fontId="34" fillId="7" borderId="52" xfId="0" applyFont="1" applyFill="1" applyBorder="1" applyAlignment="1">
      <alignment horizontal="center" vertical="center" wrapText="1"/>
    </xf>
    <xf numFmtId="0" fontId="26" fillId="7" borderId="53" xfId="4" applyFont="1" applyFill="1" applyBorder="1" applyAlignment="1">
      <alignment horizontal="center" vertical="center" wrapText="1"/>
    </xf>
    <xf numFmtId="14" fontId="34" fillId="7" borderId="56" xfId="0" applyNumberFormat="1" applyFont="1" applyFill="1" applyBorder="1" applyAlignment="1">
      <alignment horizontal="center" vertical="center"/>
    </xf>
    <xf numFmtId="0" fontId="34" fillId="7" borderId="56" xfId="0" applyFont="1" applyFill="1" applyBorder="1" applyAlignment="1">
      <alignment horizontal="center" vertical="center"/>
    </xf>
    <xf numFmtId="0" fontId="34" fillId="7" borderId="52" xfId="0" applyFont="1" applyFill="1" applyBorder="1" applyAlignment="1">
      <alignment horizontal="center" vertical="center"/>
    </xf>
    <xf numFmtId="44" fontId="34" fillId="7" borderId="56" xfId="1" applyFont="1" applyFill="1" applyBorder="1" applyAlignment="1">
      <alignment horizontal="center" vertical="center"/>
    </xf>
    <xf numFmtId="44" fontId="34" fillId="7" borderId="52" xfId="1" applyFont="1" applyFill="1" applyBorder="1" applyAlignment="1">
      <alignment horizontal="center" vertical="center"/>
    </xf>
    <xf numFmtId="0" fontId="34" fillId="7" borderId="53" xfId="0" applyFont="1" applyFill="1" applyBorder="1" applyAlignment="1">
      <alignment horizontal="center" vertical="center"/>
    </xf>
    <xf numFmtId="0" fontId="34" fillId="7" borderId="54" xfId="0" applyFont="1" applyFill="1" applyBorder="1" applyAlignment="1">
      <alignment horizontal="center" vertical="center" wrapText="1"/>
    </xf>
    <xf numFmtId="0" fontId="34" fillId="7" borderId="54" xfId="0" applyFont="1" applyFill="1" applyBorder="1" applyAlignment="1">
      <alignment horizontal="center" vertical="center"/>
    </xf>
    <xf numFmtId="43" fontId="37" fillId="7" borderId="54" xfId="0" applyNumberFormat="1" applyFont="1" applyFill="1" applyBorder="1" applyAlignment="1">
      <alignment horizontal="center" vertical="center"/>
    </xf>
    <xf numFmtId="14" fontId="34" fillId="7" borderId="21" xfId="0" applyNumberFormat="1" applyFont="1" applyFill="1" applyBorder="1" applyAlignment="1">
      <alignment horizontal="center" vertical="center"/>
    </xf>
    <xf numFmtId="44" fontId="34" fillId="7" borderId="21" xfId="1" applyFont="1" applyFill="1" applyBorder="1" applyAlignment="1">
      <alignment horizontal="center" vertical="center"/>
    </xf>
    <xf numFmtId="43" fontId="37" fillId="7" borderId="28" xfId="0" applyNumberFormat="1" applyFont="1" applyFill="1" applyBorder="1" applyAlignment="1">
      <alignment horizontal="center" vertical="center"/>
    </xf>
    <xf numFmtId="0" fontId="26" fillId="0" borderId="33" xfId="0" applyFont="1" applyBorder="1" applyAlignment="1">
      <alignment horizontal="center" vertical="center" wrapText="1"/>
    </xf>
    <xf numFmtId="0" fontId="26" fillId="0" borderId="33" xfId="0" applyFont="1" applyBorder="1"/>
    <xf numFmtId="9" fontId="26" fillId="0" borderId="33" xfId="0" applyNumberFormat="1" applyFont="1" applyBorder="1" applyAlignment="1">
      <alignment horizontal="center" vertical="center"/>
    </xf>
    <xf numFmtId="0" fontId="26" fillId="9" borderId="33" xfId="0" applyFont="1" applyFill="1" applyBorder="1" applyAlignment="1">
      <alignment horizontal="center" vertical="center"/>
    </xf>
    <xf numFmtId="0" fontId="26" fillId="0" borderId="33" xfId="0" applyFont="1" applyBorder="1" applyAlignment="1">
      <alignment vertical="center"/>
    </xf>
    <xf numFmtId="10" fontId="26" fillId="0" borderId="8" xfId="0" applyNumberFormat="1" applyFont="1" applyBorder="1" applyAlignment="1">
      <alignment horizontal="center" vertical="center"/>
    </xf>
    <xf numFmtId="14" fontId="26" fillId="0" borderId="36" xfId="0" applyNumberFormat="1" applyFont="1" applyBorder="1" applyAlignment="1">
      <alignment vertical="center"/>
    </xf>
    <xf numFmtId="14" fontId="26" fillId="0" borderId="23" xfId="0" applyNumberFormat="1" applyFont="1" applyBorder="1" applyAlignment="1">
      <alignment vertical="center"/>
    </xf>
    <xf numFmtId="1" fontId="26" fillId="0" borderId="23" xfId="0" applyNumberFormat="1" applyFont="1" applyBorder="1" applyAlignment="1">
      <alignment vertical="center"/>
    </xf>
    <xf numFmtId="0" fontId="26" fillId="0" borderId="23" xfId="0" applyFont="1" applyBorder="1" applyAlignment="1">
      <alignment vertical="center"/>
    </xf>
    <xf numFmtId="0" fontId="26" fillId="0" borderId="23" xfId="0" applyFont="1" applyBorder="1" applyAlignment="1">
      <alignment vertical="center" wrapText="1"/>
    </xf>
    <xf numFmtId="44" fontId="26" fillId="0" borderId="23" xfId="1" applyFont="1" applyBorder="1" applyAlignment="1">
      <alignment vertical="center"/>
    </xf>
    <xf numFmtId="9" fontId="26" fillId="0" borderId="42" xfId="0" applyNumberFormat="1" applyFont="1" applyBorder="1" applyAlignment="1">
      <alignment horizontal="center" vertical="center"/>
    </xf>
    <xf numFmtId="9" fontId="37" fillId="7" borderId="57" xfId="0" applyNumberFormat="1" applyFont="1" applyFill="1" applyBorder="1" applyAlignment="1">
      <alignment horizontal="center" vertical="center"/>
    </xf>
    <xf numFmtId="0" fontId="26" fillId="0" borderId="33" xfId="0" applyFont="1" applyBorder="1" applyAlignment="1">
      <alignment vertical="center" wrapText="1"/>
    </xf>
    <xf numFmtId="9" fontId="26" fillId="0" borderId="33" xfId="0" applyNumberFormat="1" applyFont="1" applyBorder="1" applyAlignment="1">
      <alignment horizontal="center"/>
    </xf>
    <xf numFmtId="0" fontId="26" fillId="7" borderId="40" xfId="0" applyFont="1" applyFill="1" applyBorder="1" applyAlignment="1">
      <alignment horizontal="center" vertical="center"/>
    </xf>
    <xf numFmtId="14" fontId="26" fillId="7" borderId="44" xfId="0" applyNumberFormat="1" applyFont="1" applyFill="1" applyBorder="1" applyAlignment="1">
      <alignment vertical="center"/>
    </xf>
    <xf numFmtId="0" fontId="26" fillId="7" borderId="45"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34" fillId="12" borderId="28" xfId="0" applyFont="1" applyFill="1" applyBorder="1" applyAlignment="1">
      <alignment horizontal="center" vertical="center" wrapText="1"/>
    </xf>
    <xf numFmtId="0" fontId="34" fillId="7" borderId="58" xfId="0" applyFont="1" applyFill="1" applyBorder="1" applyAlignment="1">
      <alignment horizontal="center" vertical="center" wrapText="1"/>
    </xf>
    <xf numFmtId="0" fontId="34" fillId="7" borderId="28" xfId="0" applyFont="1" applyFill="1" applyBorder="1" applyAlignment="1">
      <alignment horizontal="center" vertical="center" wrapText="1"/>
    </xf>
    <xf numFmtId="0" fontId="34" fillId="7" borderId="28" xfId="0" applyFont="1" applyFill="1" applyBorder="1" applyAlignment="1">
      <alignment horizontal="center" vertical="center"/>
    </xf>
    <xf numFmtId="9" fontId="37" fillId="7" borderId="63" xfId="0" applyNumberFormat="1" applyFont="1" applyFill="1" applyBorder="1" applyAlignment="1">
      <alignment horizontal="center" vertical="center"/>
    </xf>
    <xf numFmtId="0" fontId="28" fillId="0" borderId="40" xfId="0" applyFont="1" applyBorder="1" applyAlignment="1">
      <alignment horizontal="center" vertical="center" wrapText="1"/>
    </xf>
    <xf numFmtId="0" fontId="0" fillId="0" borderId="33" xfId="0" applyBorder="1"/>
    <xf numFmtId="14" fontId="26" fillId="0" borderId="64" xfId="0" applyNumberFormat="1" applyFont="1" applyBorder="1" applyAlignment="1">
      <alignment vertical="center"/>
    </xf>
    <xf numFmtId="14" fontId="26" fillId="0" borderId="40" xfId="0" applyNumberFormat="1" applyFont="1" applyBorder="1" applyAlignment="1">
      <alignment vertical="center"/>
    </xf>
    <xf numFmtId="1" fontId="26" fillId="0" borderId="40" xfId="0" applyNumberFormat="1" applyFont="1" applyBorder="1" applyAlignment="1">
      <alignment vertical="center"/>
    </xf>
    <xf numFmtId="0" fontId="26" fillId="0" borderId="40" xfId="0" applyFont="1" applyBorder="1" applyAlignment="1">
      <alignment vertical="center"/>
    </xf>
    <xf numFmtId="0" fontId="26" fillId="0" borderId="40" xfId="0" applyFont="1" applyBorder="1" applyAlignment="1">
      <alignment vertical="center" wrapText="1"/>
    </xf>
    <xf numFmtId="0" fontId="26" fillId="0" borderId="40" xfId="0" applyFont="1" applyBorder="1"/>
    <xf numFmtId="44" fontId="26" fillId="0" borderId="40" xfId="1" applyFont="1" applyBorder="1" applyAlignment="1">
      <alignment vertical="center"/>
    </xf>
    <xf numFmtId="0" fontId="26" fillId="8" borderId="46" xfId="0" applyFont="1" applyFill="1" applyBorder="1"/>
    <xf numFmtId="0" fontId="0" fillId="0" borderId="42" xfId="0" applyBorder="1"/>
    <xf numFmtId="0" fontId="0" fillId="0" borderId="62" xfId="0" applyBorder="1"/>
    <xf numFmtId="0" fontId="34" fillId="7" borderId="65" xfId="0" applyFont="1" applyFill="1" applyBorder="1" applyAlignment="1">
      <alignment horizontal="center" vertical="center" wrapText="1"/>
    </xf>
    <xf numFmtId="0" fontId="26" fillId="7" borderId="54" xfId="4" applyFont="1" applyFill="1" applyBorder="1" applyAlignment="1">
      <alignment horizontal="center" vertical="center" wrapText="1"/>
    </xf>
    <xf numFmtId="14" fontId="34" fillId="7" borderId="54" xfId="0" applyNumberFormat="1" applyFont="1" applyFill="1" applyBorder="1" applyAlignment="1">
      <alignment horizontal="center" vertical="center"/>
    </xf>
    <xf numFmtId="44" fontId="34" fillId="7" borderId="54" xfId="1" applyFont="1" applyFill="1" applyBorder="1" applyAlignment="1">
      <alignment horizontal="center" vertical="center"/>
    </xf>
    <xf numFmtId="0" fontId="34" fillId="8" borderId="67" xfId="0" applyFont="1" applyFill="1" applyBorder="1" applyAlignment="1">
      <alignment horizontal="center" vertical="center"/>
    </xf>
    <xf numFmtId="0" fontId="34" fillId="8" borderId="54" xfId="0" applyFont="1" applyFill="1" applyBorder="1" applyAlignment="1">
      <alignment horizontal="center" vertical="center"/>
    </xf>
    <xf numFmtId="0" fontId="34" fillId="8" borderId="57" xfId="0" applyFont="1" applyFill="1" applyBorder="1" applyAlignment="1">
      <alignment horizontal="center" vertical="center"/>
    </xf>
    <xf numFmtId="0" fontId="0" fillId="0" borderId="33" xfId="0" applyBorder="1" applyAlignment="1">
      <alignment vertical="center"/>
    </xf>
    <xf numFmtId="0" fontId="0" fillId="0" borderId="33" xfId="0" applyBorder="1" applyAlignment="1">
      <alignment horizontal="center" vertical="center" wrapText="1"/>
    </xf>
    <xf numFmtId="0" fontId="0" fillId="0" borderId="8" xfId="0" applyBorder="1"/>
    <xf numFmtId="0" fontId="26" fillId="0" borderId="28" xfId="0" applyFont="1" applyBorder="1" applyAlignment="1">
      <alignment horizontal="center" vertical="center"/>
    </xf>
    <xf numFmtId="1" fontId="26" fillId="0" borderId="33" xfId="0" applyNumberFormat="1" applyFont="1" applyBorder="1" applyAlignment="1">
      <alignment horizontal="center" vertical="center"/>
    </xf>
    <xf numFmtId="43" fontId="37" fillId="7" borderId="54" xfId="5" applyFont="1" applyFill="1" applyBorder="1" applyAlignment="1">
      <alignment horizontal="center" vertical="center"/>
    </xf>
    <xf numFmtId="43" fontId="37" fillId="7" borderId="28" xfId="5" applyFont="1" applyFill="1" applyBorder="1" applyAlignment="1">
      <alignment horizontal="center" vertical="center"/>
    </xf>
    <xf numFmtId="9" fontId="37" fillId="7" borderId="63" xfId="3" applyFont="1" applyFill="1" applyBorder="1" applyAlignment="1">
      <alignment horizontal="center" vertical="center"/>
    </xf>
    <xf numFmtId="10" fontId="33" fillId="0" borderId="20" xfId="0" applyNumberFormat="1" applyFont="1" applyBorder="1" applyAlignment="1">
      <alignment horizontal="center" vertical="center" wrapText="1"/>
    </xf>
    <xf numFmtId="10" fontId="33" fillId="7" borderId="20" xfId="3" applyNumberFormat="1" applyFont="1" applyFill="1" applyBorder="1" applyAlignment="1">
      <alignment horizontal="center" vertical="center" wrapText="1"/>
    </xf>
    <xf numFmtId="10" fontId="33" fillId="0" borderId="20" xfId="3" applyNumberFormat="1" applyFont="1" applyFill="1" applyBorder="1" applyAlignment="1">
      <alignment horizontal="center" vertical="center" wrapText="1"/>
    </xf>
    <xf numFmtId="10" fontId="42" fillId="7" borderId="1" xfId="0" applyNumberFormat="1" applyFont="1" applyFill="1" applyBorder="1" applyAlignment="1">
      <alignment horizontal="center" vertical="center" wrapText="1"/>
    </xf>
    <xf numFmtId="14" fontId="34" fillId="7" borderId="55" xfId="0" applyNumberFormat="1" applyFont="1" applyFill="1" applyBorder="1" applyAlignment="1">
      <alignment horizontal="center" vertical="center"/>
    </xf>
    <xf numFmtId="0" fontId="26" fillId="0" borderId="28" xfId="0" applyFont="1" applyBorder="1" applyAlignment="1">
      <alignment horizontal="center" vertical="center" wrapText="1"/>
    </xf>
    <xf numFmtId="0" fontId="26" fillId="0" borderId="28" xfId="0" applyFont="1" applyBorder="1" applyAlignment="1">
      <alignment vertical="center" wrapText="1"/>
    </xf>
    <xf numFmtId="0" fontId="26" fillId="0" borderId="28" xfId="0" applyFont="1" applyBorder="1"/>
    <xf numFmtId="9" fontId="26" fillId="0" borderId="28" xfId="0" applyNumberFormat="1" applyFont="1" applyBorder="1" applyAlignment="1">
      <alignment horizontal="center" vertical="center"/>
    </xf>
    <xf numFmtId="0" fontId="26" fillId="0" borderId="28" xfId="0" applyFont="1" applyBorder="1" applyAlignment="1">
      <alignment vertical="center"/>
    </xf>
    <xf numFmtId="10" fontId="26" fillId="0" borderId="10" xfId="0" applyNumberFormat="1" applyFont="1" applyBorder="1" applyAlignment="1">
      <alignment horizontal="center" vertical="center"/>
    </xf>
    <xf numFmtId="10" fontId="37" fillId="7" borderId="20" xfId="3" applyNumberFormat="1" applyFont="1" applyFill="1" applyBorder="1" applyAlignment="1">
      <alignment horizontal="center" vertical="center"/>
    </xf>
    <xf numFmtId="10" fontId="36" fillId="7" borderId="20" xfId="3" applyNumberFormat="1" applyFont="1" applyFill="1" applyBorder="1" applyAlignment="1">
      <alignment horizontal="center" vertical="center"/>
    </xf>
    <xf numFmtId="9" fontId="26" fillId="0" borderId="28" xfId="0" applyNumberFormat="1" applyFont="1" applyBorder="1" applyAlignment="1">
      <alignment horizontal="center"/>
    </xf>
    <xf numFmtId="0" fontId="26" fillId="9" borderId="28" xfId="0" applyFont="1" applyFill="1" applyBorder="1" applyAlignment="1">
      <alignment horizontal="center" vertical="center"/>
    </xf>
    <xf numFmtId="0" fontId="26" fillId="9" borderId="28" xfId="0" applyFont="1" applyFill="1" applyBorder="1" applyAlignment="1">
      <alignment vertical="center" wrapText="1"/>
    </xf>
    <xf numFmtId="0" fontId="26" fillId="9" borderId="33" xfId="0" applyFont="1" applyFill="1" applyBorder="1" applyAlignment="1">
      <alignment vertical="center" wrapText="1"/>
    </xf>
    <xf numFmtId="0" fontId="26" fillId="9" borderId="33" xfId="0" applyFont="1" applyFill="1" applyBorder="1" applyAlignment="1">
      <alignment vertical="center"/>
    </xf>
    <xf numFmtId="0" fontId="26" fillId="9" borderId="33" xfId="0" applyFont="1" applyFill="1" applyBorder="1" applyAlignment="1">
      <alignment horizontal="center" vertical="center" wrapText="1"/>
    </xf>
    <xf numFmtId="0" fontId="26" fillId="9" borderId="28" xfId="0" applyFont="1" applyFill="1" applyBorder="1" applyAlignment="1">
      <alignment horizontal="left" vertical="center" wrapText="1"/>
    </xf>
    <xf numFmtId="0" fontId="26" fillId="9" borderId="28" xfId="0" applyFont="1" applyFill="1" applyBorder="1" applyAlignment="1">
      <alignment vertical="center"/>
    </xf>
    <xf numFmtId="0" fontId="26" fillId="9" borderId="28" xfId="0" applyFont="1" applyFill="1" applyBorder="1" applyAlignment="1">
      <alignment horizontal="center" vertical="center" wrapText="1"/>
    </xf>
    <xf numFmtId="10" fontId="26" fillId="0" borderId="6" xfId="0" applyNumberFormat="1" applyFont="1" applyBorder="1" applyAlignment="1">
      <alignment horizontal="center" vertical="center"/>
    </xf>
    <xf numFmtId="10" fontId="36" fillId="7" borderId="54" xfId="3" applyNumberFormat="1" applyFont="1" applyFill="1" applyBorder="1" applyAlignment="1">
      <alignment horizontal="center" vertical="center"/>
    </xf>
    <xf numFmtId="10" fontId="36" fillId="7" borderId="1" xfId="0" applyNumberFormat="1" applyFont="1" applyFill="1" applyBorder="1" applyAlignment="1">
      <alignment horizontal="center" vertical="center" wrapText="1"/>
    </xf>
    <xf numFmtId="10" fontId="36" fillId="12" borderId="20" xfId="0" applyNumberFormat="1" applyFont="1" applyFill="1" applyBorder="1" applyAlignment="1">
      <alignment horizontal="center" vertical="center"/>
    </xf>
    <xf numFmtId="44" fontId="36" fillId="7" borderId="20" xfId="1" applyFont="1" applyFill="1" applyBorder="1" applyAlignment="1">
      <alignment horizontal="center" vertical="center"/>
    </xf>
    <xf numFmtId="0" fontId="3" fillId="0" borderId="2" xfId="0" applyFont="1" applyBorder="1" applyAlignment="1">
      <alignment horizontal="left" vertical="center"/>
    </xf>
    <xf numFmtId="0" fontId="2" fillId="0" borderId="11" xfId="0" applyFont="1" applyBorder="1"/>
    <xf numFmtId="0" fontId="2" fillId="0" borderId="3" xfId="0" applyFont="1" applyBorder="1"/>
    <xf numFmtId="0" fontId="3" fillId="0" borderId="2" xfId="0" applyFont="1" applyBorder="1" applyAlignment="1">
      <alignment horizontal="left"/>
    </xf>
    <xf numFmtId="0" fontId="5" fillId="0" borderId="2" xfId="0" applyFont="1" applyBorder="1" applyAlignment="1">
      <alignment horizontal="left" vertical="center" wrapText="1"/>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4" fillId="2" borderId="2" xfId="0" applyFont="1" applyFill="1" applyBorder="1" applyAlignment="1">
      <alignment horizontal="left" vertical="center"/>
    </xf>
    <xf numFmtId="0" fontId="3" fillId="0" borderId="11" xfId="0" applyFont="1" applyBorder="1" applyAlignment="1">
      <alignment horizontal="center"/>
    </xf>
    <xf numFmtId="0" fontId="39" fillId="7" borderId="24" xfId="0" applyFont="1" applyFill="1" applyBorder="1" applyAlignment="1">
      <alignment horizontal="center" vertical="center" wrapText="1"/>
    </xf>
    <xf numFmtId="0" fontId="39" fillId="7" borderId="31" xfId="0" applyFont="1" applyFill="1" applyBorder="1" applyAlignment="1">
      <alignment horizontal="center" vertical="center" wrapText="1"/>
    </xf>
    <xf numFmtId="0" fontId="39" fillId="7" borderId="2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vertical="center"/>
    </xf>
    <xf numFmtId="49" fontId="20" fillId="0" borderId="20" xfId="0" applyNumberFormat="1" applyFont="1" applyBorder="1" applyAlignment="1">
      <alignment horizontal="center" vertical="center"/>
    </xf>
    <xf numFmtId="0" fontId="9" fillId="0" borderId="9" xfId="0" applyFont="1" applyBorder="1" applyAlignment="1">
      <alignment horizontal="center" vertical="center"/>
    </xf>
    <xf numFmtId="0" fontId="2" fillId="0" borderId="13" xfId="0" applyFont="1" applyBorder="1"/>
    <xf numFmtId="0" fontId="2" fillId="0" borderId="10" xfId="0" applyFont="1" applyBorder="1"/>
    <xf numFmtId="0" fontId="8" fillId="0" borderId="2" xfId="0" applyFont="1" applyBorder="1" applyAlignment="1">
      <alignment horizontal="center" vertical="center"/>
    </xf>
    <xf numFmtId="0" fontId="6" fillId="0" borderId="9" xfId="0" applyFont="1" applyBorder="1" applyAlignment="1">
      <alignment horizontal="center"/>
    </xf>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7" fillId="0" borderId="2" xfId="0" applyFont="1" applyBorder="1" applyAlignment="1">
      <alignment horizontal="center" vertical="center" wrapText="1"/>
    </xf>
    <xf numFmtId="0" fontId="39" fillId="7" borderId="34"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39" fillId="7" borderId="27"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32" xfId="0" applyBorder="1" applyAlignment="1">
      <alignment horizontal="center" vertical="center" wrapText="1"/>
    </xf>
    <xf numFmtId="0" fontId="0" fillId="0" borderId="27" xfId="0" applyBorder="1" applyAlignment="1">
      <alignment horizontal="center" vertical="center" wrapText="1"/>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0" fillId="0" borderId="1" xfId="0" applyBorder="1" applyAlignment="1">
      <alignment horizontal="center" vertical="center" wrapText="1"/>
    </xf>
    <xf numFmtId="49" fontId="20" fillId="0" borderId="29" xfId="0" applyNumberFormat="1" applyFont="1" applyBorder="1" applyAlignment="1">
      <alignment horizontal="center" vertical="center"/>
    </xf>
    <xf numFmtId="49" fontId="20" fillId="0" borderId="35" xfId="0" applyNumberFormat="1" applyFont="1" applyBorder="1" applyAlignment="1">
      <alignment horizontal="center" vertical="center"/>
    </xf>
    <xf numFmtId="49" fontId="20" fillId="0" borderId="36" xfId="0" applyNumberFormat="1" applyFont="1" applyBorder="1" applyAlignment="1">
      <alignment horizontal="center" vertical="center"/>
    </xf>
    <xf numFmtId="0" fontId="8" fillId="0" borderId="2" xfId="0" applyFont="1" applyBorder="1" applyAlignment="1">
      <alignment horizontal="center" vertical="center" wrapText="1"/>
    </xf>
    <xf numFmtId="0" fontId="13" fillId="0" borderId="9" xfId="0" applyFont="1" applyBorder="1" applyAlignment="1">
      <alignment horizontal="center" vertical="center"/>
    </xf>
    <xf numFmtId="0" fontId="9" fillId="0" borderId="13" xfId="0" applyFont="1" applyBorder="1" applyAlignment="1">
      <alignment horizontal="center" vertical="center" wrapText="1"/>
    </xf>
    <xf numFmtId="0" fontId="2" fillId="0" borderId="14" xfId="0" applyFont="1" applyBorder="1"/>
    <xf numFmtId="1" fontId="36" fillId="7" borderId="66" xfId="0" applyNumberFormat="1" applyFont="1" applyFill="1" applyBorder="1" applyAlignment="1">
      <alignment horizontal="center" vertic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10" fontId="26" fillId="0" borderId="28" xfId="0" applyNumberFormat="1" applyFont="1" applyBorder="1" applyAlignment="1">
      <alignment horizontal="center" vertical="center"/>
    </xf>
    <xf numFmtId="10" fontId="26" fillId="0" borderId="33" xfId="0" applyNumberFormat="1" applyFont="1" applyBorder="1" applyAlignment="1">
      <alignment horizontal="center" vertical="center"/>
    </xf>
    <xf numFmtId="10" fontId="26" fillId="0" borderId="37" xfId="0" applyNumberFormat="1" applyFont="1" applyBorder="1" applyAlignment="1">
      <alignment horizontal="center" vertical="center"/>
    </xf>
    <xf numFmtId="0" fontId="26" fillId="0" borderId="37" xfId="0" applyFont="1" applyBorder="1" applyAlignment="1">
      <alignment horizontal="center" vertical="center"/>
    </xf>
    <xf numFmtId="0" fontId="36" fillId="7" borderId="1" xfId="0" applyFont="1" applyFill="1" applyBorder="1" applyAlignment="1">
      <alignment horizontal="center" vertical="center"/>
    </xf>
    <xf numFmtId="0" fontId="36" fillId="7" borderId="20" xfId="0" applyFont="1" applyFill="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3" xfId="0" applyFont="1" applyBorder="1" applyAlignment="1">
      <alignment horizontal="center"/>
    </xf>
    <xf numFmtId="0" fontId="26" fillId="0" borderId="20" xfId="0" applyFont="1" applyBorder="1" applyAlignment="1">
      <alignment horizontal="center"/>
    </xf>
    <xf numFmtId="0" fontId="26" fillId="0" borderId="32" xfId="0" applyFont="1" applyBorder="1" applyAlignment="1">
      <alignment horizontal="center" vertical="center"/>
    </xf>
    <xf numFmtId="0" fontId="26" fillId="0" borderId="27" xfId="0" applyFont="1" applyBorder="1" applyAlignment="1">
      <alignment horizontal="center" vertical="center"/>
    </xf>
    <xf numFmtId="44" fontId="26" fillId="0" borderId="20" xfId="1" applyFont="1" applyBorder="1" applyAlignment="1">
      <alignment horizontal="center" vertical="center"/>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44" fontId="26" fillId="0" borderId="22" xfId="1" applyFont="1" applyBorder="1" applyAlignment="1">
      <alignment horizontal="center" vertical="center"/>
    </xf>
    <xf numFmtId="44" fontId="26" fillId="0" borderId="23" xfId="1" applyFont="1" applyBorder="1" applyAlignment="1">
      <alignment horizontal="center" vertical="center"/>
    </xf>
    <xf numFmtId="49" fontId="26" fillId="0" borderId="22"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1" fontId="36" fillId="7" borderId="20" xfId="0" applyNumberFormat="1" applyFont="1" applyFill="1" applyBorder="1" applyAlignment="1">
      <alignment horizontal="center" vertical="center"/>
    </xf>
    <xf numFmtId="1" fontId="36" fillId="7" borderId="20" xfId="0" applyNumberFormat="1" applyFont="1" applyFill="1" applyBorder="1" applyAlignment="1">
      <alignment horizontal="center" vertical="center" wrapText="1"/>
    </xf>
    <xf numFmtId="9" fontId="26" fillId="0" borderId="33" xfId="0" applyNumberFormat="1" applyFont="1" applyBorder="1" applyAlignment="1">
      <alignment horizontal="center" vertical="center"/>
    </xf>
    <xf numFmtId="0" fontId="26" fillId="0" borderId="1" xfId="0" applyFont="1" applyBorder="1" applyAlignment="1">
      <alignment horizontal="center" vertical="center"/>
    </xf>
    <xf numFmtId="9" fontId="26" fillId="0" borderId="1" xfId="0" applyNumberFormat="1" applyFont="1" applyBorder="1" applyAlignment="1">
      <alignment horizontal="center" vertical="center"/>
    </xf>
    <xf numFmtId="0" fontId="26" fillId="9" borderId="1" xfId="0" applyFont="1" applyFill="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28" xfId="0" applyFont="1" applyBorder="1" applyAlignment="1">
      <alignment horizontal="left" vertical="center"/>
    </xf>
    <xf numFmtId="0" fontId="26" fillId="9" borderId="1" xfId="0" applyFont="1" applyFill="1" applyBorder="1" applyAlignment="1">
      <alignment horizontal="center" vertical="center"/>
    </xf>
    <xf numFmtId="0" fontId="26" fillId="9" borderId="28" xfId="0" applyFont="1" applyFill="1" applyBorder="1" applyAlignment="1">
      <alignment horizontal="center" vertical="center"/>
    </xf>
    <xf numFmtId="0" fontId="26" fillId="0" borderId="33" xfId="0" applyFont="1" applyBorder="1" applyAlignment="1">
      <alignment horizontal="center" vertical="center" wrapText="1"/>
    </xf>
    <xf numFmtId="0" fontId="26" fillId="0" borderId="28" xfId="0" applyFont="1" applyBorder="1" applyAlignment="1">
      <alignment horizontal="center" vertical="center" wrapText="1"/>
    </xf>
    <xf numFmtId="0" fontId="7" fillId="0" borderId="9" xfId="0" applyFont="1" applyBorder="1" applyAlignment="1">
      <alignment horizontal="center" vertical="center" wrapText="1"/>
    </xf>
    <xf numFmtId="0" fontId="9" fillId="0" borderId="9" xfId="0" applyFont="1" applyBorder="1" applyAlignment="1">
      <alignment horizontal="center" vertical="center" wrapText="1"/>
    </xf>
    <xf numFmtId="0" fontId="26" fillId="0" borderId="40" xfId="0" applyFont="1" applyBorder="1" applyAlignment="1">
      <alignment horizontal="center" vertical="center"/>
    </xf>
    <xf numFmtId="0" fontId="26" fillId="0" borderId="60" xfId="0" applyFont="1" applyBorder="1" applyAlignment="1">
      <alignment horizontal="center" vertical="center" wrapText="1"/>
    </xf>
    <xf numFmtId="0" fontId="26" fillId="0" borderId="61" xfId="0" applyFont="1" applyBorder="1" applyAlignment="1">
      <alignment horizontal="center" vertical="center"/>
    </xf>
    <xf numFmtId="0" fontId="26" fillId="0" borderId="40" xfId="0" applyFont="1" applyBorder="1" applyAlignment="1">
      <alignment horizontal="center" vertical="center" wrapText="1"/>
    </xf>
    <xf numFmtId="49" fontId="26" fillId="0" borderId="40" xfId="0" applyNumberFormat="1" applyFont="1" applyBorder="1" applyAlignment="1">
      <alignment horizontal="center" vertical="center" wrapText="1"/>
    </xf>
    <xf numFmtId="0" fontId="26" fillId="0" borderId="42" xfId="0" applyFont="1" applyBorder="1" applyAlignment="1">
      <alignment horizontal="center" vertical="center" wrapText="1"/>
    </xf>
    <xf numFmtId="1" fontId="26" fillId="0" borderId="42" xfId="0" applyNumberFormat="1" applyFont="1" applyBorder="1" applyAlignment="1">
      <alignment horizontal="center" vertical="center"/>
    </xf>
    <xf numFmtId="1" fontId="26" fillId="0" borderId="28" xfId="0" applyNumberFormat="1" applyFont="1" applyBorder="1" applyAlignment="1">
      <alignment horizontal="center" vertical="center"/>
    </xf>
    <xf numFmtId="0" fontId="9" fillId="0" borderId="13" xfId="0" applyFont="1" applyBorder="1" applyAlignment="1">
      <alignment horizontal="center" vertical="center"/>
    </xf>
    <xf numFmtId="0" fontId="26" fillId="0" borderId="45" xfId="0" applyFont="1" applyBorder="1" applyAlignment="1">
      <alignment horizontal="center"/>
    </xf>
    <xf numFmtId="0" fontId="26" fillId="0" borderId="46" xfId="0" applyFont="1" applyBorder="1" applyAlignment="1">
      <alignment horizontal="center" vertical="center"/>
    </xf>
    <xf numFmtId="44" fontId="26" fillId="0" borderId="40" xfId="1" applyFont="1" applyBorder="1" applyAlignment="1">
      <alignment horizontal="center" vertical="center"/>
    </xf>
    <xf numFmtId="44" fontId="26" fillId="0" borderId="45" xfId="1" applyFont="1" applyBorder="1" applyAlignment="1">
      <alignment horizontal="center" vertical="center"/>
    </xf>
    <xf numFmtId="0" fontId="26" fillId="0" borderId="49" xfId="0" applyFont="1" applyBorder="1" applyAlignment="1">
      <alignment horizontal="center" vertical="center" wrapText="1"/>
    </xf>
    <xf numFmtId="49" fontId="26" fillId="0" borderId="22" xfId="0" applyNumberFormat="1" applyFont="1" applyBorder="1" applyAlignment="1">
      <alignment horizontal="center" vertical="center"/>
    </xf>
    <xf numFmtId="49" fontId="26" fillId="0" borderId="23" xfId="0" applyNumberFormat="1" applyFont="1" applyBorder="1" applyAlignment="1">
      <alignment horizontal="center" vertical="center"/>
    </xf>
    <xf numFmtId="1" fontId="26" fillId="0" borderId="33" xfId="0" applyNumberFormat="1" applyFont="1" applyBorder="1" applyAlignment="1">
      <alignment horizontal="center" vertical="center"/>
    </xf>
    <xf numFmtId="1" fontId="26" fillId="0" borderId="1" xfId="0" applyNumberFormat="1" applyFont="1" applyBorder="1" applyAlignment="1">
      <alignment horizontal="center" vertical="center"/>
    </xf>
    <xf numFmtId="44" fontId="27" fillId="0" borderId="22" xfId="1" applyFont="1" applyBorder="1" applyAlignment="1">
      <alignment horizontal="center" vertical="center" wrapText="1"/>
    </xf>
    <xf numFmtId="44" fontId="27" fillId="0" borderId="23" xfId="1" applyFont="1" applyBorder="1" applyAlignment="1">
      <alignment horizontal="center" vertical="center" wrapText="1"/>
    </xf>
    <xf numFmtId="14" fontId="26" fillId="0" borderId="22" xfId="0" applyNumberFormat="1" applyFont="1" applyBorder="1" applyAlignment="1">
      <alignment horizontal="center" vertical="center"/>
    </xf>
    <xf numFmtId="6" fontId="26" fillId="0" borderId="22" xfId="0" applyNumberFormat="1" applyFont="1" applyBorder="1" applyAlignment="1">
      <alignment horizontal="center" vertical="center"/>
    </xf>
    <xf numFmtId="6" fontId="26" fillId="0" borderId="23" xfId="0" applyNumberFormat="1" applyFont="1" applyBorder="1" applyAlignment="1">
      <alignment horizontal="center" vertical="center"/>
    </xf>
    <xf numFmtId="14" fontId="26" fillId="0" borderId="22" xfId="0" applyNumberFormat="1" applyFont="1" applyBorder="1" applyAlignment="1">
      <alignment horizontal="center" vertical="center" wrapText="1"/>
    </xf>
    <xf numFmtId="0" fontId="26" fillId="0" borderId="58" xfId="0" applyFont="1" applyBorder="1" applyAlignment="1">
      <alignment horizontal="center" vertical="center" wrapText="1"/>
    </xf>
    <xf numFmtId="0" fontId="26" fillId="0" borderId="33" xfId="0" applyFont="1" applyBorder="1" applyAlignment="1">
      <alignment horizontal="center" wrapText="1"/>
    </xf>
    <xf numFmtId="0" fontId="26" fillId="0" borderId="28" xfId="0" applyFont="1" applyBorder="1" applyAlignment="1">
      <alignment horizontal="center" wrapText="1"/>
    </xf>
    <xf numFmtId="0" fontId="26" fillId="0" borderId="59" xfId="0" applyFont="1" applyBorder="1" applyAlignment="1">
      <alignment horizontal="center" vertical="center" wrapText="1"/>
    </xf>
    <xf numFmtId="0" fontId="26" fillId="7" borderId="22" xfId="0" applyFont="1" applyFill="1" applyBorder="1" applyAlignment="1">
      <alignment horizontal="center" vertical="center"/>
    </xf>
    <xf numFmtId="0" fontId="26" fillId="7" borderId="23" xfId="0" applyFont="1" applyFill="1" applyBorder="1" applyAlignment="1">
      <alignment horizontal="center" vertical="center"/>
    </xf>
    <xf numFmtId="0" fontId="26" fillId="0" borderId="61" xfId="0" applyFont="1" applyBorder="1" applyAlignment="1">
      <alignment horizontal="center" vertical="center" wrapText="1"/>
    </xf>
    <xf numFmtId="49" fontId="26" fillId="0" borderId="40" xfId="0" applyNumberFormat="1" applyFont="1" applyBorder="1" applyAlignment="1">
      <alignment horizontal="center" vertical="center"/>
    </xf>
    <xf numFmtId="0" fontId="26" fillId="7" borderId="40" xfId="0" applyFont="1" applyFill="1" applyBorder="1" applyAlignment="1">
      <alignment horizontal="center" vertical="center"/>
    </xf>
    <xf numFmtId="0" fontId="26" fillId="0" borderId="45" xfId="0" applyFont="1" applyBorder="1" applyAlignment="1">
      <alignment horizontal="left" vertical="center" wrapText="1"/>
    </xf>
    <xf numFmtId="0" fontId="26" fillId="0" borderId="20" xfId="0" applyFont="1" applyBorder="1" applyAlignment="1">
      <alignment horizontal="left" vertical="center" wrapText="1"/>
    </xf>
    <xf numFmtId="0" fontId="26" fillId="0" borderId="45" xfId="0" applyFont="1" applyBorder="1" applyAlignment="1">
      <alignment horizontal="center" vertical="center" wrapText="1"/>
    </xf>
    <xf numFmtId="0" fontId="26" fillId="0" borderId="20" xfId="0" applyFont="1" applyBorder="1" applyAlignment="1">
      <alignment horizontal="center" vertical="center" wrapText="1"/>
    </xf>
    <xf numFmtId="14" fontId="26" fillId="0" borderId="40" xfId="0" applyNumberFormat="1" applyFont="1" applyBorder="1" applyAlignment="1">
      <alignment horizontal="center" vertical="center" wrapText="1"/>
    </xf>
    <xf numFmtId="14" fontId="26" fillId="0" borderId="40" xfId="0" applyNumberFormat="1" applyFont="1" applyBorder="1" applyAlignment="1">
      <alignment horizontal="center" vertical="center"/>
    </xf>
    <xf numFmtId="0" fontId="25" fillId="0" borderId="45" xfId="2" applyBorder="1" applyAlignment="1">
      <alignment horizontal="center" vertical="center" wrapText="1"/>
    </xf>
    <xf numFmtId="0" fontId="26" fillId="0" borderId="34" xfId="0" applyFont="1" applyBorder="1" applyAlignment="1">
      <alignment horizontal="center" vertical="center"/>
    </xf>
    <xf numFmtId="0" fontId="26" fillId="7" borderId="21" xfId="0" applyFont="1" applyFill="1" applyBorder="1" applyAlignment="1">
      <alignment horizontal="center" vertical="center"/>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26" fillId="0" borderId="39" xfId="0" applyFont="1" applyBorder="1" applyAlignment="1">
      <alignment horizontal="center" vertical="center" wrapText="1"/>
    </xf>
    <xf numFmtId="0" fontId="28" fillId="0" borderId="22" xfId="0" applyFont="1" applyBorder="1" applyAlignment="1">
      <alignment horizontal="center" vertical="center" wrapText="1"/>
    </xf>
    <xf numFmtId="9" fontId="26" fillId="0" borderId="28" xfId="0" applyNumberFormat="1" applyFont="1" applyBorder="1" applyAlignment="1">
      <alignment horizontal="center" vertical="center"/>
    </xf>
    <xf numFmtId="0" fontId="26" fillId="0" borderId="40" xfId="0" applyFont="1" applyBorder="1" applyAlignment="1">
      <alignment horizontal="center"/>
    </xf>
    <xf numFmtId="0" fontId="26" fillId="0" borderId="22" xfId="0" applyFont="1" applyBorder="1" applyAlignment="1">
      <alignment horizontal="center"/>
    </xf>
    <xf numFmtId="14" fontId="26" fillId="0" borderId="23" xfId="0" applyNumberFormat="1" applyFont="1" applyBorder="1" applyAlignment="1">
      <alignment horizontal="center" vertical="center"/>
    </xf>
    <xf numFmtId="0" fontId="26" fillId="0" borderId="21" xfId="0" applyFont="1" applyBorder="1" applyAlignment="1">
      <alignment horizontal="center" vertical="center"/>
    </xf>
    <xf numFmtId="44" fontId="26" fillId="0" borderId="21" xfId="1" applyFont="1" applyBorder="1" applyAlignment="1">
      <alignment horizontal="center" vertical="center"/>
    </xf>
    <xf numFmtId="14" fontId="26" fillId="0" borderId="21" xfId="0" applyNumberFormat="1" applyFont="1" applyBorder="1" applyAlignment="1">
      <alignment horizontal="center" vertical="center" wrapText="1"/>
    </xf>
    <xf numFmtId="0" fontId="25" fillId="0" borderId="40" xfId="2" applyBorder="1" applyAlignment="1">
      <alignment horizontal="center" vertical="center" wrapText="1"/>
    </xf>
    <xf numFmtId="0" fontId="25" fillId="0" borderId="23" xfId="2" applyBorder="1" applyAlignment="1">
      <alignment horizontal="center" vertical="center" wrapText="1"/>
    </xf>
    <xf numFmtId="8" fontId="41" fillId="7" borderId="45" xfId="0" applyNumberFormat="1" applyFont="1" applyFill="1" applyBorder="1" applyAlignment="1">
      <alignment horizontal="center" vertical="center" wrapText="1"/>
    </xf>
    <xf numFmtId="0" fontId="0" fillId="7" borderId="33" xfId="0" applyFill="1" applyBorder="1" applyAlignment="1">
      <alignment horizontal="center" vertical="center"/>
    </xf>
    <xf numFmtId="0" fontId="41" fillId="7" borderId="45" xfId="0" applyFont="1" applyFill="1" applyBorder="1" applyAlignment="1">
      <alignment horizontal="center" vertical="center" wrapText="1"/>
    </xf>
    <xf numFmtId="9" fontId="0" fillId="0" borderId="62" xfId="0" applyNumberFormat="1" applyBorder="1" applyAlignment="1">
      <alignment horizontal="center" vertical="center"/>
    </xf>
    <xf numFmtId="9" fontId="0" fillId="0" borderId="19" xfId="0" applyNumberFormat="1" applyBorder="1" applyAlignment="1">
      <alignment horizontal="center" vertical="center"/>
    </xf>
    <xf numFmtId="8" fontId="41" fillId="7" borderId="23" xfId="0" applyNumberFormat="1" applyFont="1" applyFill="1" applyBorder="1" applyAlignment="1">
      <alignment horizontal="center" vertical="center" wrapText="1"/>
    </xf>
    <xf numFmtId="0" fontId="0" fillId="7" borderId="37" xfId="0" applyFill="1" applyBorder="1" applyAlignment="1">
      <alignment horizontal="center" vertical="center"/>
    </xf>
    <xf numFmtId="43" fontId="0" fillId="0" borderId="37" xfId="5" applyFont="1" applyBorder="1" applyAlignment="1">
      <alignment horizontal="center" vertical="center"/>
    </xf>
    <xf numFmtId="43" fontId="0" fillId="0" borderId="33" xfId="5" applyFont="1" applyBorder="1" applyAlignment="1">
      <alignment horizontal="center" vertical="center"/>
    </xf>
    <xf numFmtId="8" fontId="0" fillId="0" borderId="50" xfId="0" applyNumberFormat="1" applyBorder="1" applyAlignment="1">
      <alignment horizontal="center" vertical="center"/>
    </xf>
    <xf numFmtId="0" fontId="0" fillId="0" borderId="50" xfId="0" applyBorder="1" applyAlignment="1">
      <alignment horizontal="center" vertical="center"/>
    </xf>
    <xf numFmtId="0" fontId="0" fillId="0" borderId="38" xfId="0" applyBorder="1" applyAlignment="1">
      <alignment horizontal="center" vertical="center"/>
    </xf>
    <xf numFmtId="43" fontId="0" fillId="7" borderId="37" xfId="5" applyFont="1" applyFill="1" applyBorder="1" applyAlignment="1">
      <alignment horizontal="center" vertical="center"/>
    </xf>
    <xf numFmtId="43" fontId="0" fillId="7" borderId="33" xfId="5" applyFont="1" applyFill="1" applyBorder="1" applyAlignment="1">
      <alignment horizontal="center" vertical="center"/>
    </xf>
    <xf numFmtId="9" fontId="0" fillId="7" borderId="50" xfId="0" applyNumberFormat="1" applyFill="1" applyBorder="1" applyAlignment="1">
      <alignment horizontal="center" vertical="center"/>
    </xf>
    <xf numFmtId="9" fontId="0" fillId="7" borderId="38" xfId="0" applyNumberFormat="1" applyFill="1" applyBorder="1" applyAlignment="1">
      <alignment horizontal="center" vertical="center"/>
    </xf>
    <xf numFmtId="9" fontId="0" fillId="0" borderId="50" xfId="0" applyNumberFormat="1" applyBorder="1" applyAlignment="1">
      <alignment horizontal="center" vertical="center"/>
    </xf>
    <xf numFmtId="9" fontId="0" fillId="0" borderId="38" xfId="0" applyNumberFormat="1" applyBorder="1" applyAlignment="1">
      <alignment horizontal="center" vertical="center"/>
    </xf>
    <xf numFmtId="9" fontId="0" fillId="0" borderId="50" xfId="3" applyFont="1" applyBorder="1" applyAlignment="1">
      <alignment horizontal="center" vertical="center"/>
    </xf>
    <xf numFmtId="43" fontId="0" fillId="7" borderId="47" xfId="5" applyFont="1" applyFill="1" applyBorder="1" applyAlignment="1">
      <alignment horizontal="center" vertical="center"/>
    </xf>
    <xf numFmtId="9" fontId="0" fillId="7" borderId="48" xfId="0" applyNumberFormat="1" applyFill="1" applyBorder="1" applyAlignment="1">
      <alignment horizontal="center" vertical="center"/>
    </xf>
    <xf numFmtId="9" fontId="0" fillId="0" borderId="48" xfId="0" applyNumberFormat="1" applyBorder="1" applyAlignment="1">
      <alignment horizontal="center" vertical="center"/>
    </xf>
    <xf numFmtId="0" fontId="7" fillId="5" borderId="2" xfId="0" applyFont="1" applyFill="1" applyBorder="1" applyAlignment="1">
      <alignment horizontal="center" vertical="center"/>
    </xf>
    <xf numFmtId="0" fontId="6" fillId="0" borderId="2" xfId="0" applyFont="1" applyBorder="1" applyAlignment="1">
      <alignment horizontal="center" wrapText="1"/>
    </xf>
    <xf numFmtId="0" fontId="7" fillId="5" borderId="15" xfId="0" applyFont="1" applyFill="1" applyBorder="1" applyAlignment="1">
      <alignment horizontal="center" vertical="center"/>
    </xf>
    <xf numFmtId="0" fontId="2" fillId="0" borderId="16" xfId="0" applyFont="1" applyBorder="1"/>
    <xf numFmtId="0" fontId="2" fillId="0" borderId="17" xfId="0" applyFont="1" applyBorder="1"/>
    <xf numFmtId="0" fontId="6" fillId="0" borderId="2" xfId="0" applyFont="1" applyBorder="1" applyAlignment="1">
      <alignment horizontal="center" vertical="center" wrapText="1"/>
    </xf>
    <xf numFmtId="0" fontId="6" fillId="0" borderId="2" xfId="0" applyFont="1" applyBorder="1" applyAlignment="1">
      <alignment horizontal="center" vertical="center"/>
    </xf>
  </cellXfs>
  <cellStyles count="6">
    <cellStyle name="Hipervínculo" xfId="2" builtinId="8"/>
    <cellStyle name="KPT06_fill" xfId="4" xr:uid="{445C9E19-D6C9-4DD5-BA20-88E502C9E7F1}"/>
    <cellStyle name="Millares" xfId="5" builtinId="3"/>
    <cellStyle name="Moneda" xfId="1"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community.secop.gov.co/Public/Tendering/ContractNoticePhases/View?PPI=CO1.PPI.33768158&amp;isFromPublicArea=True&amp;isModal=False" TargetMode="External"/><Relationship Id="rId1" Type="http://schemas.openxmlformats.org/officeDocument/2006/relationships/hyperlink" Target="https://community.secop.gov.co/Public/Tendering/ContractNoticePhases/View?PPI=CO1.PPI.34041204&amp;isFromPublicArea=True&amp;isModal=Fals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
  <sheetViews>
    <sheetView topLeftCell="A42" zoomScale="90" zoomScaleNormal="90" workbookViewId="0">
      <selection activeCell="A41" sqref="A41"/>
    </sheetView>
  </sheetViews>
  <sheetFormatPr baseColWidth="10" defaultColWidth="14.42578125" defaultRowHeight="15" customHeight="1" x14ac:dyDescent="0.25"/>
  <cols>
    <col min="1" max="1" width="34.140625" customWidth="1"/>
    <col min="2" max="2" width="10.85546875" customWidth="1"/>
    <col min="3" max="3" width="28.28515625" customWidth="1"/>
    <col min="4" max="4" width="21.28515625" customWidth="1"/>
    <col min="5" max="5" width="19.28515625" customWidth="1"/>
    <col min="6" max="6" width="27.28515625" customWidth="1"/>
    <col min="7" max="7" width="17.28515625" customWidth="1"/>
    <col min="8" max="8" width="27.28515625" customWidth="1"/>
    <col min="9" max="9" width="15.28515625" customWidth="1"/>
    <col min="10" max="10" width="17.85546875" customWidth="1"/>
    <col min="11" max="11" width="19.28515625" customWidth="1"/>
    <col min="12" max="12" width="25.28515625" customWidth="1"/>
    <col min="13" max="13" width="20.7109375" customWidth="1"/>
    <col min="14" max="15" width="10.85546875" customWidth="1"/>
    <col min="16" max="16" width="16.7109375" customWidth="1"/>
    <col min="17" max="17" width="20.28515625" customWidth="1"/>
    <col min="18" max="18" width="18.7109375" customWidth="1"/>
    <col min="19" max="19" width="22.85546875" customWidth="1"/>
    <col min="20" max="20" width="22.140625" customWidth="1"/>
    <col min="21" max="21" width="25.28515625" customWidth="1"/>
    <col min="22" max="22" width="21.140625" customWidth="1"/>
  </cols>
  <sheetData>
    <row r="1" spans="1:22" ht="54.75" customHeight="1" x14ac:dyDescent="0.25">
      <c r="A1" s="270" t="s">
        <v>0</v>
      </c>
      <c r="B1" s="266"/>
      <c r="C1" s="266"/>
      <c r="D1" s="266"/>
      <c r="E1" s="266"/>
      <c r="F1" s="266"/>
      <c r="G1" s="266"/>
      <c r="H1" s="267"/>
      <c r="I1" s="1"/>
      <c r="J1" s="1"/>
      <c r="K1" s="1"/>
      <c r="L1" s="1"/>
      <c r="M1" s="1"/>
      <c r="N1" s="1"/>
      <c r="O1" s="1"/>
      <c r="P1" s="1"/>
      <c r="Q1" s="1"/>
      <c r="R1" s="1"/>
      <c r="S1" s="1"/>
      <c r="T1" s="1"/>
      <c r="U1" s="1"/>
      <c r="V1" s="1"/>
    </row>
    <row r="2" spans="1:22" ht="33" customHeight="1" x14ac:dyDescent="0.25">
      <c r="A2" s="272" t="s">
        <v>1</v>
      </c>
      <c r="B2" s="266"/>
      <c r="C2" s="266"/>
      <c r="D2" s="266"/>
      <c r="E2" s="266"/>
      <c r="F2" s="266"/>
      <c r="G2" s="266"/>
      <c r="H2" s="267"/>
      <c r="I2" s="2"/>
      <c r="J2" s="2"/>
      <c r="K2" s="2"/>
      <c r="L2" s="2"/>
      <c r="M2" s="2"/>
      <c r="N2" s="2"/>
      <c r="O2" s="2"/>
      <c r="P2" s="2"/>
      <c r="Q2" s="2"/>
      <c r="R2" s="2"/>
      <c r="S2" s="2"/>
      <c r="T2" s="2"/>
      <c r="U2" s="2"/>
      <c r="V2" s="2"/>
    </row>
    <row r="3" spans="1:22" ht="48" customHeight="1" x14ac:dyDescent="0.25">
      <c r="A3" s="3" t="s">
        <v>2</v>
      </c>
      <c r="B3" s="271" t="s">
        <v>3</v>
      </c>
      <c r="C3" s="266"/>
      <c r="D3" s="266"/>
      <c r="E3" s="266"/>
      <c r="F3" s="266"/>
      <c r="G3" s="266"/>
      <c r="H3" s="267"/>
      <c r="I3" s="1"/>
      <c r="J3" s="1"/>
      <c r="K3" s="1"/>
      <c r="L3" s="1"/>
      <c r="M3" s="1"/>
      <c r="N3" s="1"/>
      <c r="O3" s="1"/>
      <c r="P3" s="1"/>
      <c r="Q3" s="1"/>
      <c r="R3" s="1"/>
      <c r="S3" s="1"/>
      <c r="T3" s="1"/>
      <c r="U3" s="1"/>
      <c r="V3" s="1"/>
    </row>
    <row r="4" spans="1:22" ht="48" customHeight="1" x14ac:dyDescent="0.25">
      <c r="A4" s="3" t="s">
        <v>4</v>
      </c>
      <c r="B4" s="271" t="s">
        <v>5</v>
      </c>
      <c r="C4" s="266"/>
      <c r="D4" s="266"/>
      <c r="E4" s="266"/>
      <c r="F4" s="266"/>
      <c r="G4" s="266"/>
      <c r="H4" s="267"/>
      <c r="I4" s="1"/>
      <c r="J4" s="1"/>
      <c r="K4" s="1"/>
      <c r="L4" s="1"/>
      <c r="M4" s="1"/>
      <c r="N4" s="1"/>
      <c r="O4" s="1"/>
      <c r="P4" s="1"/>
      <c r="Q4" s="1"/>
      <c r="R4" s="1"/>
      <c r="S4" s="1"/>
      <c r="T4" s="1"/>
      <c r="U4" s="1"/>
      <c r="V4" s="1"/>
    </row>
    <row r="5" spans="1:22" ht="31.5" customHeight="1" x14ac:dyDescent="0.25">
      <c r="A5" s="3" t="s">
        <v>6</v>
      </c>
      <c r="B5" s="271" t="s">
        <v>7</v>
      </c>
      <c r="C5" s="266"/>
      <c r="D5" s="266"/>
      <c r="E5" s="266"/>
      <c r="F5" s="266"/>
      <c r="G5" s="266"/>
      <c r="H5" s="267"/>
      <c r="I5" s="1"/>
      <c r="J5" s="1"/>
      <c r="K5" s="1"/>
      <c r="L5" s="1"/>
      <c r="M5" s="1"/>
      <c r="N5" s="1"/>
      <c r="O5" s="1"/>
      <c r="P5" s="1"/>
      <c r="Q5" s="1"/>
      <c r="R5" s="1"/>
      <c r="S5" s="1"/>
      <c r="T5" s="1"/>
      <c r="U5" s="1"/>
      <c r="V5" s="1"/>
    </row>
    <row r="6" spans="1:22" ht="40.5" customHeight="1" x14ac:dyDescent="0.25">
      <c r="A6" s="3" t="s">
        <v>8</v>
      </c>
      <c r="B6" s="271" t="s">
        <v>9</v>
      </c>
      <c r="C6" s="266"/>
      <c r="D6" s="266"/>
      <c r="E6" s="266"/>
      <c r="F6" s="266"/>
      <c r="G6" s="266"/>
      <c r="H6" s="267"/>
      <c r="I6" s="1"/>
      <c r="J6" s="1"/>
      <c r="K6" s="1"/>
      <c r="L6" s="1"/>
      <c r="M6" s="1"/>
      <c r="N6" s="1"/>
      <c r="O6" s="1"/>
      <c r="P6" s="1"/>
      <c r="Q6" s="1"/>
      <c r="R6" s="1"/>
      <c r="S6" s="1"/>
      <c r="T6" s="1"/>
      <c r="U6" s="1"/>
      <c r="V6" s="1"/>
    </row>
    <row r="7" spans="1:22" ht="40.5" customHeight="1" x14ac:dyDescent="0.25">
      <c r="A7" s="3" t="s">
        <v>10</v>
      </c>
      <c r="B7" s="271" t="s">
        <v>11</v>
      </c>
      <c r="C7" s="266"/>
      <c r="D7" s="266"/>
      <c r="E7" s="266"/>
      <c r="F7" s="266"/>
      <c r="G7" s="266"/>
      <c r="H7" s="267"/>
      <c r="I7" s="1"/>
      <c r="J7" s="1"/>
      <c r="K7" s="1"/>
      <c r="L7" s="1"/>
      <c r="M7" s="1"/>
      <c r="N7" s="1"/>
      <c r="O7" s="1"/>
      <c r="P7" s="1"/>
      <c r="Q7" s="1"/>
      <c r="R7" s="1"/>
      <c r="S7" s="1"/>
      <c r="T7" s="1"/>
      <c r="U7" s="1"/>
      <c r="V7" s="1"/>
    </row>
    <row r="8" spans="1:22" ht="48.75" customHeight="1" x14ac:dyDescent="0.25">
      <c r="A8" s="3" t="s">
        <v>12</v>
      </c>
      <c r="B8" s="271" t="s">
        <v>13</v>
      </c>
      <c r="C8" s="266"/>
      <c r="D8" s="266"/>
      <c r="E8" s="266"/>
      <c r="F8" s="266"/>
      <c r="G8" s="266"/>
      <c r="H8" s="267"/>
      <c r="I8" s="1"/>
      <c r="J8" s="1"/>
      <c r="K8" s="1"/>
      <c r="L8" s="1"/>
      <c r="M8" s="1"/>
      <c r="N8" s="1"/>
      <c r="O8" s="1"/>
      <c r="P8" s="1"/>
      <c r="Q8" s="1"/>
      <c r="R8" s="1"/>
      <c r="S8" s="1"/>
      <c r="T8" s="1"/>
      <c r="U8" s="1"/>
      <c r="V8" s="1"/>
    </row>
    <row r="9" spans="1:22" ht="48.75" customHeight="1" x14ac:dyDescent="0.25">
      <c r="A9" s="3" t="s">
        <v>14</v>
      </c>
      <c r="B9" s="271" t="s">
        <v>15</v>
      </c>
      <c r="C9" s="266"/>
      <c r="D9" s="266"/>
      <c r="E9" s="266"/>
      <c r="F9" s="266"/>
      <c r="G9" s="266"/>
      <c r="H9" s="267"/>
      <c r="I9" s="1"/>
      <c r="J9" s="1"/>
      <c r="K9" s="1"/>
      <c r="L9" s="1"/>
      <c r="M9" s="1"/>
      <c r="N9" s="1"/>
      <c r="O9" s="1"/>
      <c r="P9" s="1"/>
      <c r="Q9" s="1"/>
      <c r="R9" s="1"/>
      <c r="S9" s="1"/>
      <c r="T9" s="1"/>
      <c r="U9" s="1"/>
      <c r="V9" s="1"/>
    </row>
    <row r="10" spans="1:22" ht="30" x14ac:dyDescent="0.25">
      <c r="A10" s="3" t="s">
        <v>16</v>
      </c>
      <c r="B10" s="271" t="s">
        <v>17</v>
      </c>
      <c r="C10" s="266"/>
      <c r="D10" s="266"/>
      <c r="E10" s="266"/>
      <c r="F10" s="266"/>
      <c r="G10" s="266"/>
      <c r="H10" s="267"/>
      <c r="I10" s="1"/>
      <c r="J10" s="1"/>
      <c r="K10" s="1"/>
      <c r="L10" s="1"/>
      <c r="M10" s="1"/>
      <c r="N10" s="1"/>
      <c r="O10" s="1"/>
      <c r="P10" s="1"/>
      <c r="Q10" s="1"/>
      <c r="R10" s="1"/>
      <c r="S10" s="1"/>
      <c r="T10" s="1"/>
      <c r="U10" s="1"/>
      <c r="V10" s="1"/>
    </row>
    <row r="11" spans="1:22" ht="30" x14ac:dyDescent="0.25">
      <c r="A11" s="3" t="s">
        <v>18</v>
      </c>
      <c r="B11" s="271" t="s">
        <v>19</v>
      </c>
      <c r="C11" s="266"/>
      <c r="D11" s="266"/>
      <c r="E11" s="266"/>
      <c r="F11" s="266"/>
      <c r="G11" s="266"/>
      <c r="H11" s="267"/>
      <c r="I11" s="1"/>
      <c r="J11" s="1"/>
      <c r="K11" s="1"/>
      <c r="L11" s="1"/>
      <c r="M11" s="1"/>
      <c r="N11" s="1"/>
      <c r="O11" s="1"/>
      <c r="P11" s="1"/>
      <c r="Q11" s="1"/>
      <c r="R11" s="1"/>
      <c r="S11" s="1"/>
      <c r="T11" s="1"/>
      <c r="U11" s="1"/>
      <c r="V11" s="1"/>
    </row>
    <row r="12" spans="1:22" ht="33.75" customHeight="1" x14ac:dyDescent="0.25">
      <c r="A12" s="3" t="s">
        <v>20</v>
      </c>
      <c r="B12" s="271" t="s">
        <v>21</v>
      </c>
      <c r="C12" s="266"/>
      <c r="D12" s="266"/>
      <c r="E12" s="266"/>
      <c r="F12" s="266"/>
      <c r="G12" s="266"/>
      <c r="H12" s="267"/>
      <c r="I12" s="1"/>
      <c r="J12" s="1"/>
      <c r="K12" s="1"/>
      <c r="L12" s="1"/>
      <c r="M12" s="1"/>
      <c r="N12" s="1"/>
      <c r="O12" s="1"/>
      <c r="P12" s="1"/>
      <c r="Q12" s="1"/>
      <c r="R12" s="1"/>
      <c r="S12" s="1"/>
      <c r="T12" s="1"/>
      <c r="U12" s="1"/>
      <c r="V12" s="1"/>
    </row>
    <row r="13" spans="1:22" ht="30" x14ac:dyDescent="0.25">
      <c r="A13" s="3" t="s">
        <v>22</v>
      </c>
      <c r="B13" s="271" t="s">
        <v>23</v>
      </c>
      <c r="C13" s="266"/>
      <c r="D13" s="266"/>
      <c r="E13" s="266"/>
      <c r="F13" s="266"/>
      <c r="G13" s="266"/>
      <c r="H13" s="267"/>
      <c r="I13" s="1"/>
      <c r="J13" s="1"/>
      <c r="K13" s="1"/>
      <c r="L13" s="1"/>
      <c r="M13" s="1"/>
      <c r="N13" s="1"/>
      <c r="O13" s="1"/>
      <c r="P13" s="1"/>
      <c r="Q13" s="1"/>
      <c r="R13" s="1"/>
      <c r="S13" s="1"/>
      <c r="T13" s="1"/>
      <c r="U13" s="1"/>
      <c r="V13" s="1"/>
    </row>
    <row r="14" spans="1:22" ht="30" x14ac:dyDescent="0.25">
      <c r="A14" s="3" t="s">
        <v>24</v>
      </c>
      <c r="B14" s="271" t="s">
        <v>25</v>
      </c>
      <c r="C14" s="266"/>
      <c r="D14" s="266"/>
      <c r="E14" s="266"/>
      <c r="F14" s="266"/>
      <c r="G14" s="266"/>
      <c r="H14" s="267"/>
      <c r="I14" s="1"/>
      <c r="J14" s="1"/>
      <c r="K14" s="1"/>
      <c r="L14" s="1"/>
      <c r="M14" s="1"/>
      <c r="N14" s="1"/>
      <c r="O14" s="1"/>
      <c r="P14" s="1"/>
      <c r="Q14" s="1"/>
      <c r="R14" s="1"/>
      <c r="S14" s="1"/>
      <c r="T14" s="1"/>
      <c r="U14" s="1"/>
      <c r="V14" s="1"/>
    </row>
    <row r="15" spans="1:22" ht="43.5" customHeight="1" x14ac:dyDescent="0.25">
      <c r="A15" s="3" t="s">
        <v>26</v>
      </c>
      <c r="B15" s="271" t="s">
        <v>27</v>
      </c>
      <c r="C15" s="266"/>
      <c r="D15" s="266"/>
      <c r="E15" s="266"/>
      <c r="F15" s="266"/>
      <c r="G15" s="266"/>
      <c r="H15" s="267"/>
      <c r="I15" s="1"/>
      <c r="J15" s="1"/>
      <c r="K15" s="1"/>
      <c r="L15" s="1"/>
      <c r="M15" s="1"/>
      <c r="N15" s="1"/>
      <c r="O15" s="1"/>
      <c r="P15" s="1"/>
      <c r="Q15" s="1"/>
      <c r="R15" s="1"/>
      <c r="S15" s="1"/>
      <c r="T15" s="1"/>
      <c r="U15" s="1"/>
      <c r="V15" s="1"/>
    </row>
    <row r="16" spans="1:22" ht="60" x14ac:dyDescent="0.25">
      <c r="A16" s="3" t="s">
        <v>28</v>
      </c>
      <c r="B16" s="271" t="s">
        <v>29</v>
      </c>
      <c r="C16" s="266"/>
      <c r="D16" s="266"/>
      <c r="E16" s="266"/>
      <c r="F16" s="266"/>
      <c r="G16" s="266"/>
      <c r="H16" s="267"/>
      <c r="I16" s="1"/>
      <c r="J16" s="1"/>
      <c r="K16" s="1"/>
      <c r="L16" s="1"/>
      <c r="M16" s="1"/>
      <c r="N16" s="1"/>
      <c r="O16" s="1"/>
      <c r="P16" s="1"/>
      <c r="Q16" s="1"/>
      <c r="R16" s="1"/>
      <c r="S16" s="1"/>
      <c r="T16" s="1"/>
      <c r="U16" s="1"/>
      <c r="V16" s="1"/>
    </row>
    <row r="17" spans="1:22" ht="58.5" customHeight="1" x14ac:dyDescent="0.25">
      <c r="A17" s="3" t="s">
        <v>30</v>
      </c>
      <c r="B17" s="271" t="s">
        <v>31</v>
      </c>
      <c r="C17" s="266"/>
      <c r="D17" s="266"/>
      <c r="E17" s="266"/>
      <c r="F17" s="266"/>
      <c r="G17" s="266"/>
      <c r="H17" s="267"/>
      <c r="I17" s="1"/>
      <c r="J17" s="1"/>
      <c r="K17" s="1"/>
      <c r="L17" s="1"/>
      <c r="M17" s="1"/>
      <c r="N17" s="1"/>
      <c r="O17" s="1"/>
      <c r="P17" s="1"/>
      <c r="Q17" s="1"/>
      <c r="R17" s="1"/>
      <c r="S17" s="1"/>
      <c r="T17" s="1"/>
      <c r="U17" s="1"/>
      <c r="V17" s="1"/>
    </row>
    <row r="18" spans="1:22" ht="30" x14ac:dyDescent="0.25">
      <c r="A18" s="3" t="s">
        <v>32</v>
      </c>
      <c r="B18" s="271" t="s">
        <v>33</v>
      </c>
      <c r="C18" s="266"/>
      <c r="D18" s="266"/>
      <c r="E18" s="266"/>
      <c r="F18" s="266"/>
      <c r="G18" s="266"/>
      <c r="H18" s="267"/>
      <c r="I18" s="1"/>
      <c r="J18" s="1"/>
      <c r="K18" s="1"/>
      <c r="L18" s="1"/>
      <c r="M18" s="1"/>
      <c r="N18" s="1"/>
      <c r="O18" s="1"/>
      <c r="P18" s="1"/>
      <c r="Q18" s="1"/>
      <c r="R18" s="1"/>
      <c r="S18" s="1"/>
      <c r="T18" s="1"/>
      <c r="U18" s="1"/>
      <c r="V18" s="1"/>
    </row>
    <row r="19" spans="1:22" ht="30" customHeight="1" x14ac:dyDescent="0.25">
      <c r="A19" s="273"/>
      <c r="B19" s="266"/>
      <c r="C19" s="266"/>
      <c r="D19" s="266"/>
      <c r="E19" s="266"/>
      <c r="F19" s="266"/>
      <c r="G19" s="266"/>
      <c r="H19" s="267"/>
      <c r="I19" s="1"/>
      <c r="J19" s="1"/>
      <c r="K19" s="1"/>
      <c r="L19" s="1"/>
      <c r="M19" s="1"/>
      <c r="N19" s="1"/>
      <c r="O19" s="1"/>
      <c r="P19" s="1"/>
      <c r="Q19" s="1"/>
      <c r="R19" s="1"/>
      <c r="S19" s="1"/>
      <c r="T19" s="1"/>
      <c r="U19" s="1"/>
      <c r="V19" s="1"/>
    </row>
    <row r="20" spans="1:22" ht="37.5" customHeight="1" x14ac:dyDescent="0.25">
      <c r="A20" s="272" t="s">
        <v>34</v>
      </c>
      <c r="B20" s="266"/>
      <c r="C20" s="266"/>
      <c r="D20" s="266"/>
      <c r="E20" s="266"/>
      <c r="F20" s="266"/>
      <c r="G20" s="266"/>
      <c r="H20" s="267"/>
      <c r="I20" s="1"/>
      <c r="J20" s="1"/>
      <c r="K20" s="1"/>
      <c r="L20" s="1"/>
      <c r="M20" s="1"/>
      <c r="N20" s="1"/>
      <c r="O20" s="1"/>
      <c r="P20" s="1"/>
      <c r="Q20" s="1"/>
      <c r="R20" s="1"/>
      <c r="S20" s="1"/>
      <c r="T20" s="1"/>
      <c r="U20" s="1"/>
      <c r="V20" s="1"/>
    </row>
    <row r="21" spans="1:22" ht="117" customHeight="1" x14ac:dyDescent="0.25">
      <c r="A21" s="271" t="s">
        <v>35</v>
      </c>
      <c r="B21" s="266"/>
      <c r="C21" s="266"/>
      <c r="D21" s="266"/>
      <c r="E21" s="266"/>
      <c r="F21" s="266"/>
      <c r="G21" s="266"/>
      <c r="H21" s="267"/>
      <c r="I21" s="1"/>
      <c r="J21" s="1"/>
      <c r="K21" s="1"/>
      <c r="L21" s="1"/>
      <c r="M21" s="1"/>
      <c r="N21" s="1"/>
      <c r="O21" s="1"/>
      <c r="P21" s="1"/>
      <c r="Q21" s="1"/>
      <c r="R21" s="1"/>
      <c r="S21" s="1"/>
      <c r="T21" s="1"/>
      <c r="U21" s="1"/>
      <c r="V21" s="1"/>
    </row>
    <row r="22" spans="1:22" ht="117" customHeight="1" x14ac:dyDescent="0.25">
      <c r="A22" s="3" t="s">
        <v>10</v>
      </c>
      <c r="B22" s="271" t="s">
        <v>11</v>
      </c>
      <c r="C22" s="266"/>
      <c r="D22" s="266"/>
      <c r="E22" s="266"/>
      <c r="F22" s="266"/>
      <c r="G22" s="266"/>
      <c r="H22" s="267"/>
      <c r="I22" s="1"/>
      <c r="J22" s="1"/>
      <c r="K22" s="1"/>
      <c r="L22" s="1"/>
      <c r="M22" s="1"/>
      <c r="N22" s="1"/>
      <c r="O22" s="1"/>
      <c r="P22" s="1"/>
      <c r="Q22" s="1"/>
      <c r="R22" s="1"/>
      <c r="S22" s="1"/>
      <c r="T22" s="1"/>
      <c r="U22" s="1"/>
      <c r="V22" s="1"/>
    </row>
    <row r="23" spans="1:22" ht="166.5" customHeight="1" x14ac:dyDescent="0.25">
      <c r="A23" s="3" t="s">
        <v>36</v>
      </c>
      <c r="B23" s="271" t="s">
        <v>37</v>
      </c>
      <c r="C23" s="266"/>
      <c r="D23" s="266"/>
      <c r="E23" s="266"/>
      <c r="F23" s="266"/>
      <c r="G23" s="266"/>
      <c r="H23" s="267"/>
      <c r="I23" s="1"/>
      <c r="J23" s="1"/>
      <c r="K23" s="1"/>
      <c r="L23" s="1"/>
      <c r="M23" s="1"/>
      <c r="N23" s="1"/>
      <c r="O23" s="1"/>
      <c r="P23" s="1"/>
      <c r="Q23" s="1"/>
      <c r="R23" s="1"/>
      <c r="S23" s="1"/>
      <c r="T23" s="1"/>
      <c r="U23" s="1"/>
      <c r="V23" s="1"/>
    </row>
    <row r="24" spans="1:22" ht="69.75" customHeight="1" x14ac:dyDescent="0.25">
      <c r="A24" s="3" t="s">
        <v>38</v>
      </c>
      <c r="B24" s="271" t="s">
        <v>39</v>
      </c>
      <c r="C24" s="266"/>
      <c r="D24" s="266"/>
      <c r="E24" s="266"/>
      <c r="F24" s="266"/>
      <c r="G24" s="266"/>
      <c r="H24" s="267"/>
      <c r="I24" s="1"/>
      <c r="J24" s="1"/>
      <c r="K24" s="1"/>
      <c r="L24" s="1"/>
      <c r="M24" s="1"/>
      <c r="N24" s="1"/>
      <c r="O24" s="1"/>
      <c r="P24" s="1"/>
      <c r="Q24" s="1"/>
      <c r="R24" s="1"/>
      <c r="S24" s="1"/>
      <c r="T24" s="1"/>
      <c r="U24" s="1"/>
      <c r="V24" s="1"/>
    </row>
    <row r="25" spans="1:22" ht="60" customHeight="1" x14ac:dyDescent="0.25">
      <c r="A25" s="3" t="s">
        <v>40</v>
      </c>
      <c r="B25" s="271" t="s">
        <v>41</v>
      </c>
      <c r="C25" s="266"/>
      <c r="D25" s="266"/>
      <c r="E25" s="266"/>
      <c r="F25" s="266"/>
      <c r="G25" s="266"/>
      <c r="H25" s="267"/>
      <c r="I25" s="1"/>
      <c r="J25" s="1"/>
      <c r="K25" s="1"/>
      <c r="L25" s="1"/>
      <c r="M25" s="1"/>
      <c r="N25" s="1"/>
      <c r="O25" s="1"/>
      <c r="P25" s="1"/>
      <c r="Q25" s="1"/>
      <c r="R25" s="1"/>
      <c r="S25" s="1"/>
      <c r="T25" s="1"/>
      <c r="U25" s="1"/>
      <c r="V25" s="1"/>
    </row>
    <row r="26" spans="1:22" ht="24.75" customHeight="1" x14ac:dyDescent="0.25">
      <c r="A26" s="4" t="s">
        <v>42</v>
      </c>
      <c r="B26" s="265" t="s">
        <v>43</v>
      </c>
      <c r="C26" s="266"/>
      <c r="D26" s="266"/>
      <c r="E26" s="266"/>
      <c r="F26" s="266"/>
      <c r="G26" s="266"/>
      <c r="H26" s="267"/>
      <c r="I26" s="1"/>
      <c r="J26" s="1"/>
      <c r="K26" s="1"/>
      <c r="L26" s="1"/>
      <c r="M26" s="1"/>
      <c r="N26" s="1"/>
      <c r="O26" s="1"/>
      <c r="P26" s="1"/>
      <c r="Q26" s="1"/>
      <c r="R26" s="1"/>
      <c r="S26" s="1"/>
      <c r="T26" s="1"/>
      <c r="U26" s="1"/>
      <c r="V26" s="1"/>
    </row>
    <row r="27" spans="1:22" ht="26.25" customHeight="1" x14ac:dyDescent="0.25">
      <c r="A27" s="4" t="s">
        <v>44</v>
      </c>
      <c r="B27" s="265" t="s">
        <v>45</v>
      </c>
      <c r="C27" s="266"/>
      <c r="D27" s="266"/>
      <c r="E27" s="266"/>
      <c r="F27" s="266"/>
      <c r="G27" s="266"/>
      <c r="H27" s="267"/>
      <c r="I27" s="1"/>
      <c r="J27" s="1"/>
      <c r="K27" s="1"/>
      <c r="L27" s="1"/>
      <c r="M27" s="1"/>
      <c r="N27" s="1"/>
      <c r="O27" s="1"/>
      <c r="P27" s="1"/>
      <c r="Q27" s="1"/>
      <c r="R27" s="1"/>
      <c r="S27" s="1"/>
      <c r="T27" s="1"/>
      <c r="U27" s="1"/>
      <c r="V27" s="1"/>
    </row>
    <row r="28" spans="1:22" ht="53.25" customHeight="1" x14ac:dyDescent="0.25">
      <c r="A28" s="3" t="s">
        <v>46</v>
      </c>
      <c r="B28" s="271" t="s">
        <v>47</v>
      </c>
      <c r="C28" s="266"/>
      <c r="D28" s="266"/>
      <c r="E28" s="266"/>
      <c r="F28" s="266"/>
      <c r="G28" s="266"/>
      <c r="H28" s="267"/>
      <c r="I28" s="1"/>
      <c r="J28" s="1"/>
      <c r="K28" s="1"/>
      <c r="L28" s="1"/>
      <c r="M28" s="1"/>
      <c r="N28" s="1"/>
      <c r="O28" s="1"/>
      <c r="P28" s="1"/>
      <c r="Q28" s="1"/>
      <c r="R28" s="1"/>
      <c r="S28" s="1"/>
      <c r="T28" s="1"/>
      <c r="U28" s="1"/>
      <c r="V28" s="1"/>
    </row>
    <row r="29" spans="1:22" ht="45" customHeight="1" x14ac:dyDescent="0.25">
      <c r="A29" s="3" t="s">
        <v>48</v>
      </c>
      <c r="B29" s="271" t="s">
        <v>49</v>
      </c>
      <c r="C29" s="266"/>
      <c r="D29" s="266"/>
      <c r="E29" s="266"/>
      <c r="F29" s="266"/>
      <c r="G29" s="266"/>
      <c r="H29" s="267"/>
      <c r="I29" s="1"/>
      <c r="J29" s="1"/>
      <c r="K29" s="1"/>
      <c r="L29" s="1"/>
      <c r="M29" s="1"/>
      <c r="N29" s="1"/>
      <c r="O29" s="1"/>
      <c r="P29" s="1"/>
      <c r="Q29" s="1"/>
      <c r="R29" s="1"/>
      <c r="S29" s="1"/>
      <c r="T29" s="1"/>
      <c r="U29" s="1"/>
      <c r="V29" s="1"/>
    </row>
    <row r="30" spans="1:22" ht="45" customHeight="1" x14ac:dyDescent="0.25">
      <c r="A30" s="3" t="s">
        <v>50</v>
      </c>
      <c r="B30" s="271" t="s">
        <v>51</v>
      </c>
      <c r="C30" s="266"/>
      <c r="D30" s="266"/>
      <c r="E30" s="266"/>
      <c r="F30" s="266"/>
      <c r="G30" s="266"/>
      <c r="H30" s="267"/>
      <c r="I30" s="1"/>
      <c r="J30" s="1"/>
      <c r="K30" s="1"/>
      <c r="L30" s="1"/>
      <c r="M30" s="1"/>
      <c r="N30" s="1"/>
      <c r="O30" s="1"/>
      <c r="P30" s="1"/>
      <c r="Q30" s="1"/>
      <c r="R30" s="1"/>
      <c r="S30" s="1"/>
      <c r="T30" s="1"/>
      <c r="U30" s="1"/>
      <c r="V30" s="1"/>
    </row>
    <row r="31" spans="1:22" ht="45" customHeight="1" x14ac:dyDescent="0.25">
      <c r="A31" s="3" t="s">
        <v>52</v>
      </c>
      <c r="B31" s="271" t="s">
        <v>53</v>
      </c>
      <c r="C31" s="266"/>
      <c r="D31" s="266"/>
      <c r="E31" s="266"/>
      <c r="F31" s="266"/>
      <c r="G31" s="266"/>
      <c r="H31" s="267"/>
      <c r="I31" s="1"/>
      <c r="J31" s="1"/>
      <c r="K31" s="1"/>
      <c r="L31" s="1"/>
      <c r="M31" s="1"/>
      <c r="N31" s="1"/>
      <c r="O31" s="1"/>
      <c r="P31" s="1"/>
      <c r="Q31" s="1"/>
      <c r="R31" s="1"/>
      <c r="S31" s="1"/>
      <c r="T31" s="1"/>
      <c r="U31" s="1"/>
      <c r="V31" s="1"/>
    </row>
    <row r="32" spans="1:22" ht="33" customHeight="1" x14ac:dyDescent="0.25">
      <c r="A32" s="4" t="s">
        <v>54</v>
      </c>
      <c r="B32" s="271" t="s">
        <v>55</v>
      </c>
      <c r="C32" s="266"/>
      <c r="D32" s="266"/>
      <c r="E32" s="266"/>
      <c r="F32" s="266"/>
      <c r="G32" s="266"/>
      <c r="H32" s="267"/>
      <c r="I32" s="1"/>
      <c r="J32" s="1"/>
      <c r="K32" s="1"/>
      <c r="L32" s="1"/>
      <c r="M32" s="1"/>
      <c r="N32" s="1"/>
      <c r="O32" s="1"/>
      <c r="P32" s="1"/>
      <c r="Q32" s="1"/>
      <c r="R32" s="1"/>
      <c r="S32" s="1"/>
      <c r="T32" s="1"/>
      <c r="U32" s="1"/>
      <c r="V32" s="1"/>
    </row>
    <row r="33" spans="1:22" ht="39" customHeight="1" x14ac:dyDescent="0.25">
      <c r="A33" s="3" t="s">
        <v>56</v>
      </c>
      <c r="B33" s="265" t="s">
        <v>57</v>
      </c>
      <c r="C33" s="266"/>
      <c r="D33" s="266"/>
      <c r="E33" s="266"/>
      <c r="F33" s="266"/>
      <c r="G33" s="266"/>
      <c r="H33" s="267"/>
      <c r="I33" s="1"/>
      <c r="J33" s="1"/>
      <c r="K33" s="1"/>
      <c r="L33" s="1"/>
      <c r="M33" s="1"/>
      <c r="N33" s="1"/>
      <c r="O33" s="1"/>
      <c r="P33" s="1"/>
      <c r="Q33" s="1"/>
      <c r="R33" s="1"/>
      <c r="S33" s="1"/>
      <c r="T33" s="1"/>
      <c r="U33" s="1"/>
      <c r="V33" s="1"/>
    </row>
    <row r="34" spans="1:22" ht="39" customHeight="1" x14ac:dyDescent="0.25">
      <c r="A34" s="272" t="s">
        <v>58</v>
      </c>
      <c r="B34" s="266"/>
      <c r="C34" s="266"/>
      <c r="D34" s="266"/>
      <c r="E34" s="266"/>
      <c r="F34" s="266"/>
      <c r="G34" s="266"/>
      <c r="H34" s="267"/>
      <c r="I34" s="1"/>
      <c r="J34" s="1"/>
      <c r="K34" s="1"/>
      <c r="L34" s="1"/>
      <c r="M34" s="1"/>
      <c r="N34" s="1"/>
      <c r="O34" s="1"/>
      <c r="P34" s="1"/>
      <c r="Q34" s="1"/>
      <c r="R34" s="1"/>
      <c r="S34" s="1"/>
      <c r="T34" s="1"/>
      <c r="U34" s="1"/>
      <c r="V34" s="1"/>
    </row>
    <row r="35" spans="1:22" ht="79.5" customHeight="1" x14ac:dyDescent="0.25">
      <c r="A35" s="271" t="s">
        <v>59</v>
      </c>
      <c r="B35" s="266"/>
      <c r="C35" s="266"/>
      <c r="D35" s="266"/>
      <c r="E35" s="266"/>
      <c r="F35" s="266"/>
      <c r="G35" s="266"/>
      <c r="H35" s="267"/>
      <c r="I35" s="1"/>
      <c r="J35" s="1"/>
      <c r="K35" s="1"/>
      <c r="L35" s="1"/>
      <c r="M35" s="1"/>
      <c r="N35" s="1"/>
      <c r="O35" s="1"/>
      <c r="P35" s="1"/>
      <c r="Q35" s="1"/>
      <c r="R35" s="1"/>
      <c r="S35" s="1"/>
      <c r="T35" s="1"/>
      <c r="U35" s="1"/>
      <c r="V35" s="1"/>
    </row>
    <row r="36" spans="1:22" ht="33" customHeight="1" x14ac:dyDescent="0.25">
      <c r="A36" s="3" t="s">
        <v>60</v>
      </c>
      <c r="B36" s="271" t="s">
        <v>61</v>
      </c>
      <c r="C36" s="266"/>
      <c r="D36" s="266"/>
      <c r="E36" s="266"/>
      <c r="F36" s="266"/>
      <c r="G36" s="266"/>
      <c r="H36" s="267"/>
      <c r="I36" s="1"/>
      <c r="J36" s="1"/>
      <c r="K36" s="1"/>
      <c r="L36" s="1"/>
      <c r="M36" s="1"/>
      <c r="N36" s="1"/>
      <c r="O36" s="1"/>
      <c r="P36" s="1"/>
      <c r="Q36" s="1"/>
      <c r="R36" s="1"/>
      <c r="S36" s="1"/>
      <c r="T36" s="1"/>
      <c r="U36" s="1"/>
      <c r="V36" s="1"/>
    </row>
    <row r="37" spans="1:22" ht="33" customHeight="1" x14ac:dyDescent="0.25">
      <c r="A37" s="3" t="s">
        <v>62</v>
      </c>
      <c r="B37" s="271" t="s">
        <v>63</v>
      </c>
      <c r="C37" s="266"/>
      <c r="D37" s="266"/>
      <c r="E37" s="266"/>
      <c r="F37" s="266"/>
      <c r="G37" s="266"/>
      <c r="H37" s="267"/>
      <c r="I37" s="1"/>
      <c r="J37" s="1"/>
      <c r="K37" s="1"/>
      <c r="L37" s="1"/>
      <c r="M37" s="1"/>
      <c r="N37" s="1"/>
      <c r="O37" s="1"/>
      <c r="P37" s="1"/>
      <c r="Q37" s="1"/>
      <c r="R37" s="1"/>
      <c r="S37" s="1"/>
      <c r="T37" s="1"/>
      <c r="U37" s="1"/>
      <c r="V37" s="1"/>
    </row>
    <row r="38" spans="1:22" ht="33" customHeight="1" x14ac:dyDescent="0.25">
      <c r="A38" s="5"/>
      <c r="B38" s="55"/>
      <c r="C38" s="55"/>
      <c r="D38" s="55"/>
      <c r="E38" s="55"/>
      <c r="F38" s="55"/>
      <c r="G38" s="55"/>
      <c r="H38" s="6"/>
      <c r="I38" s="1"/>
      <c r="J38" s="1"/>
      <c r="K38" s="1"/>
      <c r="L38" s="1"/>
      <c r="M38" s="1"/>
      <c r="N38" s="1"/>
      <c r="O38" s="1"/>
      <c r="P38" s="1"/>
      <c r="Q38" s="1"/>
      <c r="R38" s="1"/>
      <c r="S38" s="1"/>
      <c r="T38" s="1"/>
      <c r="U38" s="1"/>
      <c r="V38" s="1"/>
    </row>
    <row r="39" spans="1:22" ht="34.5" customHeight="1" x14ac:dyDescent="0.25">
      <c r="A39" s="272" t="s">
        <v>64</v>
      </c>
      <c r="B39" s="266"/>
      <c r="C39" s="266"/>
      <c r="D39" s="266"/>
      <c r="E39" s="266"/>
      <c r="F39" s="266"/>
      <c r="G39" s="266"/>
      <c r="H39" s="267"/>
      <c r="I39" s="1"/>
      <c r="J39" s="1"/>
      <c r="K39" s="1"/>
      <c r="L39" s="1"/>
      <c r="M39" s="1"/>
      <c r="N39" s="1"/>
      <c r="O39" s="1"/>
      <c r="P39" s="1"/>
      <c r="Q39" s="1"/>
      <c r="R39" s="1"/>
      <c r="S39" s="1"/>
      <c r="T39" s="1"/>
      <c r="U39" s="1"/>
      <c r="V39" s="1"/>
    </row>
    <row r="40" spans="1:22" ht="34.5" customHeight="1" x14ac:dyDescent="0.25">
      <c r="A40" s="3" t="s">
        <v>65</v>
      </c>
      <c r="B40" s="271" t="s">
        <v>66</v>
      </c>
      <c r="C40" s="266"/>
      <c r="D40" s="266"/>
      <c r="E40" s="266"/>
      <c r="F40" s="266"/>
      <c r="G40" s="266"/>
      <c r="H40" s="267"/>
      <c r="I40" s="1"/>
      <c r="J40" s="1"/>
      <c r="K40" s="1"/>
      <c r="L40" s="1"/>
      <c r="M40" s="1"/>
      <c r="N40" s="1"/>
      <c r="O40" s="1"/>
      <c r="P40" s="1"/>
      <c r="Q40" s="1"/>
      <c r="R40" s="1"/>
      <c r="S40" s="1"/>
      <c r="T40" s="1"/>
      <c r="U40" s="1"/>
      <c r="V40" s="1"/>
    </row>
    <row r="41" spans="1:22" ht="29.25" customHeight="1" x14ac:dyDescent="0.25">
      <c r="A41" s="3" t="s">
        <v>67</v>
      </c>
      <c r="B41" s="271" t="s">
        <v>68</v>
      </c>
      <c r="C41" s="266"/>
      <c r="D41" s="266"/>
      <c r="E41" s="266"/>
      <c r="F41" s="266"/>
      <c r="G41" s="266"/>
      <c r="H41" s="267"/>
      <c r="I41" s="1"/>
      <c r="J41" s="1"/>
      <c r="K41" s="1"/>
      <c r="L41" s="1"/>
      <c r="M41" s="1"/>
      <c r="N41" s="1"/>
      <c r="O41" s="1"/>
      <c r="P41" s="1"/>
      <c r="Q41" s="1"/>
      <c r="R41" s="1"/>
      <c r="S41" s="1"/>
      <c r="T41" s="1"/>
      <c r="U41" s="1"/>
      <c r="V41" s="1"/>
    </row>
    <row r="42" spans="1:22" ht="42" customHeight="1" x14ac:dyDescent="0.25">
      <c r="A42" s="3" t="s">
        <v>69</v>
      </c>
      <c r="B42" s="271" t="s">
        <v>70</v>
      </c>
      <c r="C42" s="266"/>
      <c r="D42" s="266"/>
      <c r="E42" s="266"/>
      <c r="F42" s="266"/>
      <c r="G42" s="266"/>
      <c r="H42" s="267"/>
      <c r="I42" s="1"/>
      <c r="J42" s="1"/>
      <c r="K42" s="1"/>
      <c r="L42" s="1"/>
      <c r="M42" s="1"/>
      <c r="N42" s="1"/>
      <c r="O42" s="1"/>
      <c r="P42" s="1"/>
      <c r="Q42" s="1"/>
      <c r="R42" s="1"/>
      <c r="S42" s="1"/>
      <c r="T42" s="1"/>
      <c r="U42" s="1"/>
      <c r="V42" s="1"/>
    </row>
    <row r="43" spans="1:22" ht="42" customHeight="1" x14ac:dyDescent="0.25">
      <c r="A43" s="3" t="s">
        <v>71</v>
      </c>
      <c r="B43" s="271" t="s">
        <v>72</v>
      </c>
      <c r="C43" s="266"/>
      <c r="D43" s="266"/>
      <c r="E43" s="266"/>
      <c r="F43" s="266"/>
      <c r="G43" s="266"/>
      <c r="H43" s="267"/>
      <c r="I43" s="1"/>
      <c r="J43" s="1"/>
      <c r="K43" s="1"/>
      <c r="L43" s="1"/>
      <c r="M43" s="1"/>
      <c r="N43" s="1"/>
      <c r="O43" s="1"/>
      <c r="P43" s="1"/>
      <c r="Q43" s="1"/>
      <c r="R43" s="1"/>
      <c r="S43" s="1"/>
      <c r="T43" s="1"/>
      <c r="U43" s="1"/>
      <c r="V43" s="1"/>
    </row>
    <row r="44" spans="1:22" ht="42" customHeight="1" x14ac:dyDescent="0.25">
      <c r="A44" s="3" t="s">
        <v>73</v>
      </c>
      <c r="B44" s="271" t="s">
        <v>74</v>
      </c>
      <c r="C44" s="266"/>
      <c r="D44" s="266"/>
      <c r="E44" s="266"/>
      <c r="F44" s="266"/>
      <c r="G44" s="266"/>
      <c r="H44" s="267"/>
      <c r="I44" s="1"/>
      <c r="J44" s="1"/>
      <c r="K44" s="1"/>
      <c r="L44" s="1"/>
      <c r="M44" s="1"/>
      <c r="N44" s="1"/>
      <c r="O44" s="1"/>
      <c r="P44" s="1"/>
      <c r="Q44" s="1"/>
      <c r="R44" s="1"/>
      <c r="S44" s="1"/>
      <c r="T44" s="1"/>
      <c r="U44" s="1"/>
      <c r="V44" s="1"/>
    </row>
    <row r="45" spans="1:22" ht="42" customHeight="1" x14ac:dyDescent="0.25">
      <c r="A45" s="3" t="s">
        <v>75</v>
      </c>
      <c r="B45" s="271" t="s">
        <v>76</v>
      </c>
      <c r="C45" s="266"/>
      <c r="D45" s="266"/>
      <c r="E45" s="266"/>
      <c r="F45" s="266"/>
      <c r="G45" s="266"/>
      <c r="H45" s="267"/>
      <c r="I45" s="1"/>
      <c r="J45" s="1"/>
      <c r="K45" s="1"/>
      <c r="L45" s="1"/>
      <c r="M45" s="1"/>
      <c r="N45" s="1"/>
      <c r="O45" s="1"/>
      <c r="P45" s="1"/>
      <c r="Q45" s="1"/>
      <c r="R45" s="1"/>
      <c r="S45" s="1"/>
      <c r="T45" s="1"/>
      <c r="U45" s="1"/>
      <c r="V45" s="1"/>
    </row>
    <row r="46" spans="1:22" ht="85.5" customHeight="1" x14ac:dyDescent="0.25">
      <c r="A46" s="7" t="s">
        <v>77</v>
      </c>
      <c r="B46" s="269" t="s">
        <v>78</v>
      </c>
      <c r="C46" s="266"/>
      <c r="D46" s="266"/>
      <c r="E46" s="266"/>
      <c r="F46" s="266"/>
      <c r="G46" s="266"/>
      <c r="H46" s="267"/>
      <c r="I46" s="1"/>
      <c r="J46" s="1"/>
      <c r="K46" s="1"/>
      <c r="L46" s="1"/>
      <c r="M46" s="1"/>
      <c r="N46" s="1"/>
      <c r="O46" s="1"/>
      <c r="P46" s="1"/>
      <c r="Q46" s="1"/>
      <c r="R46" s="1"/>
      <c r="S46" s="1"/>
      <c r="T46" s="1"/>
      <c r="U46" s="1"/>
      <c r="V46" s="1"/>
    </row>
    <row r="47" spans="1:22" ht="39.75" customHeight="1" x14ac:dyDescent="0.25">
      <c r="A47" s="7" t="s">
        <v>79</v>
      </c>
      <c r="B47" s="269" t="s">
        <v>80</v>
      </c>
      <c r="C47" s="266"/>
      <c r="D47" s="266"/>
      <c r="E47" s="266"/>
      <c r="F47" s="266"/>
      <c r="G47" s="266"/>
      <c r="H47" s="267"/>
      <c r="I47" s="1"/>
      <c r="J47" s="1"/>
      <c r="K47" s="1"/>
      <c r="L47" s="1"/>
      <c r="M47" s="1"/>
      <c r="N47" s="1"/>
      <c r="O47" s="1"/>
      <c r="P47" s="1"/>
      <c r="Q47" s="1"/>
      <c r="R47" s="1"/>
      <c r="S47" s="1"/>
      <c r="T47" s="1"/>
      <c r="U47" s="1"/>
      <c r="V47" s="1"/>
    </row>
    <row r="48" spans="1:22" ht="31.5" customHeight="1" x14ac:dyDescent="0.25">
      <c r="A48" s="7" t="s">
        <v>81</v>
      </c>
      <c r="B48" s="269" t="s">
        <v>82</v>
      </c>
      <c r="C48" s="266"/>
      <c r="D48" s="266"/>
      <c r="E48" s="266"/>
      <c r="F48" s="266"/>
      <c r="G48" s="266"/>
      <c r="H48" s="267"/>
      <c r="I48" s="1"/>
      <c r="J48" s="1"/>
      <c r="K48" s="1"/>
      <c r="L48" s="1"/>
      <c r="M48" s="1"/>
      <c r="N48" s="1"/>
      <c r="O48" s="1"/>
      <c r="P48" s="1"/>
      <c r="Q48" s="1"/>
      <c r="R48" s="1"/>
      <c r="S48" s="1"/>
      <c r="T48" s="1"/>
      <c r="U48" s="1"/>
      <c r="V48" s="1"/>
    </row>
    <row r="49" spans="1:22" ht="15.75" customHeight="1" x14ac:dyDescent="0.25">
      <c r="A49" s="7" t="s">
        <v>83</v>
      </c>
      <c r="B49" s="269" t="s">
        <v>84</v>
      </c>
      <c r="C49" s="266"/>
      <c r="D49" s="266"/>
      <c r="E49" s="266"/>
      <c r="F49" s="266"/>
      <c r="G49" s="266"/>
      <c r="H49" s="267"/>
      <c r="I49" s="1"/>
      <c r="J49" s="1"/>
      <c r="K49" s="1"/>
      <c r="L49" s="1"/>
      <c r="M49" s="1"/>
      <c r="N49" s="1"/>
      <c r="O49" s="1"/>
      <c r="P49" s="1"/>
      <c r="Q49" s="1"/>
      <c r="R49" s="1"/>
      <c r="S49" s="1"/>
      <c r="T49" s="1"/>
      <c r="U49" s="1"/>
      <c r="V49" s="1"/>
    </row>
    <row r="50" spans="1:22" ht="43.5" customHeight="1" x14ac:dyDescent="0.25">
      <c r="A50" s="7" t="s">
        <v>85</v>
      </c>
      <c r="B50" s="269" t="s">
        <v>86</v>
      </c>
      <c r="C50" s="266"/>
      <c r="D50" s="266"/>
      <c r="E50" s="266"/>
      <c r="F50" s="266"/>
      <c r="G50" s="266"/>
      <c r="H50" s="267"/>
      <c r="I50" s="1"/>
      <c r="J50" s="1"/>
      <c r="K50" s="1"/>
      <c r="L50" s="1"/>
      <c r="M50" s="1"/>
      <c r="N50" s="1"/>
      <c r="O50" s="1"/>
      <c r="P50" s="1"/>
      <c r="Q50" s="1"/>
      <c r="R50" s="1"/>
      <c r="S50" s="1"/>
      <c r="T50" s="1"/>
      <c r="U50" s="1"/>
      <c r="V50" s="1"/>
    </row>
    <row r="51" spans="1:22" ht="40.5" customHeight="1" x14ac:dyDescent="0.25">
      <c r="A51" s="7" t="s">
        <v>87</v>
      </c>
      <c r="B51" s="269" t="s">
        <v>88</v>
      </c>
      <c r="C51" s="266"/>
      <c r="D51" s="266"/>
      <c r="E51" s="266"/>
      <c r="F51" s="266"/>
      <c r="G51" s="266"/>
      <c r="H51" s="267"/>
      <c r="I51" s="1"/>
      <c r="J51" s="1"/>
      <c r="K51" s="1"/>
      <c r="L51" s="1"/>
      <c r="M51" s="1"/>
      <c r="N51" s="1"/>
      <c r="O51" s="1"/>
      <c r="P51" s="1"/>
      <c r="Q51" s="1"/>
      <c r="R51" s="1"/>
      <c r="S51" s="1"/>
      <c r="T51" s="1"/>
      <c r="U51" s="1"/>
      <c r="V51" s="1"/>
    </row>
    <row r="52" spans="1:22" ht="75.75" customHeight="1" x14ac:dyDescent="0.25">
      <c r="A52" s="3" t="s">
        <v>89</v>
      </c>
      <c r="B52" s="271" t="s">
        <v>90</v>
      </c>
      <c r="C52" s="266"/>
      <c r="D52" s="266"/>
      <c r="E52" s="266"/>
      <c r="F52" s="266"/>
      <c r="G52" s="266"/>
      <c r="H52" s="267"/>
      <c r="I52" s="1"/>
      <c r="J52" s="1"/>
      <c r="K52" s="1"/>
      <c r="L52" s="1"/>
      <c r="M52" s="1"/>
      <c r="N52" s="1"/>
      <c r="O52" s="1"/>
      <c r="P52" s="1"/>
      <c r="Q52" s="1"/>
      <c r="R52" s="1"/>
      <c r="S52" s="1"/>
      <c r="T52" s="1"/>
      <c r="U52" s="1"/>
      <c r="V52" s="1"/>
    </row>
    <row r="53" spans="1:22" ht="41.25" customHeight="1" x14ac:dyDescent="0.25">
      <c r="A53" s="3" t="s">
        <v>91</v>
      </c>
      <c r="B53" s="271" t="s">
        <v>92</v>
      </c>
      <c r="C53" s="266"/>
      <c r="D53" s="266"/>
      <c r="E53" s="266"/>
      <c r="F53" s="266"/>
      <c r="G53" s="266"/>
      <c r="H53" s="267"/>
      <c r="I53" s="1"/>
      <c r="J53" s="1"/>
      <c r="K53" s="1"/>
      <c r="L53" s="1"/>
      <c r="M53" s="1"/>
      <c r="N53" s="1"/>
      <c r="O53" s="1"/>
      <c r="P53" s="1"/>
      <c r="Q53" s="1"/>
      <c r="R53" s="1"/>
      <c r="S53" s="1"/>
      <c r="T53" s="1"/>
      <c r="U53" s="1"/>
      <c r="V53" s="1"/>
    </row>
    <row r="54" spans="1:22" ht="47.25" customHeight="1" x14ac:dyDescent="0.25">
      <c r="A54" s="3" t="s">
        <v>93</v>
      </c>
      <c r="B54" s="271" t="s">
        <v>94</v>
      </c>
      <c r="C54" s="266"/>
      <c r="D54" s="266"/>
      <c r="E54" s="266"/>
      <c r="F54" s="266"/>
      <c r="G54" s="266"/>
      <c r="H54" s="267"/>
      <c r="I54" s="1"/>
      <c r="J54" s="1"/>
      <c r="K54" s="1"/>
      <c r="L54" s="1"/>
      <c r="M54" s="1"/>
      <c r="N54" s="1"/>
      <c r="O54" s="1"/>
      <c r="P54" s="1"/>
      <c r="Q54" s="1"/>
      <c r="R54" s="1"/>
      <c r="S54" s="1"/>
      <c r="T54" s="1"/>
      <c r="U54" s="1"/>
      <c r="V54" s="1"/>
    </row>
    <row r="55" spans="1:22" ht="57" customHeight="1" x14ac:dyDescent="0.25">
      <c r="A55" s="3" t="s">
        <v>95</v>
      </c>
      <c r="B55" s="271" t="s">
        <v>96</v>
      </c>
      <c r="C55" s="266"/>
      <c r="D55" s="266"/>
      <c r="E55" s="266"/>
      <c r="F55" s="266"/>
      <c r="G55" s="266"/>
      <c r="H55" s="267"/>
      <c r="I55" s="1"/>
      <c r="J55" s="1"/>
      <c r="K55" s="1"/>
      <c r="L55" s="1"/>
      <c r="M55" s="1"/>
      <c r="N55" s="1"/>
      <c r="O55" s="1"/>
      <c r="P55" s="1"/>
      <c r="Q55" s="1"/>
      <c r="R55" s="1"/>
      <c r="S55" s="1"/>
      <c r="T55" s="1"/>
      <c r="U55" s="1"/>
      <c r="V55" s="1"/>
    </row>
    <row r="56" spans="1:22" ht="31.5" customHeight="1" x14ac:dyDescent="0.25">
      <c r="A56" s="3" t="s">
        <v>97</v>
      </c>
      <c r="B56" s="271" t="s">
        <v>98</v>
      </c>
      <c r="C56" s="266"/>
      <c r="D56" s="266"/>
      <c r="E56" s="266"/>
      <c r="F56" s="266"/>
      <c r="G56" s="266"/>
      <c r="H56" s="267"/>
      <c r="I56" s="1"/>
      <c r="J56" s="1"/>
      <c r="K56" s="1"/>
      <c r="L56" s="1"/>
      <c r="M56" s="1"/>
      <c r="N56" s="1"/>
      <c r="O56" s="1"/>
      <c r="P56" s="1"/>
      <c r="Q56" s="1"/>
      <c r="R56" s="1"/>
      <c r="S56" s="1"/>
      <c r="T56" s="1"/>
      <c r="U56" s="1"/>
      <c r="V56" s="1"/>
    </row>
    <row r="57" spans="1:22" ht="70.5" customHeight="1" x14ac:dyDescent="0.25">
      <c r="A57" s="3" t="s">
        <v>99</v>
      </c>
      <c r="B57" s="271" t="s">
        <v>100</v>
      </c>
      <c r="C57" s="266"/>
      <c r="D57" s="266"/>
      <c r="E57" s="266"/>
      <c r="F57" s="266"/>
      <c r="G57" s="266"/>
      <c r="H57" s="267"/>
      <c r="I57" s="1"/>
      <c r="J57" s="1"/>
      <c r="K57" s="1"/>
      <c r="L57" s="1"/>
      <c r="M57" s="1"/>
      <c r="N57" s="1"/>
      <c r="O57" s="1"/>
      <c r="P57" s="1"/>
      <c r="Q57" s="1"/>
      <c r="R57" s="1"/>
      <c r="S57" s="1"/>
      <c r="T57" s="1"/>
      <c r="U57" s="1"/>
      <c r="V57" s="1"/>
    </row>
    <row r="58" spans="1:22" ht="33.75" customHeight="1" x14ac:dyDescent="0.25">
      <c r="A58" s="274"/>
      <c r="B58" s="266"/>
      <c r="C58" s="266"/>
      <c r="D58" s="266"/>
      <c r="E58" s="266"/>
      <c r="F58" s="266"/>
      <c r="G58" s="266"/>
      <c r="H58" s="267"/>
      <c r="I58" s="1"/>
      <c r="J58" s="1"/>
      <c r="K58" s="1"/>
      <c r="L58" s="1"/>
      <c r="M58" s="1"/>
      <c r="N58" s="1"/>
      <c r="O58" s="1"/>
      <c r="P58" s="1"/>
      <c r="Q58" s="1"/>
      <c r="R58" s="1"/>
      <c r="S58" s="1"/>
      <c r="T58" s="1"/>
      <c r="U58" s="1"/>
      <c r="V58" s="1"/>
    </row>
    <row r="59" spans="1:22" ht="32.25" customHeight="1" x14ac:dyDescent="0.25">
      <c r="A59" s="275" t="s">
        <v>101</v>
      </c>
      <c r="B59" s="266"/>
      <c r="C59" s="266"/>
      <c r="D59" s="266"/>
      <c r="E59" s="266"/>
      <c r="F59" s="266"/>
      <c r="G59" s="266"/>
      <c r="H59" s="267"/>
      <c r="I59" s="1"/>
      <c r="J59" s="1"/>
      <c r="K59" s="1"/>
      <c r="L59" s="1"/>
      <c r="M59" s="1"/>
      <c r="N59" s="1"/>
      <c r="O59" s="1"/>
      <c r="P59" s="1"/>
      <c r="Q59" s="1"/>
      <c r="R59" s="1"/>
      <c r="S59" s="1"/>
      <c r="T59" s="1"/>
      <c r="U59" s="1"/>
      <c r="V59" s="1"/>
    </row>
    <row r="60" spans="1:22" ht="34.5" customHeight="1" x14ac:dyDescent="0.25">
      <c r="A60" s="3" t="s">
        <v>102</v>
      </c>
      <c r="B60" s="265" t="s">
        <v>103</v>
      </c>
      <c r="C60" s="266"/>
      <c r="D60" s="266"/>
      <c r="E60" s="266"/>
      <c r="F60" s="266"/>
      <c r="G60" s="266"/>
      <c r="H60" s="267"/>
      <c r="I60" s="1"/>
      <c r="J60" s="1"/>
      <c r="K60" s="1"/>
      <c r="L60" s="1"/>
      <c r="M60" s="1"/>
      <c r="N60" s="1"/>
      <c r="O60" s="1"/>
      <c r="P60" s="1"/>
      <c r="Q60" s="1"/>
      <c r="R60" s="1"/>
      <c r="S60" s="1"/>
      <c r="T60" s="1"/>
      <c r="U60" s="1"/>
      <c r="V60" s="1"/>
    </row>
    <row r="61" spans="1:22" ht="60" customHeight="1" x14ac:dyDescent="0.25">
      <c r="A61" s="3" t="s">
        <v>104</v>
      </c>
      <c r="B61" s="265" t="s">
        <v>105</v>
      </c>
      <c r="C61" s="266"/>
      <c r="D61" s="266"/>
      <c r="E61" s="266"/>
      <c r="F61" s="266"/>
      <c r="G61" s="266"/>
      <c r="H61" s="267"/>
      <c r="I61" s="1"/>
      <c r="J61" s="1"/>
      <c r="K61" s="1"/>
      <c r="L61" s="1"/>
      <c r="M61" s="1"/>
      <c r="N61" s="1"/>
      <c r="O61" s="1"/>
      <c r="P61" s="1"/>
      <c r="Q61" s="1"/>
      <c r="R61" s="1"/>
      <c r="S61" s="1"/>
      <c r="T61" s="1"/>
      <c r="U61" s="1"/>
      <c r="V61" s="1"/>
    </row>
    <row r="62" spans="1:22" ht="41.25" customHeight="1" x14ac:dyDescent="0.25">
      <c r="A62" s="3" t="s">
        <v>106</v>
      </c>
      <c r="B62" s="265" t="s">
        <v>107</v>
      </c>
      <c r="C62" s="266"/>
      <c r="D62" s="266"/>
      <c r="E62" s="266"/>
      <c r="F62" s="266"/>
      <c r="G62" s="266"/>
      <c r="H62" s="267"/>
      <c r="I62" s="1"/>
      <c r="J62" s="1"/>
      <c r="K62" s="1"/>
      <c r="L62" s="1"/>
      <c r="M62" s="1"/>
      <c r="N62" s="1"/>
      <c r="O62" s="1"/>
      <c r="P62" s="1"/>
      <c r="Q62" s="1"/>
      <c r="R62" s="1"/>
      <c r="S62" s="1"/>
      <c r="T62" s="1"/>
      <c r="U62" s="1"/>
      <c r="V62" s="1"/>
    </row>
    <row r="63" spans="1:22" ht="42" customHeight="1" x14ac:dyDescent="0.25">
      <c r="A63" s="3" t="s">
        <v>108</v>
      </c>
      <c r="B63" s="271" t="s">
        <v>109</v>
      </c>
      <c r="C63" s="266"/>
      <c r="D63" s="266"/>
      <c r="E63" s="266"/>
      <c r="F63" s="266"/>
      <c r="G63" s="266"/>
      <c r="H63" s="267"/>
      <c r="I63" s="1"/>
      <c r="J63" s="1"/>
      <c r="K63" s="1"/>
      <c r="L63" s="1"/>
      <c r="M63" s="1"/>
      <c r="N63" s="1"/>
      <c r="O63" s="1"/>
      <c r="P63" s="1"/>
      <c r="Q63" s="1"/>
      <c r="R63" s="1"/>
      <c r="S63" s="1"/>
      <c r="T63" s="1"/>
      <c r="U63" s="1"/>
      <c r="V63" s="1"/>
    </row>
    <row r="64" spans="1:22" ht="31.5" customHeight="1" x14ac:dyDescent="0.25">
      <c r="A64" s="3" t="s">
        <v>110</v>
      </c>
      <c r="B64" s="265" t="s">
        <v>111</v>
      </c>
      <c r="C64" s="266"/>
      <c r="D64" s="266"/>
      <c r="E64" s="266"/>
      <c r="F64" s="266"/>
      <c r="G64" s="266"/>
      <c r="H64" s="267"/>
      <c r="I64" s="1"/>
      <c r="J64" s="1"/>
      <c r="K64" s="1"/>
      <c r="L64" s="1"/>
      <c r="M64" s="1"/>
      <c r="N64" s="1"/>
      <c r="O64" s="1"/>
      <c r="P64" s="1"/>
      <c r="Q64" s="1"/>
      <c r="R64" s="1"/>
      <c r="S64" s="1"/>
      <c r="T64" s="1"/>
      <c r="U64" s="1"/>
      <c r="V64" s="1"/>
    </row>
    <row r="65" spans="1:22" ht="45.75" customHeight="1" x14ac:dyDescent="0.25">
      <c r="A65" s="3" t="s">
        <v>112</v>
      </c>
      <c r="B65" s="265" t="s">
        <v>113</v>
      </c>
      <c r="C65" s="266"/>
      <c r="D65" s="266"/>
      <c r="E65" s="266"/>
      <c r="F65" s="266"/>
      <c r="G65" s="266"/>
      <c r="H65" s="267"/>
      <c r="I65" s="1"/>
      <c r="J65" s="1"/>
      <c r="K65" s="1"/>
      <c r="L65" s="1"/>
      <c r="M65" s="1"/>
      <c r="N65" s="1"/>
      <c r="O65" s="1"/>
      <c r="P65" s="1"/>
      <c r="Q65" s="1"/>
      <c r="R65" s="1"/>
      <c r="S65" s="1"/>
      <c r="T65" s="1"/>
      <c r="U65" s="1"/>
      <c r="V65" s="1"/>
    </row>
    <row r="66" spans="1:22" ht="30.75" customHeight="1" x14ac:dyDescent="0.25">
      <c r="A66" s="276"/>
      <c r="B66" s="266"/>
      <c r="C66" s="266"/>
      <c r="D66" s="266"/>
      <c r="E66" s="266"/>
      <c r="F66" s="266"/>
      <c r="G66" s="266"/>
      <c r="H66" s="266"/>
      <c r="I66" s="1"/>
      <c r="J66" s="1"/>
      <c r="K66" s="1"/>
      <c r="L66" s="1"/>
      <c r="M66" s="1"/>
      <c r="N66" s="1"/>
      <c r="O66" s="1"/>
      <c r="P66" s="1"/>
      <c r="Q66" s="1"/>
      <c r="R66" s="1"/>
      <c r="S66" s="1"/>
      <c r="T66" s="1"/>
      <c r="U66" s="1"/>
      <c r="V66" s="1"/>
    </row>
    <row r="67" spans="1:22" ht="34.5" customHeight="1" x14ac:dyDescent="0.25">
      <c r="A67" s="275" t="s">
        <v>114</v>
      </c>
      <c r="B67" s="266"/>
      <c r="C67" s="266"/>
      <c r="D67" s="266"/>
      <c r="E67" s="266"/>
      <c r="F67" s="266"/>
      <c r="G67" s="266"/>
      <c r="H67" s="267"/>
      <c r="I67" s="1"/>
      <c r="J67" s="1"/>
      <c r="K67" s="1"/>
      <c r="L67" s="1"/>
      <c r="M67" s="1"/>
      <c r="N67" s="1"/>
      <c r="O67" s="1"/>
      <c r="P67" s="1"/>
      <c r="Q67" s="1"/>
      <c r="R67" s="1"/>
      <c r="S67" s="1"/>
      <c r="T67" s="1"/>
      <c r="U67" s="1"/>
      <c r="V67" s="1"/>
    </row>
    <row r="68" spans="1:22" ht="39.75" customHeight="1" x14ac:dyDescent="0.25">
      <c r="A68" s="3" t="s">
        <v>115</v>
      </c>
      <c r="B68" s="265" t="s">
        <v>116</v>
      </c>
      <c r="C68" s="266"/>
      <c r="D68" s="266"/>
      <c r="E68" s="266"/>
      <c r="F68" s="266"/>
      <c r="G68" s="266"/>
      <c r="H68" s="267"/>
      <c r="I68" s="1"/>
      <c r="J68" s="1"/>
      <c r="K68" s="1"/>
      <c r="L68" s="1"/>
      <c r="M68" s="1"/>
      <c r="N68" s="1"/>
      <c r="O68" s="1"/>
      <c r="P68" s="1"/>
      <c r="Q68" s="1"/>
      <c r="R68" s="1"/>
      <c r="S68" s="1"/>
      <c r="T68" s="1"/>
      <c r="U68" s="1"/>
      <c r="V68" s="1"/>
    </row>
    <row r="69" spans="1:22" ht="39.75" customHeight="1" x14ac:dyDescent="0.25">
      <c r="A69" s="3" t="s">
        <v>117</v>
      </c>
      <c r="B69" s="265" t="s">
        <v>118</v>
      </c>
      <c r="C69" s="266"/>
      <c r="D69" s="266"/>
      <c r="E69" s="266"/>
      <c r="F69" s="266"/>
      <c r="G69" s="266"/>
      <c r="H69" s="267"/>
      <c r="I69" s="1"/>
      <c r="J69" s="1"/>
      <c r="K69" s="1"/>
      <c r="L69" s="1"/>
      <c r="M69" s="1"/>
      <c r="N69" s="1"/>
      <c r="O69" s="1"/>
      <c r="P69" s="1"/>
      <c r="Q69" s="1"/>
      <c r="R69" s="1"/>
      <c r="S69" s="1"/>
      <c r="T69" s="1"/>
      <c r="U69" s="1"/>
      <c r="V69" s="1"/>
    </row>
    <row r="70" spans="1:22" ht="42" customHeight="1" x14ac:dyDescent="0.25">
      <c r="A70" s="3" t="s">
        <v>119</v>
      </c>
      <c r="B70" s="271" t="s">
        <v>120</v>
      </c>
      <c r="C70" s="266"/>
      <c r="D70" s="266"/>
      <c r="E70" s="266"/>
      <c r="F70" s="266"/>
      <c r="G70" s="266"/>
      <c r="H70" s="267"/>
      <c r="I70" s="1"/>
      <c r="J70" s="1"/>
      <c r="K70" s="1"/>
      <c r="L70" s="1"/>
      <c r="M70" s="1"/>
      <c r="N70" s="1"/>
      <c r="O70" s="1"/>
      <c r="P70" s="1"/>
      <c r="Q70" s="1"/>
      <c r="R70" s="1"/>
      <c r="S70" s="1"/>
      <c r="T70" s="1"/>
      <c r="U70" s="1"/>
      <c r="V70" s="1"/>
    </row>
    <row r="71" spans="1:22" ht="33.75" customHeight="1" x14ac:dyDescent="0.25">
      <c r="A71" s="3" t="s">
        <v>121</v>
      </c>
      <c r="B71" s="265" t="s">
        <v>122</v>
      </c>
      <c r="C71" s="266"/>
      <c r="D71" s="266"/>
      <c r="E71" s="266"/>
      <c r="F71" s="266"/>
      <c r="G71" s="266"/>
      <c r="H71" s="267"/>
      <c r="I71" s="1"/>
      <c r="J71" s="1"/>
      <c r="K71" s="1"/>
      <c r="L71" s="1"/>
      <c r="M71" s="1"/>
      <c r="N71" s="1"/>
      <c r="O71" s="1"/>
      <c r="P71" s="1"/>
      <c r="Q71" s="1"/>
      <c r="R71" s="1"/>
      <c r="S71" s="1"/>
      <c r="T71" s="1"/>
      <c r="U71" s="1"/>
      <c r="V71" s="1"/>
    </row>
    <row r="72" spans="1:22" ht="33" customHeight="1" x14ac:dyDescent="0.25">
      <c r="A72" s="3" t="s">
        <v>123</v>
      </c>
      <c r="B72" s="265" t="s">
        <v>124</v>
      </c>
      <c r="C72" s="266"/>
      <c r="D72" s="266"/>
      <c r="E72" s="266"/>
      <c r="F72" s="266"/>
      <c r="G72" s="266"/>
      <c r="H72" s="267"/>
      <c r="I72" s="1"/>
      <c r="J72" s="1"/>
      <c r="K72" s="1"/>
      <c r="L72" s="1"/>
      <c r="M72" s="1"/>
      <c r="N72" s="1"/>
      <c r="O72" s="1"/>
      <c r="P72" s="1"/>
      <c r="Q72" s="1"/>
      <c r="R72" s="1"/>
      <c r="S72" s="1"/>
      <c r="T72" s="1"/>
      <c r="U72" s="1"/>
      <c r="V72" s="1"/>
    </row>
    <row r="73" spans="1:22" ht="33.75" customHeight="1" x14ac:dyDescent="0.25">
      <c r="A73" s="268"/>
      <c r="B73" s="266"/>
      <c r="C73" s="266"/>
      <c r="D73" s="266"/>
      <c r="E73" s="266"/>
      <c r="F73" s="266"/>
      <c r="G73" s="266"/>
      <c r="H73" s="267"/>
      <c r="I73" s="1"/>
      <c r="J73" s="1"/>
      <c r="K73" s="1"/>
      <c r="L73" s="1"/>
      <c r="M73" s="1"/>
      <c r="N73" s="1"/>
      <c r="O73" s="1"/>
      <c r="P73" s="1"/>
      <c r="Q73" s="1"/>
      <c r="R73" s="1"/>
      <c r="S73" s="1"/>
      <c r="T73" s="1"/>
      <c r="U73" s="1"/>
      <c r="V73" s="1"/>
    </row>
    <row r="74" spans="1:22" ht="54.75" customHeight="1" x14ac:dyDescent="0.25">
      <c r="A74" s="8"/>
      <c r="B74" s="1"/>
      <c r="C74" s="1"/>
      <c r="D74" s="1"/>
      <c r="E74" s="1"/>
      <c r="F74" s="1"/>
      <c r="G74" s="1"/>
      <c r="H74" s="1"/>
      <c r="I74" s="1"/>
      <c r="J74" s="1"/>
      <c r="K74" s="1"/>
      <c r="L74" s="1"/>
      <c r="M74" s="1"/>
      <c r="N74" s="1"/>
      <c r="O74" s="1"/>
      <c r="P74" s="1"/>
      <c r="Q74" s="1"/>
      <c r="R74" s="1"/>
      <c r="S74" s="1"/>
      <c r="T74" s="1"/>
      <c r="U74" s="1"/>
      <c r="V74" s="1"/>
    </row>
    <row r="75" spans="1:22" ht="15.75" customHeight="1" x14ac:dyDescent="0.25">
      <c r="A75" s="8"/>
      <c r="B75" s="1"/>
      <c r="C75" s="1"/>
      <c r="D75" s="1"/>
      <c r="E75" s="1"/>
      <c r="F75" s="1"/>
      <c r="G75" s="1"/>
      <c r="H75" s="1"/>
      <c r="I75" s="1"/>
      <c r="J75" s="1"/>
      <c r="K75" s="1"/>
      <c r="L75" s="1"/>
      <c r="M75" s="1"/>
      <c r="N75" s="1"/>
      <c r="O75" s="1"/>
      <c r="P75" s="1"/>
      <c r="Q75" s="1"/>
      <c r="R75" s="1"/>
      <c r="S75" s="1"/>
      <c r="T75" s="1"/>
      <c r="U75" s="1"/>
      <c r="V75" s="1"/>
    </row>
    <row r="76" spans="1:22" ht="134.25" customHeight="1" x14ac:dyDescent="0.25">
      <c r="A76" s="8"/>
      <c r="B76" s="1"/>
      <c r="C76" s="1"/>
      <c r="D76" s="1"/>
      <c r="E76" s="1"/>
      <c r="F76" s="1"/>
      <c r="G76" s="1"/>
      <c r="H76" s="1"/>
      <c r="I76" s="1"/>
      <c r="J76" s="1"/>
      <c r="K76" s="1"/>
      <c r="L76" s="1"/>
      <c r="M76" s="1"/>
      <c r="N76" s="1"/>
      <c r="O76" s="1"/>
      <c r="P76" s="1"/>
      <c r="Q76" s="1"/>
      <c r="R76" s="1"/>
      <c r="S76" s="1"/>
      <c r="T76" s="1"/>
      <c r="U76" s="1"/>
      <c r="V76" s="1"/>
    </row>
    <row r="77" spans="1:22" ht="64.5" customHeight="1" x14ac:dyDescent="0.25">
      <c r="A77" s="8"/>
      <c r="B77" s="1"/>
      <c r="C77" s="1"/>
      <c r="D77" s="1"/>
      <c r="E77" s="1"/>
      <c r="F77" s="1"/>
      <c r="G77" s="1"/>
      <c r="H77" s="1"/>
      <c r="I77" s="1"/>
      <c r="J77" s="1"/>
      <c r="K77" s="1"/>
      <c r="L77" s="1"/>
      <c r="M77" s="1"/>
      <c r="N77" s="1"/>
      <c r="O77" s="1"/>
      <c r="P77" s="1"/>
      <c r="Q77" s="1"/>
      <c r="R77" s="1"/>
      <c r="S77" s="1"/>
      <c r="T77" s="1"/>
      <c r="U77" s="1"/>
      <c r="V77" s="1"/>
    </row>
    <row r="78" spans="1:22" ht="49.5" customHeight="1" x14ac:dyDescent="0.25">
      <c r="A78" s="8"/>
      <c r="B78" s="1"/>
      <c r="C78" s="1"/>
      <c r="D78" s="1"/>
      <c r="E78" s="1"/>
      <c r="F78" s="1"/>
      <c r="G78" s="1"/>
      <c r="H78" s="1"/>
      <c r="I78" s="1"/>
      <c r="J78" s="1"/>
      <c r="K78" s="1"/>
      <c r="L78" s="1"/>
      <c r="M78" s="1"/>
      <c r="N78" s="1"/>
      <c r="O78" s="1"/>
      <c r="P78" s="1"/>
      <c r="Q78" s="1"/>
      <c r="R78" s="1"/>
      <c r="S78" s="1"/>
      <c r="T78" s="1"/>
      <c r="U78" s="1"/>
      <c r="V78" s="1"/>
    </row>
    <row r="79" spans="1:22" ht="15.75" customHeight="1" x14ac:dyDescent="0.25">
      <c r="A79" s="8"/>
      <c r="B79" s="1"/>
      <c r="C79" s="1"/>
      <c r="D79" s="1"/>
      <c r="E79" s="1"/>
      <c r="F79" s="1"/>
      <c r="G79" s="1"/>
      <c r="H79" s="1"/>
      <c r="I79" s="1"/>
      <c r="J79" s="1"/>
      <c r="K79" s="1"/>
      <c r="L79" s="1"/>
      <c r="M79" s="1"/>
      <c r="N79" s="1"/>
      <c r="O79" s="1"/>
      <c r="P79" s="1"/>
      <c r="Q79" s="1"/>
      <c r="R79" s="1"/>
      <c r="S79" s="1"/>
      <c r="T79" s="1"/>
      <c r="U79" s="1"/>
      <c r="V79" s="1"/>
    </row>
    <row r="80" spans="1:22" ht="15.75" customHeight="1" x14ac:dyDescent="0.25">
      <c r="A80" s="8"/>
      <c r="B80" s="1"/>
      <c r="C80" s="1"/>
      <c r="D80" s="1"/>
      <c r="E80" s="1"/>
      <c r="F80" s="1"/>
      <c r="G80" s="1"/>
      <c r="H80" s="1"/>
      <c r="I80" s="1"/>
      <c r="J80" s="1"/>
      <c r="K80" s="1"/>
      <c r="L80" s="1"/>
      <c r="M80" s="1"/>
      <c r="N80" s="1"/>
      <c r="O80" s="1"/>
      <c r="P80" s="1"/>
      <c r="Q80" s="1"/>
      <c r="R80" s="1"/>
      <c r="S80" s="1"/>
      <c r="T80" s="1"/>
      <c r="U80" s="1"/>
      <c r="V80" s="1"/>
    </row>
    <row r="81" spans="1:22" ht="15.75" customHeight="1" x14ac:dyDescent="0.25">
      <c r="A81" s="8"/>
      <c r="B81" s="1"/>
      <c r="C81" s="1"/>
      <c r="D81" s="1"/>
      <c r="E81" s="1"/>
      <c r="F81" s="1"/>
      <c r="G81" s="1"/>
      <c r="H81" s="1"/>
      <c r="I81" s="1"/>
      <c r="J81" s="1"/>
      <c r="K81" s="1"/>
      <c r="L81" s="1"/>
      <c r="M81" s="1"/>
      <c r="N81" s="1"/>
      <c r="O81" s="1"/>
      <c r="P81" s="1"/>
      <c r="Q81" s="1"/>
      <c r="R81" s="1"/>
      <c r="S81" s="1"/>
      <c r="T81" s="1"/>
      <c r="U81" s="1"/>
      <c r="V81" s="1"/>
    </row>
    <row r="82" spans="1:22" ht="15.75" customHeight="1" x14ac:dyDescent="0.25">
      <c r="A82" s="8"/>
      <c r="B82" s="1"/>
      <c r="C82" s="1"/>
      <c r="D82" s="1"/>
      <c r="E82" s="1"/>
      <c r="F82" s="1"/>
      <c r="G82" s="1"/>
      <c r="H82" s="1"/>
      <c r="I82" s="1"/>
      <c r="J82" s="1"/>
      <c r="K82" s="1"/>
      <c r="L82" s="1"/>
      <c r="M82" s="1"/>
      <c r="N82" s="1"/>
      <c r="O82" s="1"/>
      <c r="P82" s="1"/>
      <c r="Q82" s="1"/>
      <c r="R82" s="1"/>
      <c r="S82" s="1"/>
      <c r="T82" s="1"/>
      <c r="U82" s="1"/>
      <c r="V82" s="1"/>
    </row>
    <row r="83" spans="1:22" ht="15.75" customHeight="1" x14ac:dyDescent="0.25">
      <c r="A83" s="8"/>
      <c r="B83" s="1"/>
      <c r="C83" s="1"/>
      <c r="D83" s="1"/>
      <c r="E83" s="1"/>
      <c r="F83" s="1"/>
      <c r="G83" s="1"/>
      <c r="H83" s="1"/>
      <c r="I83" s="1"/>
      <c r="J83" s="1"/>
      <c r="K83" s="1"/>
      <c r="L83" s="1"/>
      <c r="M83" s="1"/>
      <c r="N83" s="1"/>
      <c r="O83" s="1"/>
      <c r="P83" s="1"/>
      <c r="Q83" s="1"/>
      <c r="R83" s="1"/>
      <c r="S83" s="1"/>
      <c r="T83" s="1"/>
      <c r="U83" s="1"/>
      <c r="V83" s="1"/>
    </row>
    <row r="84" spans="1:22" ht="15.75" customHeight="1" x14ac:dyDescent="0.25">
      <c r="A84" s="8"/>
      <c r="B84" s="1"/>
      <c r="C84" s="1"/>
      <c r="D84" s="1"/>
      <c r="E84" s="1"/>
      <c r="F84" s="1"/>
      <c r="G84" s="1"/>
      <c r="H84" s="1"/>
      <c r="I84" s="1"/>
      <c r="J84" s="1"/>
      <c r="K84" s="1"/>
      <c r="L84" s="1"/>
      <c r="M84" s="1"/>
      <c r="N84" s="1"/>
      <c r="O84" s="1"/>
      <c r="P84" s="1"/>
      <c r="Q84" s="1"/>
      <c r="R84" s="1"/>
      <c r="S84" s="1"/>
      <c r="T84" s="1"/>
      <c r="U84" s="1"/>
      <c r="V84" s="1"/>
    </row>
    <row r="85" spans="1:22" ht="15.75" customHeight="1" x14ac:dyDescent="0.25">
      <c r="A85" s="8"/>
      <c r="B85" s="1"/>
      <c r="C85" s="1"/>
      <c r="D85" s="1"/>
      <c r="E85" s="1"/>
      <c r="F85" s="1"/>
      <c r="G85" s="1"/>
      <c r="H85" s="1"/>
      <c r="I85" s="1"/>
      <c r="J85" s="1"/>
      <c r="K85" s="1"/>
      <c r="L85" s="1"/>
      <c r="M85" s="1"/>
      <c r="N85" s="1"/>
      <c r="O85" s="1"/>
      <c r="P85" s="1"/>
      <c r="Q85" s="1"/>
      <c r="R85" s="1"/>
      <c r="S85" s="1"/>
      <c r="T85" s="1"/>
      <c r="U85" s="1"/>
      <c r="V85" s="1"/>
    </row>
    <row r="86" spans="1:22" ht="15.75" customHeight="1" x14ac:dyDescent="0.25">
      <c r="A86" s="8"/>
      <c r="B86" s="1"/>
      <c r="C86" s="1"/>
      <c r="D86" s="1"/>
      <c r="E86" s="1"/>
      <c r="F86" s="1"/>
      <c r="G86" s="1"/>
      <c r="H86" s="1"/>
      <c r="I86" s="1"/>
      <c r="J86" s="1"/>
      <c r="K86" s="1"/>
      <c r="L86" s="1"/>
      <c r="M86" s="1"/>
      <c r="N86" s="1"/>
      <c r="O86" s="1"/>
      <c r="P86" s="1"/>
      <c r="Q86" s="1"/>
      <c r="R86" s="1"/>
      <c r="S86" s="1"/>
      <c r="T86" s="1"/>
      <c r="U86" s="1"/>
      <c r="V86" s="1"/>
    </row>
    <row r="87" spans="1:22" ht="40.5" customHeight="1" x14ac:dyDescent="0.25">
      <c r="A87" s="8"/>
      <c r="B87" s="1"/>
      <c r="C87" s="1"/>
      <c r="D87" s="1"/>
      <c r="E87" s="1"/>
      <c r="F87" s="1"/>
      <c r="G87" s="1"/>
      <c r="H87" s="1"/>
      <c r="I87" s="1"/>
      <c r="J87" s="1"/>
      <c r="K87" s="1"/>
      <c r="L87" s="1"/>
      <c r="M87" s="1"/>
      <c r="N87" s="1"/>
      <c r="O87" s="1"/>
      <c r="P87" s="1"/>
      <c r="Q87" s="1"/>
      <c r="R87" s="1"/>
      <c r="S87" s="1"/>
      <c r="T87" s="1"/>
      <c r="U87" s="1"/>
      <c r="V87" s="1"/>
    </row>
    <row r="88" spans="1:22" ht="15.75" customHeight="1" x14ac:dyDescent="0.25">
      <c r="A88" s="8"/>
      <c r="B88" s="1"/>
      <c r="C88" s="1"/>
      <c r="D88" s="1"/>
      <c r="E88" s="1"/>
      <c r="F88" s="1"/>
      <c r="G88" s="1"/>
      <c r="H88" s="1"/>
      <c r="I88" s="1"/>
      <c r="J88" s="1"/>
      <c r="K88" s="1"/>
      <c r="L88" s="1"/>
      <c r="M88" s="1"/>
      <c r="N88" s="1"/>
      <c r="O88" s="1"/>
      <c r="P88" s="1"/>
      <c r="Q88" s="1"/>
      <c r="R88" s="1"/>
      <c r="S88" s="1"/>
      <c r="T88" s="1"/>
      <c r="U88" s="1"/>
      <c r="V88" s="1"/>
    </row>
    <row r="89" spans="1:22" ht="15.75" customHeight="1" x14ac:dyDescent="0.25">
      <c r="A89" s="8"/>
      <c r="B89" s="1"/>
      <c r="C89" s="1"/>
      <c r="D89" s="1"/>
      <c r="E89" s="1"/>
      <c r="F89" s="1"/>
      <c r="G89" s="1"/>
      <c r="H89" s="1"/>
      <c r="I89" s="1"/>
      <c r="J89" s="1"/>
      <c r="K89" s="1"/>
      <c r="L89" s="1"/>
      <c r="M89" s="1"/>
      <c r="N89" s="1"/>
      <c r="O89" s="1"/>
      <c r="P89" s="1"/>
      <c r="Q89" s="1"/>
      <c r="R89" s="1"/>
      <c r="S89" s="1"/>
      <c r="T89" s="1"/>
      <c r="U89" s="1"/>
      <c r="V89" s="1"/>
    </row>
    <row r="90" spans="1:22" ht="15.75" customHeight="1" x14ac:dyDescent="0.25">
      <c r="A90" s="8"/>
      <c r="B90" s="1"/>
      <c r="C90" s="1"/>
      <c r="D90" s="1"/>
      <c r="E90" s="1"/>
      <c r="F90" s="1"/>
      <c r="G90" s="1"/>
      <c r="H90" s="1"/>
      <c r="I90" s="1"/>
      <c r="J90" s="1"/>
      <c r="K90" s="1"/>
      <c r="L90" s="1"/>
      <c r="M90" s="1"/>
      <c r="N90" s="1"/>
      <c r="O90" s="1"/>
      <c r="P90" s="1"/>
      <c r="Q90" s="1"/>
      <c r="R90" s="1"/>
      <c r="S90" s="1"/>
      <c r="T90" s="1"/>
      <c r="U90" s="1"/>
      <c r="V90" s="1"/>
    </row>
    <row r="91" spans="1:22" ht="15.75" customHeight="1" x14ac:dyDescent="0.25">
      <c r="A91" s="8"/>
      <c r="B91" s="1"/>
      <c r="C91" s="1"/>
      <c r="D91" s="1"/>
      <c r="E91" s="1"/>
      <c r="F91" s="1"/>
      <c r="G91" s="1"/>
      <c r="H91" s="1"/>
      <c r="I91" s="1"/>
      <c r="J91" s="1"/>
      <c r="K91" s="1"/>
      <c r="L91" s="1"/>
      <c r="M91" s="1"/>
      <c r="N91" s="1"/>
      <c r="O91" s="1"/>
      <c r="P91" s="1"/>
      <c r="Q91" s="1"/>
      <c r="R91" s="1"/>
      <c r="S91" s="1"/>
      <c r="T91" s="1"/>
      <c r="U91" s="1"/>
      <c r="V91" s="1"/>
    </row>
    <row r="92" spans="1:22" ht="15.75" customHeight="1" x14ac:dyDescent="0.25">
      <c r="A92" s="8"/>
      <c r="B92" s="1"/>
      <c r="C92" s="1"/>
      <c r="D92" s="1"/>
      <c r="E92" s="1"/>
      <c r="F92" s="1"/>
      <c r="G92" s="1"/>
      <c r="H92" s="1"/>
      <c r="I92" s="1"/>
      <c r="J92" s="1"/>
      <c r="K92" s="1"/>
      <c r="L92" s="1"/>
      <c r="M92" s="1"/>
      <c r="N92" s="1"/>
      <c r="O92" s="1"/>
      <c r="P92" s="1"/>
      <c r="Q92" s="1"/>
      <c r="R92" s="1"/>
      <c r="S92" s="1"/>
      <c r="T92" s="1"/>
      <c r="U92" s="1"/>
      <c r="V92" s="1"/>
    </row>
    <row r="93" spans="1:22" ht="15.75" customHeight="1" x14ac:dyDescent="0.25">
      <c r="A93" s="8"/>
      <c r="B93" s="1"/>
      <c r="C93" s="1"/>
      <c r="D93" s="1"/>
      <c r="E93" s="1"/>
      <c r="F93" s="1"/>
      <c r="G93" s="1"/>
      <c r="H93" s="1"/>
      <c r="I93" s="1"/>
      <c r="J93" s="1"/>
      <c r="K93" s="1"/>
      <c r="L93" s="1"/>
      <c r="M93" s="1"/>
      <c r="N93" s="1"/>
      <c r="O93" s="1"/>
      <c r="P93" s="1"/>
      <c r="Q93" s="1"/>
      <c r="R93" s="1"/>
      <c r="S93" s="1"/>
      <c r="T93" s="1"/>
      <c r="U93" s="1"/>
      <c r="V93" s="1"/>
    </row>
    <row r="94" spans="1:22" ht="15.75" customHeight="1" x14ac:dyDescent="0.25">
      <c r="A94" s="8"/>
      <c r="B94" s="1"/>
      <c r="C94" s="1"/>
      <c r="D94" s="1"/>
      <c r="E94" s="1"/>
      <c r="F94" s="1"/>
      <c r="G94" s="1"/>
      <c r="H94" s="1"/>
      <c r="I94" s="1"/>
      <c r="J94" s="1"/>
      <c r="K94" s="1"/>
      <c r="L94" s="1"/>
      <c r="M94" s="1"/>
      <c r="N94" s="1"/>
      <c r="O94" s="1"/>
      <c r="P94" s="1"/>
      <c r="Q94" s="1"/>
      <c r="R94" s="1"/>
      <c r="S94" s="1"/>
      <c r="T94" s="1"/>
      <c r="U94" s="1"/>
      <c r="V94" s="1"/>
    </row>
    <row r="95" spans="1:22" ht="15.75" customHeight="1" x14ac:dyDescent="0.25">
      <c r="A95" s="8"/>
      <c r="B95" s="1"/>
      <c r="C95" s="1"/>
      <c r="D95" s="1"/>
      <c r="E95" s="1"/>
      <c r="F95" s="1"/>
      <c r="G95" s="1"/>
      <c r="H95" s="1"/>
      <c r="I95" s="1"/>
      <c r="J95" s="1"/>
      <c r="K95" s="1"/>
      <c r="L95" s="1"/>
      <c r="M95" s="1"/>
      <c r="N95" s="1"/>
      <c r="O95" s="1"/>
      <c r="P95" s="1"/>
      <c r="Q95" s="1"/>
      <c r="R95" s="1"/>
      <c r="S95" s="1"/>
      <c r="T95" s="1"/>
      <c r="U95" s="1"/>
      <c r="V95" s="1"/>
    </row>
    <row r="96" spans="1:22" ht="15.75" customHeight="1" x14ac:dyDescent="0.25">
      <c r="A96" s="8"/>
      <c r="B96" s="1"/>
      <c r="C96" s="1"/>
      <c r="D96" s="1"/>
      <c r="E96" s="1"/>
      <c r="F96" s="1"/>
      <c r="G96" s="1"/>
      <c r="H96" s="1"/>
      <c r="I96" s="1"/>
      <c r="J96" s="1"/>
      <c r="K96" s="1"/>
      <c r="L96" s="1"/>
      <c r="M96" s="1"/>
      <c r="N96" s="1"/>
      <c r="O96" s="1"/>
      <c r="P96" s="1"/>
      <c r="Q96" s="1"/>
      <c r="R96" s="1"/>
      <c r="S96" s="1"/>
      <c r="T96" s="1"/>
      <c r="U96" s="1"/>
      <c r="V96" s="1"/>
    </row>
    <row r="97" spans="1:22" ht="15.75" customHeight="1" x14ac:dyDescent="0.25">
      <c r="A97" s="8"/>
      <c r="B97" s="1"/>
      <c r="C97" s="1"/>
      <c r="D97" s="1"/>
      <c r="E97" s="1"/>
      <c r="F97" s="1"/>
      <c r="G97" s="1"/>
      <c r="H97" s="1"/>
      <c r="I97" s="1"/>
      <c r="J97" s="1"/>
      <c r="K97" s="1"/>
      <c r="L97" s="1"/>
      <c r="M97" s="1"/>
      <c r="N97" s="1"/>
      <c r="O97" s="1"/>
      <c r="P97" s="1"/>
      <c r="Q97" s="1"/>
      <c r="R97" s="1"/>
      <c r="S97" s="1"/>
      <c r="T97" s="1"/>
      <c r="U97" s="1"/>
      <c r="V97" s="1"/>
    </row>
    <row r="98" spans="1:22" ht="15.75" customHeight="1" x14ac:dyDescent="0.25">
      <c r="A98" s="8"/>
      <c r="B98" s="1"/>
      <c r="C98" s="1"/>
      <c r="D98" s="1"/>
      <c r="E98" s="1"/>
      <c r="F98" s="1"/>
      <c r="G98" s="1"/>
      <c r="H98" s="1"/>
      <c r="I98" s="1"/>
      <c r="J98" s="1"/>
      <c r="K98" s="1"/>
      <c r="L98" s="1"/>
      <c r="M98" s="1"/>
      <c r="N98" s="1"/>
      <c r="O98" s="1"/>
      <c r="P98" s="1"/>
      <c r="Q98" s="1"/>
      <c r="R98" s="1"/>
      <c r="S98" s="1"/>
      <c r="T98" s="1"/>
      <c r="U98" s="1"/>
      <c r="V98" s="1"/>
    </row>
    <row r="99" spans="1:22" ht="15.75" customHeight="1" x14ac:dyDescent="0.25">
      <c r="A99" s="8"/>
      <c r="B99" s="1"/>
      <c r="C99" s="1"/>
      <c r="D99" s="1"/>
      <c r="E99" s="1"/>
      <c r="F99" s="1"/>
      <c r="G99" s="1"/>
      <c r="H99" s="1"/>
      <c r="I99" s="1"/>
      <c r="J99" s="1"/>
      <c r="K99" s="1"/>
      <c r="L99" s="1"/>
      <c r="M99" s="1"/>
      <c r="N99" s="1"/>
      <c r="O99" s="1"/>
      <c r="P99" s="1"/>
      <c r="Q99" s="1"/>
      <c r="R99" s="1"/>
      <c r="S99" s="1"/>
      <c r="T99" s="1"/>
      <c r="U99" s="1"/>
      <c r="V99" s="1"/>
    </row>
    <row r="100" spans="1:22" ht="15.75" customHeight="1" x14ac:dyDescent="0.25">
      <c r="A100" s="8"/>
      <c r="B100" s="1"/>
      <c r="C100" s="1"/>
      <c r="D100" s="1"/>
      <c r="E100" s="1"/>
      <c r="F100" s="1"/>
      <c r="G100" s="1"/>
      <c r="H100" s="1"/>
      <c r="I100" s="1"/>
      <c r="J100" s="1"/>
      <c r="K100" s="1"/>
      <c r="L100" s="1"/>
      <c r="M100" s="1"/>
      <c r="N100" s="1"/>
      <c r="O100" s="1"/>
      <c r="P100" s="1"/>
      <c r="Q100" s="1"/>
      <c r="R100" s="1"/>
      <c r="S100" s="1"/>
      <c r="T100" s="1"/>
      <c r="U100" s="1"/>
      <c r="V100" s="1"/>
    </row>
  </sheetData>
  <mergeCells count="72">
    <mergeCell ref="B43:H43"/>
    <mergeCell ref="B44:H44"/>
    <mergeCell ref="A58:H58"/>
    <mergeCell ref="A59:H59"/>
    <mergeCell ref="B68:H68"/>
    <mergeCell ref="A66:H66"/>
    <mergeCell ref="A67:H67"/>
    <mergeCell ref="B62:H62"/>
    <mergeCell ref="B63:H63"/>
    <mergeCell ref="B64:H64"/>
    <mergeCell ref="B65:H65"/>
    <mergeCell ref="B42:H42"/>
    <mergeCell ref="B46:H46"/>
    <mergeCell ref="B55:H55"/>
    <mergeCell ref="B69:H69"/>
    <mergeCell ref="B70:H70"/>
    <mergeCell ref="B57:H57"/>
    <mergeCell ref="B45:H45"/>
    <mergeCell ref="B56:H56"/>
    <mergeCell ref="B51:H51"/>
    <mergeCell ref="B52:H52"/>
    <mergeCell ref="B53:H53"/>
    <mergeCell ref="B54:H54"/>
    <mergeCell ref="B60:H60"/>
    <mergeCell ref="B61:H61"/>
    <mergeCell ref="B50:H50"/>
    <mergeCell ref="B49:H49"/>
    <mergeCell ref="A39:H39"/>
    <mergeCell ref="B40:H40"/>
    <mergeCell ref="B41:H41"/>
    <mergeCell ref="B29:H29"/>
    <mergeCell ref="B30:H30"/>
    <mergeCell ref="B31:H31"/>
    <mergeCell ref="B37:H37"/>
    <mergeCell ref="B32:H32"/>
    <mergeCell ref="B33:H33"/>
    <mergeCell ref="A34:H34"/>
    <mergeCell ref="B36:H36"/>
    <mergeCell ref="A35:H35"/>
    <mergeCell ref="B17:H17"/>
    <mergeCell ref="B28:H28"/>
    <mergeCell ref="B18:H18"/>
    <mergeCell ref="B25:H25"/>
    <mergeCell ref="B26:H26"/>
    <mergeCell ref="B8:H8"/>
    <mergeCell ref="B27:H27"/>
    <mergeCell ref="A19:H19"/>
    <mergeCell ref="A20:H20"/>
    <mergeCell ref="B24:H24"/>
    <mergeCell ref="B9:H9"/>
    <mergeCell ref="A21:H21"/>
    <mergeCell ref="B14:H14"/>
    <mergeCell ref="B23:H23"/>
    <mergeCell ref="B22:H22"/>
    <mergeCell ref="B16:H16"/>
    <mergeCell ref="B15:H15"/>
    <mergeCell ref="B10:H10"/>
    <mergeCell ref="B11:H11"/>
    <mergeCell ref="B12:H12"/>
    <mergeCell ref="B13:H13"/>
    <mergeCell ref="A1:H1"/>
    <mergeCell ref="B5:H5"/>
    <mergeCell ref="B6:H6"/>
    <mergeCell ref="B7:H7"/>
    <mergeCell ref="A2:H2"/>
    <mergeCell ref="B3:H3"/>
    <mergeCell ref="B4:H4"/>
    <mergeCell ref="B71:H71"/>
    <mergeCell ref="B72:H72"/>
    <mergeCell ref="A73:H73"/>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11"/>
  <sheetViews>
    <sheetView tabSelected="1" topLeftCell="I8" zoomScale="70" zoomScaleNormal="70" workbookViewId="0">
      <pane ySplit="1" topLeftCell="A20" activePane="bottomLeft" state="frozen"/>
      <selection activeCell="K8" sqref="K8"/>
      <selection pane="bottomLeft" activeCell="O8" sqref="O8"/>
    </sheetView>
  </sheetViews>
  <sheetFormatPr baseColWidth="10" defaultColWidth="14.42578125" defaultRowHeight="15" customHeight="1" x14ac:dyDescent="0.25"/>
  <cols>
    <col min="1" max="2" width="26.28515625" customWidth="1"/>
    <col min="3" max="4" width="22.28515625" customWidth="1"/>
    <col min="5" max="5" width="23.140625" customWidth="1"/>
    <col min="6" max="7" width="23.7109375" customWidth="1"/>
    <col min="8" max="8" width="27.140625" customWidth="1"/>
    <col min="9" max="9" width="27.7109375" customWidth="1"/>
    <col min="10" max="10" width="31.140625" customWidth="1"/>
    <col min="11" max="11" width="35.140625" customWidth="1"/>
    <col min="12" max="12" width="27.85546875" customWidth="1"/>
    <col min="13" max="13" width="24.140625" customWidth="1"/>
    <col min="14" max="14" width="28" customWidth="1"/>
    <col min="15" max="15" width="23.42578125" customWidth="1"/>
    <col min="16" max="16" width="21.5703125" customWidth="1"/>
    <col min="17" max="17" width="23.28515625" style="83" hidden="1" customWidth="1"/>
    <col min="18" max="18" width="28.140625" style="42" hidden="1" customWidth="1"/>
    <col min="19" max="19" width="23.85546875" style="42" hidden="1" customWidth="1"/>
    <col min="20" max="20" width="21" style="42" hidden="1" customWidth="1"/>
    <col min="21" max="21" width="24.28515625" style="42" hidden="1" customWidth="1"/>
    <col min="22" max="22" width="23.42578125" style="42" hidden="1" customWidth="1"/>
    <col min="23" max="23" width="28.140625" customWidth="1"/>
    <col min="24" max="24" width="28.140625" style="42" customWidth="1"/>
    <col min="25" max="26" width="30.28515625" customWidth="1"/>
    <col min="27" max="27" width="32.28515625" customWidth="1"/>
    <col min="28" max="28" width="27.28515625" customWidth="1"/>
    <col min="29" max="29" width="11.28515625" hidden="1" customWidth="1"/>
  </cols>
  <sheetData>
    <row r="1" spans="1:29" ht="21" hidden="1" customHeight="1" x14ac:dyDescent="0.25">
      <c r="A1" s="289"/>
      <c r="B1" s="287"/>
      <c r="C1" s="294" t="s">
        <v>125</v>
      </c>
      <c r="D1" s="266"/>
      <c r="E1" s="266"/>
      <c r="F1" s="266"/>
      <c r="G1" s="266"/>
      <c r="H1" s="266"/>
      <c r="I1" s="266"/>
      <c r="J1" s="266"/>
      <c r="K1" s="266"/>
      <c r="L1" s="266"/>
      <c r="M1" s="266"/>
      <c r="N1" s="266"/>
      <c r="O1" s="266"/>
      <c r="P1" s="266"/>
      <c r="Q1" s="266"/>
      <c r="R1" s="266"/>
      <c r="S1" s="266"/>
      <c r="T1" s="266"/>
      <c r="U1" s="266"/>
      <c r="V1" s="266"/>
      <c r="W1" s="266"/>
      <c r="X1" s="266"/>
      <c r="Y1" s="266"/>
      <c r="Z1" s="267"/>
      <c r="AA1" s="9" t="s">
        <v>126</v>
      </c>
      <c r="AB1" s="56"/>
      <c r="AC1" s="56"/>
    </row>
    <row r="2" spans="1:29" ht="21" hidden="1" customHeight="1" x14ac:dyDescent="0.25">
      <c r="A2" s="290"/>
      <c r="B2" s="291"/>
      <c r="C2" s="294" t="s">
        <v>127</v>
      </c>
      <c r="D2" s="266"/>
      <c r="E2" s="266"/>
      <c r="F2" s="266"/>
      <c r="G2" s="266"/>
      <c r="H2" s="266"/>
      <c r="I2" s="266"/>
      <c r="J2" s="266"/>
      <c r="K2" s="266"/>
      <c r="L2" s="266"/>
      <c r="M2" s="266"/>
      <c r="N2" s="266"/>
      <c r="O2" s="266"/>
      <c r="P2" s="266"/>
      <c r="Q2" s="266"/>
      <c r="R2" s="266"/>
      <c r="S2" s="266"/>
      <c r="T2" s="266"/>
      <c r="U2" s="266"/>
      <c r="V2" s="266"/>
      <c r="W2" s="266"/>
      <c r="X2" s="266"/>
      <c r="Y2" s="266"/>
      <c r="Z2" s="267"/>
      <c r="AA2" s="9" t="s">
        <v>128</v>
      </c>
      <c r="AB2" s="56"/>
      <c r="AC2" s="56"/>
    </row>
    <row r="3" spans="1:29" ht="21" hidden="1" customHeight="1" x14ac:dyDescent="0.25">
      <c r="A3" s="290"/>
      <c r="B3" s="291"/>
      <c r="C3" s="294" t="s">
        <v>129</v>
      </c>
      <c r="D3" s="266"/>
      <c r="E3" s="266"/>
      <c r="F3" s="266"/>
      <c r="G3" s="266"/>
      <c r="H3" s="266"/>
      <c r="I3" s="266"/>
      <c r="J3" s="266"/>
      <c r="K3" s="266"/>
      <c r="L3" s="266"/>
      <c r="M3" s="266"/>
      <c r="N3" s="266"/>
      <c r="O3" s="266"/>
      <c r="P3" s="266"/>
      <c r="Q3" s="266"/>
      <c r="R3" s="266"/>
      <c r="S3" s="266"/>
      <c r="T3" s="266"/>
      <c r="U3" s="266"/>
      <c r="V3" s="266"/>
      <c r="W3" s="266"/>
      <c r="X3" s="266"/>
      <c r="Y3" s="266"/>
      <c r="Z3" s="267"/>
      <c r="AA3" s="9" t="s">
        <v>130</v>
      </c>
      <c r="AB3" s="56"/>
      <c r="AC3" s="56"/>
    </row>
    <row r="4" spans="1:29" ht="21" hidden="1" customHeight="1" x14ac:dyDescent="0.25">
      <c r="A4" s="292"/>
      <c r="B4" s="293"/>
      <c r="C4" s="294" t="s">
        <v>131</v>
      </c>
      <c r="D4" s="266"/>
      <c r="E4" s="266"/>
      <c r="F4" s="266"/>
      <c r="G4" s="266"/>
      <c r="H4" s="266"/>
      <c r="I4" s="266"/>
      <c r="J4" s="266"/>
      <c r="K4" s="266"/>
      <c r="L4" s="266"/>
      <c r="M4" s="266"/>
      <c r="N4" s="266"/>
      <c r="O4" s="266"/>
      <c r="P4" s="266"/>
      <c r="Q4" s="266"/>
      <c r="R4" s="266"/>
      <c r="S4" s="266"/>
      <c r="T4" s="266"/>
      <c r="U4" s="266"/>
      <c r="V4" s="266"/>
      <c r="W4" s="266"/>
      <c r="X4" s="266"/>
      <c r="Y4" s="266"/>
      <c r="Z4" s="267"/>
      <c r="AA4" s="9" t="s">
        <v>132</v>
      </c>
      <c r="AB4" s="56"/>
      <c r="AC4" s="56"/>
    </row>
    <row r="5" spans="1:29" ht="26.25" hidden="1" customHeight="1" x14ac:dyDescent="0.25">
      <c r="A5" s="288" t="s">
        <v>133</v>
      </c>
      <c r="B5" s="267"/>
      <c r="C5" s="57"/>
      <c r="D5" s="38"/>
      <c r="E5" s="38"/>
      <c r="F5" s="38"/>
      <c r="G5" s="38"/>
      <c r="H5" s="38"/>
      <c r="I5" s="38"/>
      <c r="J5" s="38"/>
      <c r="K5" s="38"/>
      <c r="L5" s="38"/>
      <c r="M5" s="38"/>
      <c r="N5" s="38"/>
      <c r="O5" s="38"/>
      <c r="P5" s="38"/>
      <c r="Q5" s="80"/>
      <c r="R5" s="38"/>
      <c r="S5" s="38"/>
      <c r="T5" s="38"/>
      <c r="U5" s="38"/>
      <c r="V5" s="38"/>
      <c r="W5" s="38"/>
      <c r="X5" s="38"/>
      <c r="Y5" s="38"/>
      <c r="Z5" s="38"/>
      <c r="AA5" s="58"/>
      <c r="AB5" s="56"/>
      <c r="AC5" s="56"/>
    </row>
    <row r="6" spans="1:29" ht="39" hidden="1" customHeight="1" x14ac:dyDescent="0.25">
      <c r="A6" s="285" t="s">
        <v>134</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7"/>
      <c r="AB6" s="56"/>
      <c r="AC6" s="56"/>
    </row>
    <row r="7" spans="1:29" ht="39" hidden="1" customHeight="1" x14ac:dyDescent="0.25">
      <c r="A7" s="71"/>
      <c r="B7" s="72"/>
      <c r="C7" s="72"/>
      <c r="D7" s="72"/>
      <c r="E7" s="72"/>
      <c r="F7" s="72"/>
      <c r="G7" s="72"/>
      <c r="H7" s="72"/>
      <c r="I7" s="72"/>
      <c r="J7" s="72"/>
      <c r="K7" s="72"/>
      <c r="L7" s="72"/>
      <c r="M7" s="72"/>
      <c r="N7" s="72"/>
      <c r="O7" s="72"/>
      <c r="P7" s="72"/>
      <c r="Q7" s="56"/>
      <c r="R7" s="56"/>
      <c r="S7" s="56"/>
      <c r="T7" s="56"/>
      <c r="U7" s="56"/>
      <c r="V7" s="56"/>
      <c r="W7" s="72"/>
      <c r="X7" s="72"/>
      <c r="Y7" s="72"/>
      <c r="Z7" s="72"/>
      <c r="AA7" s="73"/>
      <c r="AB7" s="56"/>
      <c r="AC7" s="56"/>
    </row>
    <row r="8" spans="1:29" ht="78.75" customHeight="1" x14ac:dyDescent="0.25">
      <c r="A8" s="10" t="s">
        <v>2</v>
      </c>
      <c r="B8" s="10" t="s">
        <v>4</v>
      </c>
      <c r="C8" s="10" t="s">
        <v>135</v>
      </c>
      <c r="D8" s="10" t="s">
        <v>136</v>
      </c>
      <c r="E8" s="10" t="s">
        <v>137</v>
      </c>
      <c r="F8" s="10" t="s">
        <v>138</v>
      </c>
      <c r="G8" s="10" t="s">
        <v>14</v>
      </c>
      <c r="H8" s="10" t="s">
        <v>16</v>
      </c>
      <c r="I8" s="10" t="s">
        <v>18</v>
      </c>
      <c r="J8" s="10" t="s">
        <v>139</v>
      </c>
      <c r="K8" s="10" t="s">
        <v>140</v>
      </c>
      <c r="L8" s="10" t="s">
        <v>141</v>
      </c>
      <c r="M8" s="10" t="s">
        <v>142</v>
      </c>
      <c r="N8" s="10" t="s">
        <v>28</v>
      </c>
      <c r="O8" s="10" t="s">
        <v>30</v>
      </c>
      <c r="P8" s="39" t="s">
        <v>143</v>
      </c>
      <c r="Q8" s="84" t="s">
        <v>608</v>
      </c>
      <c r="R8" s="137" t="s">
        <v>144</v>
      </c>
      <c r="S8" s="146" t="s">
        <v>145</v>
      </c>
      <c r="T8" s="146" t="s">
        <v>146</v>
      </c>
      <c r="U8" s="146" t="s">
        <v>147</v>
      </c>
      <c r="V8" s="146" t="s">
        <v>148</v>
      </c>
      <c r="W8" s="138" t="s">
        <v>149</v>
      </c>
      <c r="X8" s="10" t="s">
        <v>150</v>
      </c>
      <c r="Y8" s="10" t="s">
        <v>151</v>
      </c>
      <c r="Z8" s="11"/>
      <c r="AA8" s="12"/>
    </row>
    <row r="9" spans="1:29" ht="72" customHeight="1" x14ac:dyDescent="0.25">
      <c r="A9" s="23" t="s">
        <v>152</v>
      </c>
      <c r="B9" s="86" t="s">
        <v>153</v>
      </c>
      <c r="C9" s="24" t="s">
        <v>154</v>
      </c>
      <c r="D9" s="25" t="s">
        <v>155</v>
      </c>
      <c r="E9" s="282" t="s">
        <v>156</v>
      </c>
      <c r="F9" s="296" t="s">
        <v>157</v>
      </c>
      <c r="G9" s="296" t="s">
        <v>158</v>
      </c>
      <c r="H9" s="27" t="s">
        <v>159</v>
      </c>
      <c r="I9" s="28" t="s">
        <v>160</v>
      </c>
      <c r="J9" s="29" t="s">
        <v>161</v>
      </c>
      <c r="K9" s="25" t="s">
        <v>162</v>
      </c>
      <c r="L9" s="30">
        <v>0.7</v>
      </c>
      <c r="M9" s="24" t="s">
        <v>163</v>
      </c>
      <c r="N9" s="25" t="s">
        <v>164</v>
      </c>
      <c r="O9" s="31">
        <v>16000</v>
      </c>
      <c r="P9" s="40">
        <v>2000</v>
      </c>
      <c r="Q9" s="81">
        <v>674</v>
      </c>
      <c r="R9" s="43"/>
      <c r="S9" s="139">
        <f>+Q9+R9</f>
        <v>674</v>
      </c>
      <c r="T9" s="139">
        <f>+S9</f>
        <v>674</v>
      </c>
      <c r="U9" s="140">
        <f>+(S9/P9)*L9</f>
        <v>0.2359</v>
      </c>
      <c r="V9" s="140">
        <f>+(T9/O9)*L9</f>
        <v>2.94875E-2</v>
      </c>
      <c r="W9" s="53">
        <v>5500</v>
      </c>
      <c r="X9" s="24">
        <v>5500</v>
      </c>
      <c r="Y9" s="24">
        <v>3000</v>
      </c>
      <c r="Z9" s="56"/>
      <c r="AA9" s="56"/>
    </row>
    <row r="10" spans="1:29" ht="72" customHeight="1" x14ac:dyDescent="0.25">
      <c r="A10" s="23" t="s">
        <v>152</v>
      </c>
      <c r="B10" s="87"/>
      <c r="C10" s="24" t="s">
        <v>154</v>
      </c>
      <c r="D10" s="25" t="s">
        <v>155</v>
      </c>
      <c r="E10" s="283"/>
      <c r="F10" s="297"/>
      <c r="G10" s="297" t="s">
        <v>158</v>
      </c>
      <c r="H10" s="27" t="s">
        <v>165</v>
      </c>
      <c r="I10" s="28" t="s">
        <v>160</v>
      </c>
      <c r="J10" s="29" t="s">
        <v>166</v>
      </c>
      <c r="K10" s="32" t="s">
        <v>167</v>
      </c>
      <c r="L10" s="33">
        <v>0.3</v>
      </c>
      <c r="M10" s="24" t="s">
        <v>163</v>
      </c>
      <c r="N10" s="25" t="s">
        <v>168</v>
      </c>
      <c r="O10" s="31">
        <v>2200</v>
      </c>
      <c r="P10" s="40">
        <v>275</v>
      </c>
      <c r="Q10" s="81">
        <v>0</v>
      </c>
      <c r="R10" s="24"/>
      <c r="S10" s="90">
        <f t="shared" ref="S10:S46" si="0">+Q10+R10</f>
        <v>0</v>
      </c>
      <c r="T10" s="90">
        <f t="shared" ref="T10:T46" si="1">+S10</f>
        <v>0</v>
      </c>
      <c r="U10" s="96">
        <f t="shared" ref="U10:U46" si="2">+(S10/P10)*L10</f>
        <v>0</v>
      </c>
      <c r="V10" s="96">
        <f t="shared" ref="V10:V46" si="3">+(T10/O10)*L10</f>
        <v>0</v>
      </c>
      <c r="W10" s="53">
        <v>700</v>
      </c>
      <c r="X10" s="24">
        <v>700</v>
      </c>
      <c r="Y10" s="24">
        <v>525</v>
      </c>
      <c r="Z10" s="56"/>
      <c r="AA10" s="56" t="s">
        <v>169</v>
      </c>
    </row>
    <row r="11" spans="1:29" s="134" customFormat="1" ht="78.75" customHeight="1" x14ac:dyDescent="0.25">
      <c r="A11" s="129"/>
      <c r="B11" s="130"/>
      <c r="C11"/>
      <c r="D11" s="129"/>
      <c r="E11" s="131"/>
      <c r="F11" s="277" t="s">
        <v>170</v>
      </c>
      <c r="G11" s="278"/>
      <c r="H11" s="278"/>
      <c r="I11" s="278"/>
      <c r="J11" s="278"/>
      <c r="K11" s="278"/>
      <c r="L11" s="278"/>
      <c r="M11" s="278"/>
      <c r="N11" s="278"/>
      <c r="O11" s="278"/>
      <c r="P11" s="278"/>
      <c r="Q11" s="278"/>
      <c r="R11" s="278"/>
      <c r="S11" s="278"/>
      <c r="T11" s="279"/>
      <c r="U11" s="238">
        <f>SUM(U9:U10)</f>
        <v>0.2359</v>
      </c>
      <c r="V11" s="239">
        <f>SUM(V9:V10)</f>
        <v>2.94875E-2</v>
      </c>
      <c r="W11" s="132"/>
      <c r="X11" s="132"/>
      <c r="Y11" s="132"/>
      <c r="Z11" s="133"/>
    </row>
    <row r="12" spans="1:29" ht="56.25" customHeight="1" x14ac:dyDescent="0.25">
      <c r="A12" s="23" t="s">
        <v>152</v>
      </c>
      <c r="B12" s="87"/>
      <c r="C12" s="24" t="s">
        <v>154</v>
      </c>
      <c r="D12" s="25" t="s">
        <v>155</v>
      </c>
      <c r="E12" s="282" t="s">
        <v>156</v>
      </c>
      <c r="F12" s="298" t="s">
        <v>171</v>
      </c>
      <c r="G12" s="284" t="s">
        <v>172</v>
      </c>
      <c r="H12" s="27" t="s">
        <v>173</v>
      </c>
      <c r="I12" s="28" t="s">
        <v>160</v>
      </c>
      <c r="J12" s="29" t="s">
        <v>174</v>
      </c>
      <c r="K12" s="25" t="s">
        <v>175</v>
      </c>
      <c r="L12" s="33">
        <v>0.4</v>
      </c>
      <c r="M12" s="24" t="s">
        <v>163</v>
      </c>
      <c r="N12" s="24" t="s">
        <v>164</v>
      </c>
      <c r="O12" s="31">
        <v>5000</v>
      </c>
      <c r="P12" s="40">
        <v>1000</v>
      </c>
      <c r="Q12" s="81">
        <v>802</v>
      </c>
      <c r="R12" s="43"/>
      <c r="S12" s="90">
        <f t="shared" si="0"/>
        <v>802</v>
      </c>
      <c r="T12" s="90">
        <f t="shared" si="1"/>
        <v>802</v>
      </c>
      <c r="U12" s="96">
        <f t="shared" si="2"/>
        <v>0.32080000000000003</v>
      </c>
      <c r="V12" s="96">
        <f t="shared" si="3"/>
        <v>6.4159999999999995E-2</v>
      </c>
      <c r="W12" s="53">
        <v>1334</v>
      </c>
      <c r="X12" s="24">
        <v>1333</v>
      </c>
      <c r="Y12" s="24">
        <v>1333</v>
      </c>
      <c r="Z12" s="56"/>
      <c r="AA12" s="56" t="s">
        <v>163</v>
      </c>
    </row>
    <row r="13" spans="1:29" ht="75.75" customHeight="1" x14ac:dyDescent="0.25">
      <c r="A13" s="23" t="s">
        <v>152</v>
      </c>
      <c r="B13" s="87"/>
      <c r="C13" s="24" t="s">
        <v>154</v>
      </c>
      <c r="D13" s="25" t="s">
        <v>155</v>
      </c>
      <c r="E13" s="283"/>
      <c r="F13" s="299"/>
      <c r="G13" s="284"/>
      <c r="H13" s="27" t="s">
        <v>176</v>
      </c>
      <c r="I13" s="28" t="s">
        <v>160</v>
      </c>
      <c r="J13" s="29" t="s">
        <v>177</v>
      </c>
      <c r="K13" s="25" t="s">
        <v>178</v>
      </c>
      <c r="L13" s="33">
        <v>0.3</v>
      </c>
      <c r="M13" s="24" t="s">
        <v>163</v>
      </c>
      <c r="N13" s="25" t="s">
        <v>179</v>
      </c>
      <c r="O13" s="31">
        <v>12000</v>
      </c>
      <c r="P13" s="40">
        <v>3000</v>
      </c>
      <c r="Q13" s="81">
        <v>3317</v>
      </c>
      <c r="R13" s="44"/>
      <c r="S13" s="90">
        <f t="shared" si="0"/>
        <v>3317</v>
      </c>
      <c r="T13" s="90">
        <f t="shared" si="1"/>
        <v>3317</v>
      </c>
      <c r="U13" s="96">
        <v>0.3</v>
      </c>
      <c r="V13" s="96">
        <f t="shared" si="3"/>
        <v>8.2924999999999985E-2</v>
      </c>
      <c r="W13" s="53">
        <v>3000</v>
      </c>
      <c r="X13" s="24">
        <v>3000</v>
      </c>
      <c r="Y13" s="24">
        <v>3000</v>
      </c>
      <c r="Z13" s="56"/>
      <c r="AA13" s="56"/>
    </row>
    <row r="14" spans="1:29" ht="103.5" customHeight="1" x14ac:dyDescent="0.25">
      <c r="A14" s="23" t="s">
        <v>152</v>
      </c>
      <c r="B14" s="87"/>
      <c r="C14" s="24" t="s">
        <v>154</v>
      </c>
      <c r="D14" s="25" t="s">
        <v>155</v>
      </c>
      <c r="E14" s="283"/>
      <c r="F14" s="297"/>
      <c r="G14" s="284"/>
      <c r="H14" s="27" t="s">
        <v>180</v>
      </c>
      <c r="I14" s="29" t="s">
        <v>160</v>
      </c>
      <c r="J14" s="29" t="s">
        <v>181</v>
      </c>
      <c r="K14" s="25" t="s">
        <v>182</v>
      </c>
      <c r="L14" s="33">
        <v>0.3</v>
      </c>
      <c r="M14" s="24" t="s">
        <v>163</v>
      </c>
      <c r="N14" s="25" t="s">
        <v>183</v>
      </c>
      <c r="O14" s="31">
        <v>1</v>
      </c>
      <c r="P14" s="40" t="s">
        <v>184</v>
      </c>
      <c r="Q14" s="81" t="s">
        <v>185</v>
      </c>
      <c r="R14" s="43"/>
      <c r="S14" s="90" t="s">
        <v>185</v>
      </c>
      <c r="T14" s="90">
        <v>0</v>
      </c>
      <c r="U14" s="96" t="s">
        <v>185</v>
      </c>
      <c r="V14" s="96">
        <v>0</v>
      </c>
      <c r="W14" s="53">
        <v>1</v>
      </c>
      <c r="X14" s="24">
        <v>0</v>
      </c>
      <c r="Y14" s="24">
        <v>0</v>
      </c>
      <c r="Z14" s="56"/>
      <c r="AA14" s="56"/>
    </row>
    <row r="15" spans="1:29" ht="103.5" customHeight="1" x14ac:dyDescent="0.25">
      <c r="A15" s="129"/>
      <c r="B15" s="130"/>
      <c r="D15" s="129"/>
      <c r="E15" s="131"/>
      <c r="F15" s="277" t="s">
        <v>186</v>
      </c>
      <c r="G15" s="278"/>
      <c r="H15" s="278"/>
      <c r="I15" s="278"/>
      <c r="J15" s="278"/>
      <c r="K15" s="278"/>
      <c r="L15" s="278"/>
      <c r="M15" s="278"/>
      <c r="N15" s="278"/>
      <c r="O15" s="278"/>
      <c r="P15" s="278"/>
      <c r="Q15" s="278"/>
      <c r="R15" s="278"/>
      <c r="S15" s="278"/>
      <c r="T15" s="279"/>
      <c r="U15" s="238">
        <f>SUM(U12:U14)</f>
        <v>0.62080000000000002</v>
      </c>
      <c r="V15" s="240">
        <f>SUM(V12:V14)</f>
        <v>0.14708499999999997</v>
      </c>
      <c r="W15" s="132"/>
      <c r="X15" s="132"/>
      <c r="Y15" s="132"/>
      <c r="Z15" s="133"/>
      <c r="AA15" s="134"/>
      <c r="AB15" s="134"/>
      <c r="AC15" s="134"/>
    </row>
    <row r="16" spans="1:29" ht="92.25" customHeight="1" x14ac:dyDescent="0.25">
      <c r="A16" s="23" t="s">
        <v>152</v>
      </c>
      <c r="B16" s="87"/>
      <c r="C16" s="24" t="s">
        <v>154</v>
      </c>
      <c r="D16" s="25" t="s">
        <v>155</v>
      </c>
      <c r="E16" s="282" t="s">
        <v>156</v>
      </c>
      <c r="F16" s="298" t="s">
        <v>187</v>
      </c>
      <c r="G16" s="284" t="s">
        <v>188</v>
      </c>
      <c r="H16" s="27" t="s">
        <v>189</v>
      </c>
      <c r="I16" s="28" t="s">
        <v>160</v>
      </c>
      <c r="J16" s="29" t="s">
        <v>190</v>
      </c>
      <c r="K16" s="32" t="s">
        <v>191</v>
      </c>
      <c r="L16" s="33">
        <v>0.2</v>
      </c>
      <c r="M16" s="24" t="s">
        <v>163</v>
      </c>
      <c r="N16" s="24" t="s">
        <v>192</v>
      </c>
      <c r="O16" s="31">
        <v>5556</v>
      </c>
      <c r="P16" s="40">
        <v>1100</v>
      </c>
      <c r="Q16" s="81">
        <v>272</v>
      </c>
      <c r="R16" s="43"/>
      <c r="S16" s="90">
        <f t="shared" si="0"/>
        <v>272</v>
      </c>
      <c r="T16" s="90">
        <f t="shared" si="1"/>
        <v>272</v>
      </c>
      <c r="U16" s="96">
        <f t="shared" si="2"/>
        <v>4.9454545454545459E-2</v>
      </c>
      <c r="V16" s="96">
        <f t="shared" si="3"/>
        <v>9.7912167026637867E-3</v>
      </c>
      <c r="W16" s="53">
        <v>1500</v>
      </c>
      <c r="X16" s="24">
        <v>1956</v>
      </c>
      <c r="Y16" s="24">
        <v>1000</v>
      </c>
      <c r="Z16" s="56"/>
      <c r="AA16" s="56"/>
    </row>
    <row r="17" spans="1:29" ht="71.25" customHeight="1" x14ac:dyDescent="0.25">
      <c r="A17" s="23" t="s">
        <v>152</v>
      </c>
      <c r="B17" s="87"/>
      <c r="C17" s="24" t="s">
        <v>154</v>
      </c>
      <c r="D17" s="25" t="s">
        <v>155</v>
      </c>
      <c r="E17" s="283"/>
      <c r="F17" s="299"/>
      <c r="G17" s="284"/>
      <c r="H17" s="27" t="s">
        <v>193</v>
      </c>
      <c r="I17" s="28" t="s">
        <v>160</v>
      </c>
      <c r="J17" s="29" t="s">
        <v>194</v>
      </c>
      <c r="K17" s="34" t="s">
        <v>195</v>
      </c>
      <c r="L17" s="33">
        <v>0.3</v>
      </c>
      <c r="M17" s="24" t="s">
        <v>163</v>
      </c>
      <c r="N17" s="25" t="s">
        <v>179</v>
      </c>
      <c r="O17" s="31">
        <v>14000</v>
      </c>
      <c r="P17" s="40">
        <v>2000</v>
      </c>
      <c r="Q17" s="81">
        <v>0</v>
      </c>
      <c r="R17" s="43"/>
      <c r="S17" s="90">
        <f t="shared" si="0"/>
        <v>0</v>
      </c>
      <c r="T17" s="90">
        <f t="shared" si="1"/>
        <v>0</v>
      </c>
      <c r="U17" s="96">
        <f t="shared" si="2"/>
        <v>0</v>
      </c>
      <c r="V17" s="96">
        <f t="shared" si="3"/>
        <v>0</v>
      </c>
      <c r="W17" s="53">
        <v>5000</v>
      </c>
      <c r="X17" s="24">
        <v>5000</v>
      </c>
      <c r="Y17" s="24">
        <v>2000</v>
      </c>
      <c r="Z17" s="56"/>
      <c r="AA17" s="56"/>
    </row>
    <row r="18" spans="1:29" ht="59.25" customHeight="1" x14ac:dyDescent="0.25">
      <c r="A18" s="23" t="s">
        <v>152</v>
      </c>
      <c r="B18" s="87"/>
      <c r="C18" s="24" t="s">
        <v>154</v>
      </c>
      <c r="D18" s="25" t="s">
        <v>155</v>
      </c>
      <c r="E18" s="283"/>
      <c r="F18" s="299"/>
      <c r="G18" s="284"/>
      <c r="H18" s="27" t="s">
        <v>196</v>
      </c>
      <c r="I18" s="28" t="s">
        <v>160</v>
      </c>
      <c r="J18" s="29" t="s">
        <v>166</v>
      </c>
      <c r="K18" s="34" t="s">
        <v>197</v>
      </c>
      <c r="L18" s="33">
        <v>0.2</v>
      </c>
      <c r="M18" s="24" t="s">
        <v>163</v>
      </c>
      <c r="N18" s="24" t="s">
        <v>183</v>
      </c>
      <c r="O18" s="31">
        <v>25000</v>
      </c>
      <c r="P18" s="40">
        <v>4000</v>
      </c>
      <c r="Q18" s="81">
        <v>207</v>
      </c>
      <c r="R18" s="43"/>
      <c r="S18" s="90">
        <f t="shared" si="0"/>
        <v>207</v>
      </c>
      <c r="T18" s="90">
        <f t="shared" si="1"/>
        <v>207</v>
      </c>
      <c r="U18" s="96">
        <f t="shared" si="2"/>
        <v>1.035E-2</v>
      </c>
      <c r="V18" s="96">
        <f t="shared" si="3"/>
        <v>1.6559999999999999E-3</v>
      </c>
      <c r="W18" s="53">
        <v>8000</v>
      </c>
      <c r="X18" s="24">
        <v>7000</v>
      </c>
      <c r="Y18" s="24">
        <v>6000</v>
      </c>
      <c r="Z18" s="56"/>
      <c r="AA18" s="56"/>
    </row>
    <row r="19" spans="1:29" ht="84.75" customHeight="1" x14ac:dyDescent="0.25">
      <c r="A19" s="23" t="s">
        <v>152</v>
      </c>
      <c r="B19" s="87"/>
      <c r="C19" s="24" t="s">
        <v>154</v>
      </c>
      <c r="D19" s="25" t="s">
        <v>155</v>
      </c>
      <c r="E19" s="283"/>
      <c r="F19" s="297"/>
      <c r="G19" s="284"/>
      <c r="H19" s="27" t="s">
        <v>198</v>
      </c>
      <c r="I19" s="28" t="s">
        <v>160</v>
      </c>
      <c r="J19" s="29" t="s">
        <v>166</v>
      </c>
      <c r="K19" s="34" t="s">
        <v>199</v>
      </c>
      <c r="L19" s="33">
        <v>0.3</v>
      </c>
      <c r="M19" s="24" t="s">
        <v>163</v>
      </c>
      <c r="N19" s="24" t="s">
        <v>200</v>
      </c>
      <c r="O19" s="24">
        <v>50</v>
      </c>
      <c r="P19" s="40">
        <v>5</v>
      </c>
      <c r="Q19" s="81">
        <v>0</v>
      </c>
      <c r="R19" s="43"/>
      <c r="S19" s="90">
        <f t="shared" si="0"/>
        <v>0</v>
      </c>
      <c r="T19" s="90">
        <f t="shared" si="1"/>
        <v>0</v>
      </c>
      <c r="U19" s="96">
        <f t="shared" si="2"/>
        <v>0</v>
      </c>
      <c r="V19" s="96">
        <f t="shared" si="3"/>
        <v>0</v>
      </c>
      <c r="W19" s="53">
        <v>20</v>
      </c>
      <c r="X19" s="24">
        <v>20</v>
      </c>
      <c r="Y19" s="24">
        <v>5</v>
      </c>
      <c r="Z19" s="56"/>
      <c r="AA19" s="56"/>
    </row>
    <row r="20" spans="1:29" ht="84.75" customHeight="1" x14ac:dyDescent="0.25">
      <c r="A20" s="129"/>
      <c r="B20" s="130"/>
      <c r="D20" s="129"/>
      <c r="E20" s="131"/>
      <c r="F20" s="277" t="s">
        <v>201</v>
      </c>
      <c r="G20" s="278"/>
      <c r="H20" s="278"/>
      <c r="I20" s="278"/>
      <c r="J20" s="278"/>
      <c r="K20" s="278"/>
      <c r="L20" s="278"/>
      <c r="M20" s="278"/>
      <c r="N20" s="278"/>
      <c r="O20" s="278"/>
      <c r="P20" s="278"/>
      <c r="Q20" s="278"/>
      <c r="R20" s="278"/>
      <c r="S20" s="278"/>
      <c r="T20" s="279"/>
      <c r="U20" s="238">
        <f>SUM(U16:U19)</f>
        <v>5.9804545454545457E-2</v>
      </c>
      <c r="V20" s="240">
        <f>SUM(V16:V19)</f>
        <v>1.1447216702663786E-2</v>
      </c>
      <c r="W20" s="132"/>
      <c r="X20" s="132"/>
      <c r="Y20" s="132"/>
      <c r="Z20" s="133"/>
      <c r="AA20" s="134"/>
      <c r="AB20" s="134"/>
      <c r="AC20" s="134"/>
    </row>
    <row r="21" spans="1:29" ht="69.75" customHeight="1" x14ac:dyDescent="0.25">
      <c r="A21" s="23" t="s">
        <v>152</v>
      </c>
      <c r="B21" s="87"/>
      <c r="C21" s="24" t="s">
        <v>154</v>
      </c>
      <c r="D21" s="25" t="s">
        <v>155</v>
      </c>
      <c r="E21" s="25" t="s">
        <v>156</v>
      </c>
      <c r="F21" s="25" t="s">
        <v>202</v>
      </c>
      <c r="G21" s="26" t="s">
        <v>203</v>
      </c>
      <c r="H21" s="27" t="s">
        <v>204</v>
      </c>
      <c r="I21" s="28" t="s">
        <v>160</v>
      </c>
      <c r="J21" s="29" t="s">
        <v>205</v>
      </c>
      <c r="K21" s="34" t="s">
        <v>206</v>
      </c>
      <c r="L21" s="33">
        <v>1</v>
      </c>
      <c r="M21" s="24" t="s">
        <v>163</v>
      </c>
      <c r="N21" s="24" t="s">
        <v>207</v>
      </c>
      <c r="O21" s="31">
        <v>5000</v>
      </c>
      <c r="P21" s="91">
        <v>210</v>
      </c>
      <c r="Q21" s="81">
        <v>0</v>
      </c>
      <c r="R21" s="43"/>
      <c r="S21" s="90">
        <f t="shared" si="0"/>
        <v>0</v>
      </c>
      <c r="T21" s="90">
        <f t="shared" si="1"/>
        <v>0</v>
      </c>
      <c r="U21" s="96">
        <f t="shared" si="2"/>
        <v>0</v>
      </c>
      <c r="V21" s="96">
        <f t="shared" si="3"/>
        <v>0</v>
      </c>
      <c r="W21" s="53">
        <v>1650</v>
      </c>
      <c r="X21" s="24">
        <v>1650</v>
      </c>
      <c r="Y21" s="24">
        <v>1490</v>
      </c>
      <c r="Z21" s="56"/>
      <c r="AA21" s="56"/>
    </row>
    <row r="22" spans="1:29" ht="69.75" customHeight="1" x14ac:dyDescent="0.25">
      <c r="A22" s="129"/>
      <c r="B22" s="130"/>
      <c r="D22" s="129"/>
      <c r="E22" s="131"/>
      <c r="F22" s="295" t="s">
        <v>208</v>
      </c>
      <c r="G22" s="278"/>
      <c r="H22" s="278"/>
      <c r="I22" s="278"/>
      <c r="J22" s="278"/>
      <c r="K22" s="278"/>
      <c r="L22" s="278"/>
      <c r="M22" s="278"/>
      <c r="N22" s="278"/>
      <c r="O22" s="278"/>
      <c r="P22" s="278"/>
      <c r="Q22" s="278"/>
      <c r="R22" s="278"/>
      <c r="S22" s="278"/>
      <c r="T22" s="279"/>
      <c r="U22" s="238">
        <f>SUM(U21)</f>
        <v>0</v>
      </c>
      <c r="V22" s="240">
        <f>SUM(V21:V21)</f>
        <v>0</v>
      </c>
      <c r="W22" s="132"/>
      <c r="X22" s="132"/>
      <c r="Y22" s="132"/>
      <c r="Z22" s="133"/>
      <c r="AA22" s="134"/>
      <c r="AB22" s="134"/>
      <c r="AC22" s="134"/>
    </row>
    <row r="23" spans="1:29" ht="69" customHeight="1" x14ac:dyDescent="0.25">
      <c r="A23" s="23" t="s">
        <v>152</v>
      </c>
      <c r="B23" s="87"/>
      <c r="C23" s="24" t="s">
        <v>154</v>
      </c>
      <c r="D23" s="25" t="s">
        <v>155</v>
      </c>
      <c r="E23" s="301" t="s">
        <v>156</v>
      </c>
      <c r="F23" s="306" t="s">
        <v>209</v>
      </c>
      <c r="G23" s="307" t="s">
        <v>210</v>
      </c>
      <c r="H23" s="25" t="s">
        <v>211</v>
      </c>
      <c r="I23" s="28" t="s">
        <v>160</v>
      </c>
      <c r="J23" s="29" t="s">
        <v>212</v>
      </c>
      <c r="K23" s="25" t="s">
        <v>213</v>
      </c>
      <c r="L23" s="89">
        <v>0.24</v>
      </c>
      <c r="M23" s="24" t="s">
        <v>163</v>
      </c>
      <c r="N23" s="24" t="s">
        <v>214</v>
      </c>
      <c r="O23" s="35">
        <v>8000</v>
      </c>
      <c r="P23" s="40">
        <v>1000</v>
      </c>
      <c r="Q23" s="81">
        <v>0</v>
      </c>
      <c r="R23" s="43"/>
      <c r="S23" s="90">
        <f t="shared" si="0"/>
        <v>0</v>
      </c>
      <c r="T23" s="90">
        <f t="shared" si="1"/>
        <v>0</v>
      </c>
      <c r="U23" s="96">
        <f t="shared" si="2"/>
        <v>0</v>
      </c>
      <c r="V23" s="96">
        <f t="shared" si="3"/>
        <v>0</v>
      </c>
      <c r="W23" s="53">
        <v>2300</v>
      </c>
      <c r="X23" s="24">
        <v>2000</v>
      </c>
      <c r="Y23" s="24">
        <v>2700</v>
      </c>
      <c r="Z23" s="56"/>
      <c r="AA23" s="56"/>
    </row>
    <row r="24" spans="1:29" ht="60.75" customHeight="1" x14ac:dyDescent="0.25">
      <c r="A24" s="23" t="s">
        <v>152</v>
      </c>
      <c r="B24" s="87"/>
      <c r="C24" s="24" t="s">
        <v>154</v>
      </c>
      <c r="D24" s="25" t="s">
        <v>155</v>
      </c>
      <c r="E24" s="302"/>
      <c r="F24" s="306"/>
      <c r="G24" s="308"/>
      <c r="H24" s="25" t="s">
        <v>215</v>
      </c>
      <c r="I24" s="28" t="s">
        <v>160</v>
      </c>
      <c r="J24" s="29" t="s">
        <v>216</v>
      </c>
      <c r="K24" s="25" t="s">
        <v>217</v>
      </c>
      <c r="L24" s="33">
        <v>0.2</v>
      </c>
      <c r="M24" s="24" t="s">
        <v>163</v>
      </c>
      <c r="N24" s="25" t="s">
        <v>218</v>
      </c>
      <c r="O24" s="35">
        <v>3800</v>
      </c>
      <c r="P24" s="40">
        <v>200</v>
      </c>
      <c r="Q24" s="81">
        <v>0</v>
      </c>
      <c r="R24" s="43"/>
      <c r="S24" s="90">
        <f t="shared" si="0"/>
        <v>0</v>
      </c>
      <c r="T24" s="90">
        <f t="shared" si="1"/>
        <v>0</v>
      </c>
      <c r="U24" s="96">
        <f t="shared" si="2"/>
        <v>0</v>
      </c>
      <c r="V24" s="96">
        <f t="shared" si="3"/>
        <v>0</v>
      </c>
      <c r="W24" s="53">
        <v>1000</v>
      </c>
      <c r="X24" s="24">
        <v>1400</v>
      </c>
      <c r="Y24" s="24">
        <v>1200</v>
      </c>
      <c r="Z24" s="56"/>
      <c r="AA24" s="56"/>
    </row>
    <row r="25" spans="1:29" ht="76.5" customHeight="1" x14ac:dyDescent="0.25">
      <c r="A25" s="23" t="s">
        <v>152</v>
      </c>
      <c r="B25" s="87"/>
      <c r="C25" s="24" t="s">
        <v>154</v>
      </c>
      <c r="D25" s="25" t="s">
        <v>155</v>
      </c>
      <c r="E25" s="303"/>
      <c r="F25" s="306"/>
      <c r="G25" s="308"/>
      <c r="H25" s="25" t="s">
        <v>219</v>
      </c>
      <c r="I25" s="29" t="s">
        <v>160</v>
      </c>
      <c r="J25" s="29" t="s">
        <v>220</v>
      </c>
      <c r="K25" s="34" t="s">
        <v>221</v>
      </c>
      <c r="L25" s="33">
        <v>0.18</v>
      </c>
      <c r="M25" s="24" t="s">
        <v>163</v>
      </c>
      <c r="N25" s="74"/>
      <c r="O25" s="24">
        <v>80</v>
      </c>
      <c r="P25" s="40">
        <v>30</v>
      </c>
      <c r="Q25" s="81">
        <v>2</v>
      </c>
      <c r="R25" s="43"/>
      <c r="S25" s="90">
        <f t="shared" si="0"/>
        <v>2</v>
      </c>
      <c r="T25" s="90">
        <f t="shared" si="1"/>
        <v>2</v>
      </c>
      <c r="U25" s="96">
        <f t="shared" si="2"/>
        <v>1.2E-2</v>
      </c>
      <c r="V25" s="96">
        <f t="shared" si="3"/>
        <v>4.4999999999999997E-3</v>
      </c>
      <c r="W25" s="53">
        <v>20</v>
      </c>
      <c r="X25" s="24">
        <v>10</v>
      </c>
      <c r="Y25" s="24">
        <v>20</v>
      </c>
      <c r="Z25" s="56"/>
      <c r="AA25" s="56"/>
    </row>
    <row r="26" spans="1:29" ht="59.25" customHeight="1" x14ac:dyDescent="0.25">
      <c r="A26" s="23" t="s">
        <v>152</v>
      </c>
      <c r="B26" s="87"/>
      <c r="C26" s="24" t="s">
        <v>154</v>
      </c>
      <c r="D26" s="25" t="s">
        <v>155</v>
      </c>
      <c r="E26" s="135" t="s">
        <v>222</v>
      </c>
      <c r="F26" s="306"/>
      <c r="G26" s="308"/>
      <c r="H26" s="25" t="s">
        <v>223</v>
      </c>
      <c r="I26" s="28" t="s">
        <v>160</v>
      </c>
      <c r="J26" s="29" t="s">
        <v>166</v>
      </c>
      <c r="K26" s="25" t="s">
        <v>224</v>
      </c>
      <c r="L26" s="89">
        <v>0.2</v>
      </c>
      <c r="M26" s="24" t="s">
        <v>169</v>
      </c>
      <c r="N26" s="74"/>
      <c r="O26" s="24">
        <v>1</v>
      </c>
      <c r="P26" s="40" t="s">
        <v>184</v>
      </c>
      <c r="Q26" s="81" t="s">
        <v>185</v>
      </c>
      <c r="R26" s="43"/>
      <c r="S26" s="90" t="s">
        <v>185</v>
      </c>
      <c r="T26" s="90" t="str">
        <f t="shared" si="1"/>
        <v>NA</v>
      </c>
      <c r="U26" s="96" t="s">
        <v>185</v>
      </c>
      <c r="V26" s="96">
        <v>0</v>
      </c>
      <c r="W26" s="92">
        <v>0.33</v>
      </c>
      <c r="X26" s="93">
        <v>0.33</v>
      </c>
      <c r="Y26" s="93">
        <v>0.34</v>
      </c>
      <c r="Z26" s="56"/>
      <c r="AA26" s="56"/>
    </row>
    <row r="27" spans="1:29" ht="72" customHeight="1" x14ac:dyDescent="0.25">
      <c r="A27" s="23" t="s">
        <v>152</v>
      </c>
      <c r="B27" s="87"/>
      <c r="C27" s="24" t="s">
        <v>154</v>
      </c>
      <c r="D27" s="25" t="s">
        <v>155</v>
      </c>
      <c r="E27" s="136" t="s">
        <v>222</v>
      </c>
      <c r="F27" s="306"/>
      <c r="G27" s="309"/>
      <c r="H27" s="25" t="s">
        <v>225</v>
      </c>
      <c r="I27" s="28" t="s">
        <v>160</v>
      </c>
      <c r="J27" s="29" t="s">
        <v>226</v>
      </c>
      <c r="K27" s="34" t="s">
        <v>227</v>
      </c>
      <c r="L27" s="33">
        <v>0.18</v>
      </c>
      <c r="M27" s="24" t="s">
        <v>163</v>
      </c>
      <c r="N27" s="74"/>
      <c r="O27" s="31">
        <v>3200</v>
      </c>
      <c r="P27" s="40">
        <v>200</v>
      </c>
      <c r="Q27" s="81">
        <v>0</v>
      </c>
      <c r="R27" s="43"/>
      <c r="S27" s="90">
        <f t="shared" si="0"/>
        <v>0</v>
      </c>
      <c r="T27" s="90">
        <f t="shared" si="1"/>
        <v>0</v>
      </c>
      <c r="U27" s="96">
        <v>0</v>
      </c>
      <c r="V27" s="96">
        <f t="shared" si="3"/>
        <v>0</v>
      </c>
      <c r="W27" s="53">
        <v>1000</v>
      </c>
      <c r="X27" s="24">
        <v>1000</v>
      </c>
      <c r="Y27" s="24">
        <v>1000</v>
      </c>
      <c r="Z27" s="56"/>
      <c r="AA27" s="56"/>
    </row>
    <row r="28" spans="1:29" ht="72" customHeight="1" x14ac:dyDescent="0.25">
      <c r="A28" s="129"/>
      <c r="B28" s="130"/>
      <c r="D28" s="129"/>
      <c r="E28" s="131"/>
      <c r="F28" s="300" t="s">
        <v>228</v>
      </c>
      <c r="G28" s="278"/>
      <c r="H28" s="278"/>
      <c r="I28" s="278"/>
      <c r="J28" s="278"/>
      <c r="K28" s="278"/>
      <c r="L28" s="278"/>
      <c r="M28" s="278"/>
      <c r="N28" s="278"/>
      <c r="O28" s="278"/>
      <c r="P28" s="278"/>
      <c r="Q28" s="278"/>
      <c r="R28" s="278"/>
      <c r="S28" s="278"/>
      <c r="T28" s="279"/>
      <c r="U28" s="238">
        <f>SUM(U23:U27)</f>
        <v>1.2E-2</v>
      </c>
      <c r="V28" s="239">
        <f>SUM(V23:V27)</f>
        <v>4.4999999999999997E-3</v>
      </c>
      <c r="W28" s="132"/>
      <c r="X28" s="132"/>
      <c r="Y28" s="132"/>
      <c r="Z28" s="133"/>
      <c r="AA28" s="134"/>
      <c r="AB28" s="134"/>
      <c r="AC28" s="134"/>
    </row>
    <row r="29" spans="1:29" ht="54.75" customHeight="1" x14ac:dyDescent="0.25">
      <c r="A29" s="23" t="s">
        <v>152</v>
      </c>
      <c r="B29" s="87"/>
      <c r="C29" s="24" t="s">
        <v>154</v>
      </c>
      <c r="D29" s="25" t="s">
        <v>155</v>
      </c>
      <c r="E29" s="32" t="s">
        <v>222</v>
      </c>
      <c r="F29" s="298" t="s">
        <v>229</v>
      </c>
      <c r="G29" s="284" t="s">
        <v>230</v>
      </c>
      <c r="H29" s="27" t="s">
        <v>231</v>
      </c>
      <c r="I29" s="28" t="s">
        <v>160</v>
      </c>
      <c r="J29" s="29" t="s">
        <v>232</v>
      </c>
      <c r="K29" s="34" t="s">
        <v>233</v>
      </c>
      <c r="L29" s="33">
        <v>0.3</v>
      </c>
      <c r="M29" s="24" t="s">
        <v>163</v>
      </c>
      <c r="N29" s="25" t="s">
        <v>179</v>
      </c>
      <c r="O29" s="31">
        <v>20000</v>
      </c>
      <c r="P29" s="91">
        <v>1000</v>
      </c>
      <c r="Q29" s="81">
        <v>0</v>
      </c>
      <c r="R29" s="43"/>
      <c r="S29" s="90">
        <f t="shared" si="0"/>
        <v>0</v>
      </c>
      <c r="T29" s="90">
        <f t="shared" si="1"/>
        <v>0</v>
      </c>
      <c r="U29" s="96">
        <f t="shared" si="2"/>
        <v>0</v>
      </c>
      <c r="V29" s="96">
        <f t="shared" si="3"/>
        <v>0</v>
      </c>
      <c r="W29" s="92">
        <v>6000</v>
      </c>
      <c r="X29" s="93">
        <v>8000</v>
      </c>
      <c r="Y29" s="93">
        <v>5000</v>
      </c>
      <c r="Z29" s="56"/>
      <c r="AA29" s="56"/>
    </row>
    <row r="30" spans="1:29" ht="78.75" customHeight="1" x14ac:dyDescent="0.25">
      <c r="A30" s="23" t="s">
        <v>152</v>
      </c>
      <c r="B30" s="87"/>
      <c r="C30" s="24" t="s">
        <v>154</v>
      </c>
      <c r="D30" s="25" t="s">
        <v>155</v>
      </c>
      <c r="E30" s="32" t="s">
        <v>222</v>
      </c>
      <c r="F30" s="297"/>
      <c r="G30" s="284"/>
      <c r="H30" s="27" t="s">
        <v>234</v>
      </c>
      <c r="I30" s="28" t="s">
        <v>160</v>
      </c>
      <c r="J30" s="29" t="s">
        <v>235</v>
      </c>
      <c r="K30" s="34" t="s">
        <v>236</v>
      </c>
      <c r="L30" s="33">
        <v>0.7</v>
      </c>
      <c r="M30" s="24" t="s">
        <v>163</v>
      </c>
      <c r="N30" s="25" t="s">
        <v>237</v>
      </c>
      <c r="O30" s="31">
        <v>3000</v>
      </c>
      <c r="P30" s="40">
        <v>730</v>
      </c>
      <c r="Q30" s="81">
        <v>0</v>
      </c>
      <c r="R30" s="43"/>
      <c r="S30" s="90">
        <f t="shared" si="0"/>
        <v>0</v>
      </c>
      <c r="T30" s="90">
        <f t="shared" si="1"/>
        <v>0</v>
      </c>
      <c r="U30" s="96">
        <f t="shared" si="2"/>
        <v>0</v>
      </c>
      <c r="V30" s="96">
        <f t="shared" si="3"/>
        <v>0</v>
      </c>
      <c r="W30" s="53">
        <v>738</v>
      </c>
      <c r="X30" s="24">
        <v>757</v>
      </c>
      <c r="Y30" s="24">
        <v>775</v>
      </c>
      <c r="Z30" s="56"/>
      <c r="AA30" s="56"/>
    </row>
    <row r="31" spans="1:29" ht="78.75" customHeight="1" x14ac:dyDescent="0.25">
      <c r="A31" s="129"/>
      <c r="B31" s="130"/>
      <c r="D31" s="129"/>
      <c r="E31" s="131"/>
      <c r="F31" s="277" t="s">
        <v>238</v>
      </c>
      <c r="G31" s="278"/>
      <c r="H31" s="278"/>
      <c r="I31" s="278"/>
      <c r="J31" s="278"/>
      <c r="K31" s="278"/>
      <c r="L31" s="278"/>
      <c r="M31" s="278"/>
      <c r="N31" s="278"/>
      <c r="O31" s="278"/>
      <c r="P31" s="278"/>
      <c r="Q31" s="278"/>
      <c r="R31" s="278"/>
      <c r="S31" s="278"/>
      <c r="T31" s="279"/>
      <c r="U31" s="238">
        <f>SUM(U29:U30)</f>
        <v>0</v>
      </c>
      <c r="V31" s="240">
        <f>SUM(V29:V30)</f>
        <v>0</v>
      </c>
      <c r="W31" s="132"/>
      <c r="X31" s="132"/>
      <c r="Y31" s="132"/>
      <c r="Z31" s="133"/>
      <c r="AA31" s="134"/>
      <c r="AB31" s="134"/>
      <c r="AC31" s="134"/>
    </row>
    <row r="32" spans="1:29" ht="80.25" customHeight="1" x14ac:dyDescent="0.25">
      <c r="A32" s="23" t="s">
        <v>152</v>
      </c>
      <c r="B32" s="87"/>
      <c r="C32" s="24" t="s">
        <v>154</v>
      </c>
      <c r="D32" s="25" t="s">
        <v>155</v>
      </c>
      <c r="E32" s="282" t="s">
        <v>156</v>
      </c>
      <c r="F32" s="298" t="s">
        <v>239</v>
      </c>
      <c r="G32" s="284" t="s">
        <v>240</v>
      </c>
      <c r="H32" s="27" t="s">
        <v>241</v>
      </c>
      <c r="I32" s="28" t="s">
        <v>160</v>
      </c>
      <c r="J32" s="29" t="s">
        <v>242</v>
      </c>
      <c r="K32" s="34" t="s">
        <v>243</v>
      </c>
      <c r="L32" s="33">
        <v>0.25</v>
      </c>
      <c r="M32" s="24" t="s">
        <v>163</v>
      </c>
      <c r="N32" s="25" t="s">
        <v>183</v>
      </c>
      <c r="O32" s="31">
        <v>1092</v>
      </c>
      <c r="P32" s="40">
        <v>200</v>
      </c>
      <c r="Q32" s="81">
        <v>55</v>
      </c>
      <c r="R32" s="43"/>
      <c r="S32" s="90">
        <f t="shared" si="0"/>
        <v>55</v>
      </c>
      <c r="T32" s="90">
        <f t="shared" si="1"/>
        <v>55</v>
      </c>
      <c r="U32" s="96">
        <f t="shared" si="2"/>
        <v>6.8750000000000006E-2</v>
      </c>
      <c r="V32" s="96">
        <f t="shared" si="3"/>
        <v>1.2591575091575092E-2</v>
      </c>
      <c r="W32" s="53">
        <v>346</v>
      </c>
      <c r="X32" s="24">
        <v>273</v>
      </c>
      <c r="Y32" s="24">
        <v>273</v>
      </c>
      <c r="Z32" s="56"/>
      <c r="AA32" s="56"/>
    </row>
    <row r="33" spans="1:29" ht="68.25" customHeight="1" x14ac:dyDescent="0.25">
      <c r="A33" s="23" t="s">
        <v>152</v>
      </c>
      <c r="B33" s="87"/>
      <c r="C33" s="24" t="s">
        <v>154</v>
      </c>
      <c r="D33" s="25" t="s">
        <v>155</v>
      </c>
      <c r="E33" s="283"/>
      <c r="F33" s="299"/>
      <c r="G33" s="284"/>
      <c r="H33" s="27" t="s">
        <v>244</v>
      </c>
      <c r="I33" s="28" t="s">
        <v>160</v>
      </c>
      <c r="J33" s="29" t="s">
        <v>166</v>
      </c>
      <c r="K33" s="34" t="s">
        <v>245</v>
      </c>
      <c r="L33" s="33">
        <v>0.35</v>
      </c>
      <c r="M33" s="24" t="s">
        <v>163</v>
      </c>
      <c r="N33" s="95" t="s">
        <v>246</v>
      </c>
      <c r="O33" s="31">
        <v>4</v>
      </c>
      <c r="P33" s="40">
        <v>1</v>
      </c>
      <c r="Q33" s="94">
        <v>1</v>
      </c>
      <c r="R33" s="43"/>
      <c r="S33" s="90">
        <f t="shared" si="0"/>
        <v>1</v>
      </c>
      <c r="T33" s="90">
        <f t="shared" si="1"/>
        <v>1</v>
      </c>
      <c r="U33" s="96">
        <f t="shared" si="2"/>
        <v>0.35</v>
      </c>
      <c r="V33" s="96">
        <f t="shared" si="3"/>
        <v>8.7499999999999994E-2</v>
      </c>
      <c r="W33" s="53">
        <v>1</v>
      </c>
      <c r="X33" s="24">
        <v>1</v>
      </c>
      <c r="Y33" s="24">
        <v>1</v>
      </c>
      <c r="Z33" s="56"/>
      <c r="AA33" s="56"/>
    </row>
    <row r="34" spans="1:29" ht="99" customHeight="1" x14ac:dyDescent="0.25">
      <c r="A34" s="23" t="s">
        <v>152</v>
      </c>
      <c r="B34" s="87"/>
      <c r="C34" s="24" t="s">
        <v>154</v>
      </c>
      <c r="D34" s="25" t="s">
        <v>155</v>
      </c>
      <c r="E34" s="283"/>
      <c r="F34" s="297"/>
      <c r="G34" s="284"/>
      <c r="H34" s="27" t="s">
        <v>247</v>
      </c>
      <c r="I34" s="28" t="s">
        <v>160</v>
      </c>
      <c r="J34" s="29" t="s">
        <v>166</v>
      </c>
      <c r="K34" s="34" t="s">
        <v>248</v>
      </c>
      <c r="L34" s="33">
        <v>0.4</v>
      </c>
      <c r="M34" s="24" t="s">
        <v>163</v>
      </c>
      <c r="N34" s="95" t="s">
        <v>179</v>
      </c>
      <c r="O34" s="31">
        <v>150</v>
      </c>
      <c r="P34" s="40">
        <v>24</v>
      </c>
      <c r="Q34" s="81">
        <v>0</v>
      </c>
      <c r="R34" s="43"/>
      <c r="S34" s="90">
        <f t="shared" si="0"/>
        <v>0</v>
      </c>
      <c r="T34" s="90">
        <f t="shared" si="1"/>
        <v>0</v>
      </c>
      <c r="U34" s="96">
        <f t="shared" si="2"/>
        <v>0</v>
      </c>
      <c r="V34" s="96">
        <f t="shared" si="3"/>
        <v>0</v>
      </c>
      <c r="W34" s="53">
        <v>45</v>
      </c>
      <c r="X34" s="24">
        <v>45</v>
      </c>
      <c r="Y34" s="24">
        <v>36</v>
      </c>
      <c r="Z34" s="56"/>
      <c r="AA34" s="56"/>
    </row>
    <row r="35" spans="1:29" ht="99" customHeight="1" x14ac:dyDescent="0.25">
      <c r="A35" s="129"/>
      <c r="B35" s="130"/>
      <c r="D35" s="129"/>
      <c r="E35" s="131"/>
      <c r="F35" s="277" t="s">
        <v>249</v>
      </c>
      <c r="G35" s="278"/>
      <c r="H35" s="278"/>
      <c r="I35" s="278"/>
      <c r="J35" s="278"/>
      <c r="K35" s="278"/>
      <c r="L35" s="278"/>
      <c r="M35" s="278"/>
      <c r="N35" s="278"/>
      <c r="O35" s="278"/>
      <c r="P35" s="278"/>
      <c r="Q35" s="278"/>
      <c r="R35" s="278"/>
      <c r="S35" s="278"/>
      <c r="T35" s="279"/>
      <c r="U35" s="238">
        <f>SUM(U32:U34)</f>
        <v>0.41874999999999996</v>
      </c>
      <c r="V35" s="240">
        <f>SUM(V32:V34)</f>
        <v>0.10009157509157508</v>
      </c>
      <c r="W35" s="132"/>
      <c r="X35" s="132"/>
      <c r="Y35" s="132"/>
      <c r="Z35" s="133"/>
      <c r="AA35" s="134"/>
      <c r="AB35" s="134"/>
      <c r="AC35" s="134"/>
    </row>
    <row r="36" spans="1:29" ht="98.25" customHeight="1" x14ac:dyDescent="0.25">
      <c r="A36" s="23" t="s">
        <v>250</v>
      </c>
      <c r="B36" s="87"/>
      <c r="C36" s="24" t="s">
        <v>154</v>
      </c>
      <c r="D36" s="25" t="s">
        <v>155</v>
      </c>
      <c r="E36" s="282" t="s">
        <v>251</v>
      </c>
      <c r="F36" s="298" t="s">
        <v>252</v>
      </c>
      <c r="G36" s="284" t="s">
        <v>253</v>
      </c>
      <c r="H36" s="27" t="s">
        <v>254</v>
      </c>
      <c r="I36" s="28" t="s">
        <v>160</v>
      </c>
      <c r="J36" s="29" t="s">
        <v>255</v>
      </c>
      <c r="K36" s="32" t="s">
        <v>256</v>
      </c>
      <c r="L36" s="33">
        <v>0.4</v>
      </c>
      <c r="M36" s="24" t="s">
        <v>163</v>
      </c>
      <c r="N36" s="25" t="s">
        <v>257</v>
      </c>
      <c r="O36" s="31">
        <v>10000</v>
      </c>
      <c r="P36" s="40">
        <v>1000</v>
      </c>
      <c r="Q36" s="81">
        <v>0</v>
      </c>
      <c r="R36" s="43"/>
      <c r="S36" s="90">
        <f t="shared" si="0"/>
        <v>0</v>
      </c>
      <c r="T36" s="90">
        <f t="shared" si="1"/>
        <v>0</v>
      </c>
      <c r="U36" s="96">
        <f t="shared" si="2"/>
        <v>0</v>
      </c>
      <c r="V36" s="96">
        <f t="shared" si="3"/>
        <v>0</v>
      </c>
      <c r="W36" s="53">
        <v>4000</v>
      </c>
      <c r="X36" s="24">
        <v>4000</v>
      </c>
      <c r="Y36" s="24">
        <v>1000</v>
      </c>
      <c r="Z36" s="56"/>
      <c r="AA36" s="56"/>
    </row>
    <row r="37" spans="1:29" ht="66.75" customHeight="1" x14ac:dyDescent="0.25">
      <c r="A37" s="23" t="s">
        <v>250</v>
      </c>
      <c r="B37" s="87"/>
      <c r="C37" s="24" t="s">
        <v>154</v>
      </c>
      <c r="D37" s="25" t="s">
        <v>155</v>
      </c>
      <c r="E37" s="283"/>
      <c r="F37" s="299"/>
      <c r="G37" s="284"/>
      <c r="H37" s="27" t="s">
        <v>258</v>
      </c>
      <c r="I37" s="28" t="s">
        <v>160</v>
      </c>
      <c r="J37" s="29" t="s">
        <v>166</v>
      </c>
      <c r="K37" s="34" t="s">
        <v>259</v>
      </c>
      <c r="L37" s="33">
        <v>0.45</v>
      </c>
      <c r="M37" s="24" t="s">
        <v>163</v>
      </c>
      <c r="N37" s="75"/>
      <c r="O37" s="31">
        <v>51000</v>
      </c>
      <c r="P37" s="40" t="s">
        <v>184</v>
      </c>
      <c r="Q37" s="81" t="s">
        <v>185</v>
      </c>
      <c r="R37" s="43"/>
      <c r="S37" s="90" t="s">
        <v>185</v>
      </c>
      <c r="T37" s="90" t="str">
        <f t="shared" si="1"/>
        <v>NA</v>
      </c>
      <c r="U37" s="96" t="s">
        <v>185</v>
      </c>
      <c r="V37" s="96" t="s">
        <v>185</v>
      </c>
      <c r="W37" s="54">
        <v>22000</v>
      </c>
      <c r="X37" s="24">
        <v>18000</v>
      </c>
      <c r="Y37" s="31">
        <v>11000</v>
      </c>
      <c r="Z37" s="56"/>
      <c r="AA37" s="56"/>
    </row>
    <row r="38" spans="1:29" ht="55.5" customHeight="1" x14ac:dyDescent="0.25">
      <c r="A38" s="23" t="s">
        <v>250</v>
      </c>
      <c r="B38" s="87"/>
      <c r="C38" s="24" t="s">
        <v>154</v>
      </c>
      <c r="D38" s="25" t="s">
        <v>155</v>
      </c>
      <c r="E38" s="283"/>
      <c r="F38" s="297"/>
      <c r="G38" s="284"/>
      <c r="H38" s="27" t="s">
        <v>260</v>
      </c>
      <c r="I38" s="28" t="s">
        <v>160</v>
      </c>
      <c r="J38" s="29" t="s">
        <v>216</v>
      </c>
      <c r="K38" s="34" t="s">
        <v>261</v>
      </c>
      <c r="L38" s="33">
        <v>0.15</v>
      </c>
      <c r="M38" s="24" t="s">
        <v>163</v>
      </c>
      <c r="N38" s="75"/>
      <c r="O38" s="24">
        <v>96</v>
      </c>
      <c r="P38" s="40">
        <v>18</v>
      </c>
      <c r="Q38" s="81">
        <v>3</v>
      </c>
      <c r="R38" s="43"/>
      <c r="S38" s="90">
        <f t="shared" si="0"/>
        <v>3</v>
      </c>
      <c r="T38" s="90">
        <f t="shared" si="1"/>
        <v>3</v>
      </c>
      <c r="U38" s="96">
        <f t="shared" si="2"/>
        <v>2.4999999999999998E-2</v>
      </c>
      <c r="V38" s="96">
        <f t="shared" si="3"/>
        <v>4.6874999999999998E-3</v>
      </c>
      <c r="W38" s="53">
        <v>30</v>
      </c>
      <c r="X38" s="24">
        <v>26</v>
      </c>
      <c r="Y38" s="24">
        <v>22</v>
      </c>
      <c r="Z38" s="56"/>
      <c r="AA38" s="56"/>
    </row>
    <row r="39" spans="1:29" ht="55.5" customHeight="1" x14ac:dyDescent="0.25">
      <c r="A39" s="129"/>
      <c r="B39" s="130"/>
      <c r="D39" s="129"/>
      <c r="E39" s="131"/>
      <c r="F39" s="277" t="s">
        <v>262</v>
      </c>
      <c r="G39" s="278"/>
      <c r="H39" s="278"/>
      <c r="I39" s="278"/>
      <c r="J39" s="278"/>
      <c r="K39" s="278"/>
      <c r="L39" s="278"/>
      <c r="M39" s="278"/>
      <c r="N39" s="278"/>
      <c r="O39" s="278"/>
      <c r="P39" s="278"/>
      <c r="Q39" s="278"/>
      <c r="R39" s="278"/>
      <c r="S39" s="278"/>
      <c r="T39" s="279"/>
      <c r="U39" s="238">
        <f>SUM(U36:U38)</f>
        <v>2.4999999999999998E-2</v>
      </c>
      <c r="V39" s="240">
        <f>SUM(V36:V38)</f>
        <v>4.6874999999999998E-3</v>
      </c>
      <c r="W39" s="132"/>
      <c r="X39" s="132"/>
      <c r="Y39" s="132"/>
      <c r="Z39" s="133"/>
      <c r="AA39" s="134"/>
      <c r="AB39" s="134"/>
      <c r="AC39" s="134"/>
    </row>
    <row r="40" spans="1:29" ht="87.75" customHeight="1" x14ac:dyDescent="0.25">
      <c r="A40" s="23" t="s">
        <v>152</v>
      </c>
      <c r="B40" s="87"/>
      <c r="C40" s="24" t="s">
        <v>154</v>
      </c>
      <c r="D40" s="25" t="s">
        <v>155</v>
      </c>
      <c r="E40" s="282" t="s">
        <v>156</v>
      </c>
      <c r="F40" s="304" t="s">
        <v>263</v>
      </c>
      <c r="G40" s="284" t="s">
        <v>264</v>
      </c>
      <c r="H40" s="27" t="s">
        <v>265</v>
      </c>
      <c r="I40" s="28" t="s">
        <v>160</v>
      </c>
      <c r="J40" s="29" t="s">
        <v>166</v>
      </c>
      <c r="K40" s="34" t="s">
        <v>266</v>
      </c>
      <c r="L40" s="33">
        <v>0.65</v>
      </c>
      <c r="M40" s="24" t="s">
        <v>163</v>
      </c>
      <c r="N40" s="95" t="s">
        <v>267</v>
      </c>
      <c r="O40" s="31">
        <v>17</v>
      </c>
      <c r="P40" s="40">
        <v>3</v>
      </c>
      <c r="Q40" s="81">
        <v>0</v>
      </c>
      <c r="R40" s="43"/>
      <c r="S40" s="90">
        <f t="shared" si="0"/>
        <v>0</v>
      </c>
      <c r="T40" s="90">
        <f t="shared" si="1"/>
        <v>0</v>
      </c>
      <c r="U40" s="96">
        <f t="shared" si="2"/>
        <v>0</v>
      </c>
      <c r="V40" s="96">
        <f t="shared" si="3"/>
        <v>0</v>
      </c>
      <c r="W40" s="53">
        <v>7</v>
      </c>
      <c r="X40" s="24">
        <v>5</v>
      </c>
      <c r="Y40" s="24">
        <v>2</v>
      </c>
      <c r="Z40" s="56"/>
      <c r="AA40" s="56"/>
    </row>
    <row r="41" spans="1:29" ht="78.75" customHeight="1" x14ac:dyDescent="0.25">
      <c r="A41" s="23" t="s">
        <v>152</v>
      </c>
      <c r="B41" s="87"/>
      <c r="C41" s="24" t="s">
        <v>154</v>
      </c>
      <c r="D41" s="25" t="s">
        <v>155</v>
      </c>
      <c r="E41" s="283"/>
      <c r="F41" s="305"/>
      <c r="G41" s="284"/>
      <c r="H41" s="27" t="s">
        <v>268</v>
      </c>
      <c r="I41" s="28" t="s">
        <v>160</v>
      </c>
      <c r="J41" s="29" t="s">
        <v>166</v>
      </c>
      <c r="K41" s="34" t="s">
        <v>269</v>
      </c>
      <c r="L41" s="33">
        <v>0.35</v>
      </c>
      <c r="M41" s="24" t="s">
        <v>163</v>
      </c>
      <c r="N41" s="25" t="s">
        <v>270</v>
      </c>
      <c r="O41" s="31">
        <v>4</v>
      </c>
      <c r="P41" s="40">
        <v>1</v>
      </c>
      <c r="Q41" s="81">
        <v>0</v>
      </c>
      <c r="R41" s="43"/>
      <c r="S41" s="90">
        <f t="shared" si="0"/>
        <v>0</v>
      </c>
      <c r="T41" s="90">
        <f t="shared" si="1"/>
        <v>0</v>
      </c>
      <c r="U41" s="96">
        <f t="shared" si="2"/>
        <v>0</v>
      </c>
      <c r="V41" s="96">
        <f t="shared" si="3"/>
        <v>0</v>
      </c>
      <c r="W41" s="53">
        <v>1</v>
      </c>
      <c r="X41" s="24">
        <v>1</v>
      </c>
      <c r="Y41" s="24">
        <v>1</v>
      </c>
      <c r="Z41" s="56"/>
      <c r="AA41" s="56"/>
    </row>
    <row r="42" spans="1:29" ht="78.75" customHeight="1" x14ac:dyDescent="0.25">
      <c r="A42" s="129"/>
      <c r="B42" s="130"/>
      <c r="D42" s="129"/>
      <c r="E42" s="131"/>
      <c r="F42" s="277" t="s">
        <v>271</v>
      </c>
      <c r="G42" s="278"/>
      <c r="H42" s="278"/>
      <c r="I42" s="278"/>
      <c r="J42" s="278"/>
      <c r="K42" s="278"/>
      <c r="L42" s="278"/>
      <c r="M42" s="278"/>
      <c r="N42" s="278"/>
      <c r="O42" s="278"/>
      <c r="P42" s="278"/>
      <c r="Q42" s="278"/>
      <c r="R42" s="278"/>
      <c r="S42" s="278"/>
      <c r="T42" s="279"/>
      <c r="U42" s="238">
        <f>SUM(U40:U41)</f>
        <v>0</v>
      </c>
      <c r="V42" s="240">
        <f>SUM(V40:V41)</f>
        <v>0</v>
      </c>
      <c r="W42" s="132"/>
      <c r="X42" s="132"/>
      <c r="Y42" s="132"/>
      <c r="Z42" s="133"/>
      <c r="AA42" s="134"/>
      <c r="AB42" s="134"/>
      <c r="AC42" s="134"/>
    </row>
    <row r="43" spans="1:29" ht="69" customHeight="1" x14ac:dyDescent="0.25">
      <c r="A43" s="23" t="s">
        <v>152</v>
      </c>
      <c r="B43" s="87"/>
      <c r="C43" s="24" t="s">
        <v>154</v>
      </c>
      <c r="D43" s="25" t="s">
        <v>155</v>
      </c>
      <c r="E43" s="282" t="s">
        <v>156</v>
      </c>
      <c r="F43" s="304" t="s">
        <v>272</v>
      </c>
      <c r="G43" s="284" t="s">
        <v>273</v>
      </c>
      <c r="H43" s="27" t="s">
        <v>274</v>
      </c>
      <c r="I43" s="28" t="s">
        <v>160</v>
      </c>
      <c r="J43" s="29" t="s">
        <v>275</v>
      </c>
      <c r="K43" s="34" t="s">
        <v>276</v>
      </c>
      <c r="L43" s="33">
        <v>0.6</v>
      </c>
      <c r="M43" s="24" t="s">
        <v>163</v>
      </c>
      <c r="N43" s="25" t="s">
        <v>277</v>
      </c>
      <c r="O43" s="31">
        <v>120</v>
      </c>
      <c r="P43" s="40">
        <v>20</v>
      </c>
      <c r="Q43" s="81">
        <v>13</v>
      </c>
      <c r="R43" s="43"/>
      <c r="S43" s="90">
        <f t="shared" si="0"/>
        <v>13</v>
      </c>
      <c r="T43" s="90">
        <f t="shared" si="1"/>
        <v>13</v>
      </c>
      <c r="U43" s="96">
        <f t="shared" si="2"/>
        <v>0.39</v>
      </c>
      <c r="V43" s="96">
        <f t="shared" si="3"/>
        <v>6.5000000000000002E-2</v>
      </c>
      <c r="W43" s="53">
        <v>30</v>
      </c>
      <c r="X43" s="24">
        <v>40</v>
      </c>
      <c r="Y43" s="24">
        <v>30</v>
      </c>
      <c r="Z43" s="56"/>
      <c r="AA43" s="56"/>
    </row>
    <row r="44" spans="1:29" ht="78" customHeight="1" x14ac:dyDescent="0.25">
      <c r="A44" s="23" t="s">
        <v>152</v>
      </c>
      <c r="B44" s="88"/>
      <c r="C44" s="24" t="s">
        <v>154</v>
      </c>
      <c r="D44" s="25" t="s">
        <v>155</v>
      </c>
      <c r="E44" s="283"/>
      <c r="F44" s="305"/>
      <c r="G44" s="284"/>
      <c r="H44" s="27" t="s">
        <v>278</v>
      </c>
      <c r="I44" s="28" t="s">
        <v>160</v>
      </c>
      <c r="J44" s="29" t="s">
        <v>216</v>
      </c>
      <c r="K44" s="34" t="s">
        <v>279</v>
      </c>
      <c r="L44" s="33">
        <v>0.4</v>
      </c>
      <c r="M44" s="24" t="s">
        <v>163</v>
      </c>
      <c r="N44" s="25" t="s">
        <v>280</v>
      </c>
      <c r="O44" s="31">
        <v>72</v>
      </c>
      <c r="P44" s="40">
        <v>18</v>
      </c>
      <c r="Q44" s="81">
        <v>0</v>
      </c>
      <c r="R44" s="43"/>
      <c r="S44" s="90">
        <f t="shared" si="0"/>
        <v>0</v>
      </c>
      <c r="T44" s="90">
        <f t="shared" si="1"/>
        <v>0</v>
      </c>
      <c r="U44" s="96">
        <f t="shared" si="2"/>
        <v>0</v>
      </c>
      <c r="V44" s="96">
        <f t="shared" si="3"/>
        <v>0</v>
      </c>
      <c r="W44" s="53">
        <v>18</v>
      </c>
      <c r="X44" s="24">
        <v>18</v>
      </c>
      <c r="Y44" s="24">
        <v>18</v>
      </c>
      <c r="Z44" s="56"/>
      <c r="AA44" s="56"/>
    </row>
    <row r="45" spans="1:29" ht="66.75" customHeight="1" x14ac:dyDescent="0.25">
      <c r="A45" s="129"/>
      <c r="B45" s="130"/>
      <c r="D45" s="129"/>
      <c r="E45" s="131"/>
      <c r="F45" s="277" t="s">
        <v>281</v>
      </c>
      <c r="G45" s="278"/>
      <c r="H45" s="278"/>
      <c r="I45" s="278"/>
      <c r="J45" s="278"/>
      <c r="K45" s="278"/>
      <c r="L45" s="278"/>
      <c r="M45" s="278"/>
      <c r="N45" s="278"/>
      <c r="O45" s="278"/>
      <c r="P45" s="278"/>
      <c r="Q45" s="278"/>
      <c r="R45" s="278"/>
      <c r="S45" s="278"/>
      <c r="T45" s="279"/>
      <c r="U45" s="238">
        <f>SUM(U43:U44)</f>
        <v>0.39</v>
      </c>
      <c r="V45" s="240">
        <f>SUM(V43:V44)</f>
        <v>6.5000000000000002E-2</v>
      </c>
      <c r="W45" s="132"/>
      <c r="X45" s="132"/>
      <c r="Y45" s="132"/>
      <c r="Z45" s="133"/>
      <c r="AA45" s="134"/>
      <c r="AB45" s="134"/>
      <c r="AC45" s="134"/>
    </row>
    <row r="46" spans="1:29" ht="74.25" customHeight="1" x14ac:dyDescent="0.25">
      <c r="A46" s="145" t="s">
        <v>152</v>
      </c>
      <c r="B46" s="87"/>
      <c r="C46" s="85" t="s">
        <v>282</v>
      </c>
      <c r="D46" s="85" t="s">
        <v>283</v>
      </c>
      <c r="E46" s="85" t="s">
        <v>284</v>
      </c>
      <c r="F46" s="25" t="s">
        <v>285</v>
      </c>
      <c r="G46" s="36">
        <v>38808</v>
      </c>
      <c r="H46" s="25" t="s">
        <v>286</v>
      </c>
      <c r="I46" s="24" t="s">
        <v>160</v>
      </c>
      <c r="J46" s="37" t="s">
        <v>166</v>
      </c>
      <c r="K46" s="25" t="s">
        <v>287</v>
      </c>
      <c r="L46" s="33">
        <v>0.2</v>
      </c>
      <c r="M46" s="24" t="s">
        <v>163</v>
      </c>
      <c r="N46" s="74"/>
      <c r="O46" s="31">
        <v>200</v>
      </c>
      <c r="P46" s="40">
        <v>25</v>
      </c>
      <c r="Q46" s="81">
        <v>0</v>
      </c>
      <c r="R46" s="43"/>
      <c r="S46" s="90">
        <f t="shared" si="0"/>
        <v>0</v>
      </c>
      <c r="T46" s="90">
        <f t="shared" si="1"/>
        <v>0</v>
      </c>
      <c r="U46" s="96">
        <f t="shared" si="2"/>
        <v>0</v>
      </c>
      <c r="V46" s="96">
        <f t="shared" si="3"/>
        <v>0</v>
      </c>
      <c r="W46" s="53">
        <v>75</v>
      </c>
      <c r="X46" s="24">
        <v>75</v>
      </c>
      <c r="Y46" s="24">
        <v>25</v>
      </c>
      <c r="Z46" s="56"/>
      <c r="AA46" s="56"/>
    </row>
    <row r="47" spans="1:29" ht="30" customHeight="1" x14ac:dyDescent="0.25">
      <c r="A47" s="142"/>
      <c r="B47" s="143"/>
      <c r="C47" s="111"/>
      <c r="D47" s="142"/>
      <c r="E47" s="144"/>
      <c r="F47" s="278" t="s">
        <v>288</v>
      </c>
      <c r="G47" s="278"/>
      <c r="H47" s="278"/>
      <c r="I47" s="278"/>
      <c r="J47" s="278"/>
      <c r="K47" s="278"/>
      <c r="L47" s="278"/>
      <c r="M47" s="278"/>
      <c r="N47" s="278"/>
      <c r="O47" s="278"/>
      <c r="P47" s="278"/>
      <c r="Q47" s="278"/>
      <c r="R47" s="278"/>
      <c r="S47" s="278"/>
      <c r="T47" s="279"/>
      <c r="U47" s="238">
        <f>SUM(U46)</f>
        <v>0</v>
      </c>
      <c r="V47" s="240">
        <f>SUM(V46)</f>
        <v>0</v>
      </c>
      <c r="W47" s="132"/>
      <c r="X47" s="132"/>
      <c r="Y47" s="132"/>
      <c r="Z47" s="133"/>
      <c r="AA47" s="134"/>
      <c r="AB47" s="134"/>
      <c r="AC47" s="134"/>
    </row>
    <row r="48" spans="1:29" ht="18" customHeight="1" x14ac:dyDescent="0.25">
      <c r="A48" s="56"/>
      <c r="B48" s="56"/>
      <c r="C48" s="56"/>
      <c r="D48" s="56"/>
      <c r="E48" s="56"/>
      <c r="F48" s="56"/>
      <c r="G48" s="56"/>
      <c r="H48" s="56"/>
      <c r="I48" s="56"/>
      <c r="J48" s="56"/>
      <c r="K48" s="59"/>
      <c r="L48" s="59"/>
      <c r="M48" s="59"/>
      <c r="N48" s="59"/>
      <c r="O48" s="13"/>
      <c r="P48" s="14"/>
      <c r="Q48" s="82"/>
      <c r="R48" s="41"/>
      <c r="S48" s="41"/>
      <c r="T48" s="41"/>
      <c r="U48" s="41"/>
      <c r="V48" s="41"/>
      <c r="W48" s="14"/>
      <c r="X48" s="41"/>
      <c r="Y48" s="56"/>
      <c r="Z48" s="56"/>
      <c r="AA48" s="56"/>
      <c r="AB48" s="56"/>
      <c r="AC48" s="56"/>
    </row>
    <row r="49" spans="1:29" s="141" customFormat="1" ht="37.5" customHeight="1" x14ac:dyDescent="0.25">
      <c r="F49" s="280" t="s">
        <v>607</v>
      </c>
      <c r="G49" s="280"/>
      <c r="H49" s="280"/>
      <c r="I49" s="280"/>
      <c r="J49" s="280"/>
      <c r="K49" s="280"/>
      <c r="L49" s="280"/>
      <c r="M49" s="280"/>
      <c r="N49" s="280"/>
      <c r="O49" s="280"/>
      <c r="P49" s="280"/>
      <c r="Q49" s="280"/>
      <c r="R49" s="280"/>
      <c r="S49" s="280"/>
      <c r="T49" s="281"/>
      <c r="U49" s="241">
        <f>+(U11+U15+U20+U22+U28+U31+U35+U39+U42+U45+U47)/11</f>
        <v>0.16020495867768594</v>
      </c>
      <c r="V49" s="241">
        <f>+(V11+V15+V20+V22+V28+V31+V35+V39+V42+V45+V47)/11</f>
        <v>3.2936253799476262E-2</v>
      </c>
    </row>
    <row r="50" spans="1:29" ht="18" customHeight="1" x14ac:dyDescent="0.25">
      <c r="A50" s="56"/>
      <c r="B50" s="56"/>
      <c r="C50" s="56"/>
      <c r="D50" s="56"/>
      <c r="E50" s="56"/>
      <c r="F50" s="56"/>
      <c r="G50" s="56"/>
      <c r="H50" s="56"/>
      <c r="I50" s="56"/>
      <c r="J50" s="56"/>
      <c r="K50" s="59"/>
      <c r="L50" s="59"/>
      <c r="M50" s="59"/>
      <c r="N50" s="59"/>
      <c r="O50" s="13"/>
      <c r="P50" s="14"/>
      <c r="Q50" s="82"/>
      <c r="R50" s="41"/>
      <c r="S50" s="41"/>
      <c r="T50" s="41"/>
      <c r="U50" s="41"/>
      <c r="V50" s="41"/>
      <c r="W50" s="14"/>
      <c r="X50" s="41"/>
      <c r="Y50" s="56"/>
      <c r="Z50" s="56"/>
      <c r="AA50" s="56"/>
      <c r="AB50" s="56"/>
      <c r="AC50" s="56"/>
    </row>
    <row r="51" spans="1:29" ht="18" customHeight="1" x14ac:dyDescent="0.25">
      <c r="A51" s="56"/>
      <c r="B51" s="56"/>
      <c r="C51" s="56"/>
      <c r="D51" s="56"/>
      <c r="E51" s="56"/>
      <c r="F51" s="56"/>
      <c r="G51" s="56"/>
      <c r="H51" s="56"/>
      <c r="I51" s="56"/>
      <c r="J51" s="56"/>
      <c r="K51" s="59"/>
      <c r="L51" s="59"/>
      <c r="M51" s="59"/>
      <c r="N51" s="59"/>
      <c r="O51" s="13"/>
      <c r="P51" s="14"/>
      <c r="Q51" s="82"/>
      <c r="R51" s="41"/>
      <c r="S51" s="41"/>
      <c r="T51" s="41"/>
      <c r="U51" s="41"/>
      <c r="V51" s="41"/>
      <c r="W51" s="14"/>
      <c r="X51" s="41"/>
      <c r="Y51" s="56"/>
      <c r="Z51" s="56"/>
      <c r="AA51" s="56"/>
      <c r="AB51" s="56"/>
      <c r="AC51" s="56"/>
    </row>
    <row r="52" spans="1:29" ht="18" customHeight="1" x14ac:dyDescent="0.25">
      <c r="A52" s="56"/>
      <c r="B52" s="56"/>
      <c r="C52" s="56"/>
      <c r="D52" s="56"/>
      <c r="E52" s="56"/>
      <c r="F52" s="56"/>
      <c r="G52" s="56"/>
      <c r="H52" s="56"/>
      <c r="I52" s="56"/>
      <c r="J52" s="56"/>
      <c r="K52" s="59"/>
      <c r="L52" s="59"/>
      <c r="M52" s="59"/>
      <c r="N52" s="59"/>
      <c r="O52" s="13"/>
      <c r="P52" s="14"/>
      <c r="Q52" s="82"/>
      <c r="R52" s="41"/>
      <c r="S52" s="41"/>
      <c r="T52" s="41"/>
      <c r="U52" s="41"/>
      <c r="V52" s="41"/>
      <c r="W52" s="14"/>
      <c r="X52" s="41"/>
      <c r="Y52" s="56"/>
      <c r="Z52" s="56"/>
      <c r="AA52" s="56"/>
      <c r="AB52" s="56"/>
      <c r="AC52" s="56"/>
    </row>
    <row r="53" spans="1:29" ht="18" customHeight="1" x14ac:dyDescent="0.25">
      <c r="A53" s="56"/>
      <c r="B53" s="56"/>
      <c r="C53" s="56"/>
      <c r="D53" s="56"/>
      <c r="E53" s="56"/>
      <c r="F53" s="56"/>
      <c r="G53" s="56"/>
      <c r="H53" s="56"/>
      <c r="I53" s="56"/>
      <c r="J53" s="56"/>
      <c r="K53" s="59"/>
      <c r="L53" s="59"/>
      <c r="M53" s="59"/>
      <c r="N53" s="59"/>
      <c r="O53" s="13"/>
      <c r="P53" s="14"/>
      <c r="Q53" s="82"/>
      <c r="R53" s="41"/>
      <c r="S53" s="41"/>
      <c r="T53" s="41"/>
      <c r="U53" s="41"/>
      <c r="V53" s="41"/>
      <c r="W53" s="14"/>
      <c r="X53" s="41"/>
      <c r="Y53" s="56"/>
      <c r="Z53" s="56"/>
      <c r="AA53" s="56"/>
      <c r="AB53" s="56"/>
      <c r="AC53" s="56"/>
    </row>
    <row r="54" spans="1:29" ht="18" customHeight="1" x14ac:dyDescent="0.25">
      <c r="A54" s="56"/>
      <c r="B54" s="56"/>
      <c r="C54" s="56"/>
      <c r="D54" s="56"/>
      <c r="E54" s="56"/>
      <c r="F54" s="56"/>
      <c r="G54" s="56"/>
      <c r="H54" s="56"/>
      <c r="I54" s="56"/>
      <c r="J54" s="56"/>
      <c r="K54" s="59"/>
      <c r="L54" s="59"/>
      <c r="M54" s="59"/>
      <c r="N54" s="59"/>
      <c r="O54" s="13"/>
      <c r="P54" s="14"/>
      <c r="Q54" s="82"/>
      <c r="R54" s="41"/>
      <c r="S54" s="41"/>
      <c r="T54" s="41"/>
      <c r="U54" s="41"/>
      <c r="V54" s="41"/>
      <c r="W54" s="14"/>
      <c r="X54" s="41"/>
      <c r="Y54" s="56"/>
      <c r="Z54" s="56"/>
      <c r="AA54" s="56"/>
      <c r="AB54" s="56"/>
      <c r="AC54" s="56"/>
    </row>
    <row r="55" spans="1:29" ht="18" customHeight="1" x14ac:dyDescent="0.25">
      <c r="A55" s="56"/>
      <c r="B55" s="56"/>
      <c r="C55" s="56"/>
      <c r="D55" s="56"/>
      <c r="E55" s="56"/>
      <c r="F55" s="56"/>
      <c r="G55" s="56"/>
      <c r="H55" s="56"/>
      <c r="I55" s="56"/>
      <c r="J55" s="56"/>
      <c r="K55" s="59"/>
      <c r="L55" s="59"/>
      <c r="M55" s="59"/>
      <c r="N55" s="59"/>
      <c r="O55" s="13"/>
      <c r="P55" s="14"/>
      <c r="Q55" s="82"/>
      <c r="R55" s="41"/>
      <c r="S55" s="41"/>
      <c r="T55" s="41"/>
      <c r="U55" s="41"/>
      <c r="V55" s="41"/>
      <c r="W55" s="14"/>
      <c r="X55" s="41"/>
      <c r="Y55" s="56"/>
      <c r="Z55" s="56"/>
      <c r="AA55" s="56"/>
      <c r="AB55" s="56"/>
      <c r="AC55" s="56"/>
    </row>
    <row r="56" spans="1:29" ht="18" customHeight="1" x14ac:dyDescent="0.25">
      <c r="A56" s="56"/>
      <c r="B56" s="56"/>
      <c r="C56" s="56"/>
      <c r="D56" s="56"/>
      <c r="E56" s="56"/>
      <c r="F56" s="56"/>
      <c r="G56" s="56"/>
      <c r="H56" s="56"/>
      <c r="I56" s="56"/>
      <c r="J56" s="56"/>
      <c r="K56" s="59"/>
      <c r="L56" s="59"/>
      <c r="M56" s="59"/>
      <c r="N56" s="59"/>
      <c r="O56" s="13"/>
      <c r="P56" s="14"/>
      <c r="Q56" s="82"/>
      <c r="R56" s="41"/>
      <c r="S56" s="41"/>
      <c r="T56" s="41"/>
      <c r="U56" s="41"/>
      <c r="V56" s="41"/>
      <c r="W56" s="14"/>
      <c r="X56" s="41"/>
      <c r="Y56" s="56"/>
      <c r="Z56" s="56"/>
      <c r="AA56" s="56"/>
      <c r="AB56" s="56"/>
      <c r="AC56" s="56"/>
    </row>
    <row r="57" spans="1:29" ht="18" customHeight="1" x14ac:dyDescent="0.25">
      <c r="A57" s="56"/>
      <c r="B57" s="56"/>
      <c r="C57" s="56"/>
      <c r="D57" s="56"/>
      <c r="E57" s="56"/>
      <c r="F57" s="56"/>
      <c r="G57" s="56"/>
      <c r="H57" s="56"/>
      <c r="I57" s="56"/>
      <c r="J57" s="56"/>
      <c r="K57" s="59"/>
      <c r="L57" s="59"/>
      <c r="M57" s="59"/>
      <c r="N57" s="59"/>
      <c r="O57" s="13"/>
      <c r="P57" s="14"/>
      <c r="Q57" s="82"/>
      <c r="R57" s="41"/>
      <c r="S57" s="41"/>
      <c r="T57" s="41"/>
      <c r="U57" s="41"/>
      <c r="V57" s="41"/>
      <c r="W57" s="14"/>
      <c r="X57" s="41"/>
      <c r="Y57" s="56"/>
      <c r="Z57" s="56"/>
      <c r="AA57" s="56"/>
      <c r="AB57" s="56"/>
      <c r="AC57" s="56"/>
    </row>
    <row r="58" spans="1:29" ht="18" customHeight="1" x14ac:dyDescent="0.25">
      <c r="A58" s="56"/>
      <c r="B58" s="56"/>
      <c r="C58" s="56"/>
      <c r="D58" s="56"/>
      <c r="E58" s="56"/>
      <c r="F58" s="56"/>
      <c r="G58" s="56"/>
      <c r="H58" s="56"/>
      <c r="I58" s="56"/>
      <c r="J58" s="56"/>
      <c r="K58" s="59"/>
      <c r="L58" s="59"/>
      <c r="M58" s="59"/>
      <c r="N58" s="59"/>
      <c r="O58" s="13"/>
      <c r="P58" s="14"/>
      <c r="Q58" s="82"/>
      <c r="R58" s="41"/>
      <c r="S58" s="41"/>
      <c r="T58" s="41"/>
      <c r="U58" s="41"/>
      <c r="V58" s="41"/>
      <c r="W58" s="14"/>
      <c r="X58" s="41"/>
      <c r="Y58" s="56"/>
      <c r="Z58" s="56"/>
      <c r="AA58" s="56"/>
      <c r="AB58" s="56"/>
      <c r="AC58" s="56"/>
    </row>
    <row r="59" spans="1:29" ht="18" customHeight="1" x14ac:dyDescent="0.25">
      <c r="A59" s="56"/>
      <c r="B59" s="56"/>
      <c r="C59" s="56"/>
      <c r="D59" s="56"/>
      <c r="E59" s="56"/>
      <c r="F59" s="56"/>
      <c r="G59" s="56"/>
      <c r="H59" s="56"/>
      <c r="I59" s="56"/>
      <c r="J59" s="56"/>
      <c r="K59" s="59"/>
      <c r="L59" s="59"/>
      <c r="M59" s="59"/>
      <c r="N59" s="59"/>
      <c r="O59" s="13"/>
      <c r="P59" s="14"/>
      <c r="Q59" s="82"/>
      <c r="R59" s="41"/>
      <c r="S59" s="41"/>
      <c r="T59" s="41"/>
      <c r="U59" s="41"/>
      <c r="V59" s="41"/>
      <c r="W59" s="14"/>
      <c r="X59" s="41"/>
      <c r="Y59" s="56"/>
      <c r="Z59" s="56"/>
      <c r="AA59" s="56"/>
      <c r="AB59" s="56"/>
      <c r="AC59" s="56"/>
    </row>
    <row r="60" spans="1:29" ht="18" customHeight="1" x14ac:dyDescent="0.25">
      <c r="A60" s="56"/>
      <c r="B60" s="56"/>
      <c r="C60" s="56"/>
      <c r="D60" s="56"/>
      <c r="E60" s="56"/>
      <c r="F60" s="56"/>
      <c r="G60" s="56"/>
      <c r="H60" s="56"/>
      <c r="I60" s="56"/>
      <c r="J60" s="56"/>
      <c r="K60" s="59"/>
      <c r="L60" s="59"/>
      <c r="M60" s="59"/>
      <c r="N60" s="59"/>
      <c r="O60" s="13"/>
      <c r="P60" s="14"/>
      <c r="Q60" s="82"/>
      <c r="R60" s="41"/>
      <c r="S60" s="41"/>
      <c r="T60" s="41"/>
      <c r="U60" s="41"/>
      <c r="V60" s="41"/>
      <c r="W60" s="14"/>
      <c r="X60" s="41"/>
      <c r="Y60" s="56"/>
      <c r="Z60" s="56"/>
      <c r="AA60" s="56"/>
      <c r="AB60" s="56"/>
      <c r="AC60" s="56"/>
    </row>
    <row r="61" spans="1:29" ht="18" customHeight="1" x14ac:dyDescent="0.25">
      <c r="A61" s="56"/>
      <c r="B61" s="56"/>
      <c r="C61" s="56"/>
      <c r="D61" s="56"/>
      <c r="E61" s="56"/>
      <c r="F61" s="56"/>
      <c r="G61" s="56"/>
      <c r="H61" s="56"/>
      <c r="I61" s="56"/>
      <c r="J61" s="56"/>
      <c r="K61" s="59"/>
      <c r="L61" s="59"/>
      <c r="M61" s="59"/>
      <c r="N61" s="59"/>
      <c r="O61" s="13"/>
      <c r="P61" s="14"/>
      <c r="Q61" s="82"/>
      <c r="R61" s="41"/>
      <c r="S61" s="41"/>
      <c r="T61" s="41"/>
      <c r="U61" s="41"/>
      <c r="V61" s="41"/>
      <c r="W61" s="14"/>
      <c r="X61" s="41"/>
      <c r="Y61" s="56"/>
      <c r="Z61" s="56"/>
      <c r="AA61" s="56"/>
      <c r="AB61" s="56"/>
      <c r="AC61" s="56"/>
    </row>
    <row r="62" spans="1:29" ht="18" customHeight="1" x14ac:dyDescent="0.25">
      <c r="A62" s="56"/>
      <c r="B62" s="56"/>
      <c r="C62" s="56"/>
      <c r="D62" s="56"/>
      <c r="E62" s="56"/>
      <c r="F62" s="56"/>
      <c r="G62" s="56"/>
      <c r="H62" s="56"/>
      <c r="I62" s="56"/>
      <c r="J62" s="56"/>
      <c r="K62" s="59"/>
      <c r="L62" s="59"/>
      <c r="M62" s="59"/>
      <c r="N62" s="59"/>
      <c r="O62" s="13"/>
      <c r="P62" s="14"/>
      <c r="Q62" s="82"/>
      <c r="R62" s="41"/>
      <c r="S62" s="41"/>
      <c r="T62" s="41"/>
      <c r="U62" s="41"/>
      <c r="V62" s="41"/>
      <c r="W62" s="14"/>
      <c r="X62" s="41"/>
      <c r="Y62" s="56"/>
      <c r="Z62" s="56"/>
      <c r="AA62" s="56"/>
      <c r="AB62" s="56"/>
      <c r="AC62" s="56"/>
    </row>
    <row r="63" spans="1:29" ht="18" customHeight="1" x14ac:dyDescent="0.25">
      <c r="A63" s="56"/>
      <c r="B63" s="56"/>
      <c r="C63" s="56"/>
      <c r="D63" s="56"/>
      <c r="E63" s="56"/>
      <c r="F63" s="56"/>
      <c r="G63" s="56"/>
      <c r="H63" s="56"/>
      <c r="I63" s="56"/>
      <c r="J63" s="56"/>
      <c r="K63" s="59"/>
      <c r="L63" s="59"/>
      <c r="M63" s="59"/>
      <c r="N63" s="59"/>
      <c r="O63" s="13"/>
      <c r="P63" s="14"/>
      <c r="Q63" s="82"/>
      <c r="R63" s="41"/>
      <c r="S63" s="41"/>
      <c r="T63" s="41"/>
      <c r="U63" s="41"/>
      <c r="V63" s="41"/>
      <c r="W63" s="14"/>
      <c r="X63" s="41"/>
      <c r="Y63" s="56"/>
      <c r="Z63" s="56"/>
      <c r="AA63" s="56"/>
      <c r="AB63" s="56"/>
      <c r="AC63" s="56"/>
    </row>
    <row r="64" spans="1:29" ht="18" customHeight="1" x14ac:dyDescent="0.25">
      <c r="A64" s="56"/>
      <c r="B64" s="56"/>
      <c r="C64" s="56"/>
      <c r="D64" s="56"/>
      <c r="E64" s="56"/>
      <c r="F64" s="56"/>
      <c r="G64" s="56"/>
      <c r="H64" s="56"/>
      <c r="I64" s="56"/>
      <c r="J64" s="56"/>
      <c r="K64" s="59"/>
      <c r="L64" s="59"/>
      <c r="M64" s="59"/>
      <c r="N64" s="59"/>
      <c r="O64" s="13"/>
      <c r="P64" s="14"/>
      <c r="Q64" s="82"/>
      <c r="R64" s="41"/>
      <c r="S64" s="41"/>
      <c r="T64" s="41"/>
      <c r="U64" s="41"/>
      <c r="V64" s="41"/>
      <c r="W64" s="14"/>
      <c r="X64" s="41"/>
      <c r="Y64" s="56"/>
      <c r="Z64" s="56"/>
      <c r="AA64" s="56"/>
      <c r="AB64" s="56"/>
      <c r="AC64" s="56"/>
    </row>
    <row r="65" spans="1:29" ht="18" customHeight="1" x14ac:dyDescent="0.25">
      <c r="A65" s="56"/>
      <c r="B65" s="56"/>
      <c r="C65" s="56"/>
      <c r="D65" s="56"/>
      <c r="E65" s="56"/>
      <c r="F65" s="56"/>
      <c r="G65" s="56"/>
      <c r="H65" s="56"/>
      <c r="I65" s="56"/>
      <c r="J65" s="56"/>
      <c r="K65" s="59"/>
      <c r="L65" s="59"/>
      <c r="M65" s="59"/>
      <c r="N65" s="59"/>
      <c r="O65" s="13"/>
      <c r="P65" s="14"/>
      <c r="Q65" s="82"/>
      <c r="R65" s="41"/>
      <c r="S65" s="41"/>
      <c r="T65" s="41"/>
      <c r="U65" s="41"/>
      <c r="V65" s="41"/>
      <c r="W65" s="14"/>
      <c r="X65" s="41"/>
      <c r="Y65" s="56"/>
      <c r="Z65" s="56"/>
      <c r="AA65" s="56"/>
      <c r="AB65" s="56"/>
      <c r="AC65" s="56"/>
    </row>
    <row r="66" spans="1:29" ht="18" customHeight="1" x14ac:dyDescent="0.25">
      <c r="A66" s="56"/>
      <c r="B66" s="56"/>
      <c r="C66" s="56"/>
      <c r="D66" s="56"/>
      <c r="E66" s="56"/>
      <c r="F66" s="56"/>
      <c r="G66" s="56"/>
      <c r="H66" s="56"/>
      <c r="I66" s="56"/>
      <c r="J66" s="56"/>
      <c r="K66" s="59"/>
      <c r="L66" s="59"/>
      <c r="M66" s="59"/>
      <c r="N66" s="59"/>
      <c r="O66" s="13"/>
      <c r="P66" s="14"/>
      <c r="Q66" s="82"/>
      <c r="R66" s="41"/>
      <c r="S66" s="41"/>
      <c r="T66" s="41"/>
      <c r="U66" s="41"/>
      <c r="V66" s="41"/>
      <c r="W66" s="14"/>
      <c r="X66" s="41"/>
      <c r="Y66" s="56"/>
      <c r="Z66" s="56"/>
      <c r="AA66" s="56"/>
      <c r="AB66" s="56"/>
      <c r="AC66" s="56"/>
    </row>
    <row r="67" spans="1:29" ht="18" customHeight="1" x14ac:dyDescent="0.25">
      <c r="A67" s="56"/>
      <c r="B67" s="56"/>
      <c r="C67" s="56"/>
      <c r="D67" s="56"/>
      <c r="E67" s="56"/>
      <c r="F67" s="56"/>
      <c r="G67" s="56"/>
      <c r="H67" s="56"/>
      <c r="I67" s="56"/>
      <c r="J67" s="56"/>
      <c r="K67" s="59"/>
      <c r="L67" s="59"/>
      <c r="M67" s="59"/>
      <c r="N67" s="59"/>
      <c r="O67" s="13"/>
      <c r="P67" s="14"/>
      <c r="Q67" s="82"/>
      <c r="R67" s="41"/>
      <c r="S67" s="41"/>
      <c r="T67" s="41"/>
      <c r="U67" s="41"/>
      <c r="V67" s="41"/>
      <c r="W67" s="14"/>
      <c r="X67" s="41"/>
      <c r="Y67" s="56"/>
      <c r="Z67" s="56"/>
      <c r="AA67" s="56"/>
      <c r="AB67" s="56"/>
      <c r="AC67" s="56"/>
    </row>
    <row r="68" spans="1:29" ht="18" customHeight="1" x14ac:dyDescent="0.25">
      <c r="A68" s="56"/>
      <c r="B68" s="56"/>
      <c r="C68" s="56"/>
      <c r="D68" s="56"/>
      <c r="E68" s="56"/>
      <c r="F68" s="56"/>
      <c r="G68" s="56"/>
      <c r="H68" s="56"/>
      <c r="I68" s="56"/>
      <c r="J68" s="56"/>
      <c r="K68" s="59"/>
      <c r="L68" s="59"/>
      <c r="M68" s="59"/>
      <c r="N68" s="59"/>
      <c r="O68" s="13"/>
      <c r="P68" s="14"/>
      <c r="Q68" s="82"/>
      <c r="R68" s="41"/>
      <c r="S68" s="41"/>
      <c r="T68" s="41"/>
      <c r="U68" s="41"/>
      <c r="V68" s="41"/>
      <c r="W68" s="14"/>
      <c r="X68" s="41"/>
      <c r="Y68" s="56"/>
      <c r="Z68" s="56"/>
      <c r="AA68" s="56"/>
      <c r="AB68" s="56"/>
      <c r="AC68" s="56"/>
    </row>
    <row r="69" spans="1:29" ht="18" customHeight="1" x14ac:dyDescent="0.25">
      <c r="A69" s="56"/>
      <c r="B69" s="56"/>
      <c r="C69" s="56"/>
      <c r="D69" s="56"/>
      <c r="E69" s="56"/>
      <c r="F69" s="56"/>
      <c r="G69" s="56"/>
      <c r="H69" s="56"/>
      <c r="I69" s="56"/>
      <c r="J69" s="56"/>
      <c r="K69" s="59"/>
      <c r="L69" s="59"/>
      <c r="M69" s="59"/>
      <c r="N69" s="59"/>
      <c r="O69" s="13"/>
      <c r="P69" s="14"/>
      <c r="Q69" s="82"/>
      <c r="R69" s="41"/>
      <c r="S69" s="41"/>
      <c r="T69" s="41"/>
      <c r="U69" s="41"/>
      <c r="V69" s="41"/>
      <c r="W69" s="14"/>
      <c r="X69" s="41"/>
      <c r="Y69" s="56"/>
      <c r="Z69" s="56"/>
      <c r="AA69" s="56"/>
      <c r="AB69" s="56"/>
      <c r="AC69" s="56"/>
    </row>
    <row r="70" spans="1:29" ht="18" customHeight="1" x14ac:dyDescent="0.25">
      <c r="A70" s="56"/>
      <c r="B70" s="56"/>
      <c r="C70" s="56"/>
      <c r="D70" s="56"/>
      <c r="E70" s="56"/>
      <c r="F70" s="56"/>
      <c r="G70" s="56"/>
      <c r="H70" s="56"/>
      <c r="I70" s="56"/>
      <c r="J70" s="56"/>
      <c r="K70" s="59"/>
      <c r="L70" s="59"/>
      <c r="M70" s="59"/>
      <c r="N70" s="59"/>
      <c r="O70" s="13"/>
      <c r="P70" s="14"/>
      <c r="Q70" s="82"/>
      <c r="R70" s="41"/>
      <c r="S70" s="41"/>
      <c r="T70" s="41"/>
      <c r="U70" s="41"/>
      <c r="V70" s="41"/>
      <c r="W70" s="14"/>
      <c r="X70" s="41"/>
      <c r="Y70" s="56"/>
      <c r="Z70" s="56"/>
      <c r="AA70" s="56"/>
      <c r="AB70" s="56"/>
      <c r="AC70" s="56"/>
    </row>
    <row r="71" spans="1:29" ht="18" customHeight="1" x14ac:dyDescent="0.25">
      <c r="A71" s="56"/>
      <c r="B71" s="56"/>
      <c r="C71" s="56"/>
      <c r="D71" s="56"/>
      <c r="E71" s="56"/>
      <c r="F71" s="56"/>
      <c r="G71" s="56"/>
      <c r="H71" s="56"/>
      <c r="I71" s="56"/>
      <c r="J71" s="56"/>
      <c r="K71" s="59"/>
      <c r="L71" s="59"/>
      <c r="M71" s="59"/>
      <c r="N71" s="59"/>
      <c r="O71" s="13"/>
      <c r="P71" s="14"/>
      <c r="Q71" s="82"/>
      <c r="R71" s="41"/>
      <c r="S71" s="41"/>
      <c r="T71" s="41"/>
      <c r="U71" s="41"/>
      <c r="V71" s="41"/>
      <c r="W71" s="14"/>
      <c r="X71" s="41"/>
      <c r="Y71" s="56"/>
      <c r="Z71" s="56"/>
      <c r="AA71" s="56"/>
      <c r="AB71" s="56"/>
      <c r="AC71" s="56"/>
    </row>
    <row r="72" spans="1:29" ht="18" customHeight="1" x14ac:dyDescent="0.25">
      <c r="A72" s="56"/>
      <c r="B72" s="56"/>
      <c r="C72" s="56"/>
      <c r="D72" s="56"/>
      <c r="E72" s="56"/>
      <c r="F72" s="56"/>
      <c r="G72" s="56"/>
      <c r="H72" s="56"/>
      <c r="I72" s="56"/>
      <c r="J72" s="56"/>
      <c r="K72" s="59"/>
      <c r="L72" s="59"/>
      <c r="M72" s="59"/>
      <c r="N72" s="59"/>
      <c r="O72" s="13"/>
      <c r="P72" s="14"/>
      <c r="Q72" s="82"/>
      <c r="R72" s="41"/>
      <c r="S72" s="41"/>
      <c r="T72" s="41"/>
      <c r="U72" s="41"/>
      <c r="V72" s="41"/>
      <c r="W72" s="14"/>
      <c r="X72" s="41"/>
      <c r="Y72" s="56"/>
      <c r="Z72" s="56"/>
      <c r="AA72" s="56"/>
      <c r="AB72" s="56"/>
      <c r="AC72" s="56"/>
    </row>
    <row r="73" spans="1:29" ht="18" customHeight="1" x14ac:dyDescent="0.25">
      <c r="A73" s="56"/>
      <c r="B73" s="56"/>
      <c r="C73" s="56"/>
      <c r="D73" s="56"/>
      <c r="E73" s="56"/>
      <c r="F73" s="56"/>
      <c r="G73" s="56"/>
      <c r="H73" s="56"/>
      <c r="I73" s="56"/>
      <c r="J73" s="56"/>
      <c r="K73" s="59"/>
      <c r="L73" s="59"/>
      <c r="M73" s="59"/>
      <c r="N73" s="59"/>
      <c r="O73" s="13"/>
      <c r="P73" s="14"/>
      <c r="Q73" s="82"/>
      <c r="R73" s="41"/>
      <c r="S73" s="41"/>
      <c r="T73" s="41"/>
      <c r="U73" s="41"/>
      <c r="V73" s="41"/>
      <c r="W73" s="14"/>
      <c r="X73" s="41"/>
      <c r="Y73" s="56"/>
      <c r="Z73" s="56"/>
      <c r="AA73" s="56"/>
      <c r="AB73" s="56"/>
      <c r="AC73" s="56"/>
    </row>
    <row r="74" spans="1:29" ht="18" customHeight="1" x14ac:dyDescent="0.25">
      <c r="A74" s="56"/>
      <c r="B74" s="56"/>
      <c r="C74" s="56"/>
      <c r="D74" s="56"/>
      <c r="E74" s="56"/>
      <c r="F74" s="56"/>
      <c r="G74" s="56"/>
      <c r="H74" s="56"/>
      <c r="I74" s="56"/>
      <c r="J74" s="56"/>
      <c r="K74" s="59"/>
      <c r="L74" s="59"/>
      <c r="M74" s="59"/>
      <c r="N74" s="59"/>
      <c r="O74" s="13"/>
      <c r="P74" s="14"/>
      <c r="Q74" s="82"/>
      <c r="R74" s="41"/>
      <c r="S74" s="41"/>
      <c r="T74" s="41"/>
      <c r="U74" s="41"/>
      <c r="V74" s="41"/>
      <c r="W74" s="14"/>
      <c r="X74" s="41"/>
      <c r="Y74" s="56"/>
      <c r="Z74" s="56"/>
      <c r="AA74" s="56"/>
      <c r="AB74" s="56"/>
      <c r="AC74" s="56"/>
    </row>
    <row r="75" spans="1:29" ht="18" customHeight="1" x14ac:dyDescent="0.25">
      <c r="A75" s="56"/>
      <c r="B75" s="56"/>
      <c r="C75" s="56"/>
      <c r="D75" s="56"/>
      <c r="E75" s="56"/>
      <c r="F75" s="56"/>
      <c r="G75" s="56"/>
      <c r="H75" s="56"/>
      <c r="I75" s="56"/>
      <c r="J75" s="56"/>
      <c r="K75" s="59"/>
      <c r="L75" s="59"/>
      <c r="M75" s="59"/>
      <c r="N75" s="59"/>
      <c r="O75" s="13"/>
      <c r="P75" s="14"/>
      <c r="Q75" s="82"/>
      <c r="R75" s="41"/>
      <c r="S75" s="41"/>
      <c r="T75" s="41"/>
      <c r="U75" s="41"/>
      <c r="V75" s="41"/>
      <c r="W75" s="14"/>
      <c r="X75" s="41"/>
      <c r="Y75" s="56"/>
      <c r="Z75" s="56"/>
      <c r="AA75" s="56"/>
      <c r="AB75" s="56"/>
      <c r="AC75" s="56"/>
    </row>
    <row r="76" spans="1:29" ht="18" customHeight="1" x14ac:dyDescent="0.25">
      <c r="A76" s="56"/>
      <c r="B76" s="56"/>
      <c r="C76" s="56"/>
      <c r="D76" s="56"/>
      <c r="E76" s="56"/>
      <c r="F76" s="56"/>
      <c r="G76" s="56"/>
      <c r="H76" s="56"/>
      <c r="I76" s="56"/>
      <c r="J76" s="56"/>
      <c r="K76" s="59"/>
      <c r="L76" s="59"/>
      <c r="M76" s="59"/>
      <c r="N76" s="59"/>
      <c r="O76" s="13"/>
      <c r="P76" s="14"/>
      <c r="Q76" s="82"/>
      <c r="R76" s="41"/>
      <c r="S76" s="41"/>
      <c r="T76" s="41"/>
      <c r="U76" s="41"/>
      <c r="V76" s="41"/>
      <c r="W76" s="14"/>
      <c r="X76" s="41"/>
      <c r="Y76" s="56"/>
      <c r="Z76" s="56"/>
      <c r="AA76" s="56"/>
      <c r="AB76" s="56"/>
      <c r="AC76" s="56"/>
    </row>
    <row r="77" spans="1:29" ht="18" customHeight="1" x14ac:dyDescent="0.25">
      <c r="A77" s="56"/>
      <c r="B77" s="56"/>
      <c r="C77" s="56"/>
      <c r="D77" s="56"/>
      <c r="E77" s="56"/>
      <c r="F77" s="56"/>
      <c r="G77" s="56"/>
      <c r="H77" s="56"/>
      <c r="I77" s="56"/>
      <c r="J77" s="56"/>
      <c r="K77" s="59"/>
      <c r="L77" s="59"/>
      <c r="M77" s="59"/>
      <c r="N77" s="59"/>
      <c r="O77" s="13"/>
      <c r="P77" s="14"/>
      <c r="Q77" s="82"/>
      <c r="R77" s="41"/>
      <c r="S77" s="41"/>
      <c r="T77" s="41"/>
      <c r="U77" s="41"/>
      <c r="V77" s="41"/>
      <c r="W77" s="14"/>
      <c r="X77" s="41"/>
      <c r="Y77" s="56"/>
      <c r="Z77" s="56"/>
      <c r="AA77" s="56"/>
      <c r="AB77" s="56"/>
      <c r="AC77" s="56"/>
    </row>
    <row r="78" spans="1:29" ht="18" customHeight="1" x14ac:dyDescent="0.25">
      <c r="A78" s="56"/>
      <c r="B78" s="56"/>
      <c r="C78" s="56"/>
      <c r="D78" s="56"/>
      <c r="E78" s="56"/>
      <c r="F78" s="56"/>
      <c r="G78" s="56"/>
      <c r="H78" s="56"/>
      <c r="I78" s="56"/>
      <c r="J78" s="56"/>
      <c r="K78" s="59"/>
      <c r="L78" s="59"/>
      <c r="M78" s="59"/>
      <c r="N78" s="59"/>
      <c r="O78" s="13"/>
      <c r="P78" s="14"/>
      <c r="Q78" s="82"/>
      <c r="R78" s="41"/>
      <c r="S78" s="41"/>
      <c r="T78" s="41"/>
      <c r="U78" s="41"/>
      <c r="V78" s="41"/>
      <c r="W78" s="14"/>
      <c r="X78" s="41"/>
      <c r="Y78" s="56"/>
      <c r="Z78" s="56"/>
      <c r="AA78" s="56"/>
      <c r="AB78" s="56"/>
      <c r="AC78" s="56"/>
    </row>
    <row r="79" spans="1:29" ht="18" customHeight="1" x14ac:dyDescent="0.25">
      <c r="A79" s="56"/>
      <c r="B79" s="56"/>
      <c r="C79" s="56"/>
      <c r="D79" s="56"/>
      <c r="E79" s="56"/>
      <c r="F79" s="56"/>
      <c r="G79" s="56"/>
      <c r="H79" s="56"/>
      <c r="I79" s="56"/>
      <c r="J79" s="56"/>
      <c r="K79" s="59"/>
      <c r="L79" s="59"/>
      <c r="M79" s="59"/>
      <c r="N79" s="59"/>
      <c r="O79" s="13"/>
      <c r="P79" s="14"/>
      <c r="Q79" s="82"/>
      <c r="R79" s="41"/>
      <c r="S79" s="41"/>
      <c r="T79" s="41"/>
      <c r="U79" s="41"/>
      <c r="V79" s="41"/>
      <c r="W79" s="14"/>
      <c r="X79" s="41"/>
      <c r="Y79" s="56"/>
      <c r="Z79" s="56"/>
      <c r="AA79" s="56"/>
      <c r="AB79" s="56"/>
      <c r="AC79" s="56"/>
    </row>
    <row r="80" spans="1:29" ht="18" customHeight="1" x14ac:dyDescent="0.25">
      <c r="A80" s="56"/>
      <c r="B80" s="56"/>
      <c r="C80" s="56"/>
      <c r="D80" s="56"/>
      <c r="E80" s="56"/>
      <c r="F80" s="56"/>
      <c r="G80" s="56"/>
      <c r="H80" s="56"/>
      <c r="I80" s="56"/>
      <c r="J80" s="56"/>
      <c r="K80" s="59"/>
      <c r="L80" s="59"/>
      <c r="M80" s="59"/>
      <c r="N80" s="59"/>
      <c r="O80" s="13"/>
      <c r="P80" s="14"/>
      <c r="Q80" s="82"/>
      <c r="R80" s="41"/>
      <c r="S80" s="41"/>
      <c r="T80" s="41"/>
      <c r="U80" s="41"/>
      <c r="V80" s="41"/>
      <c r="W80" s="14"/>
      <c r="X80" s="41"/>
      <c r="Y80" s="56"/>
      <c r="Z80" s="56"/>
      <c r="AA80" s="56"/>
      <c r="AB80" s="56"/>
      <c r="AC80" s="56"/>
    </row>
    <row r="81" spans="1:29" ht="18" customHeight="1" x14ac:dyDescent="0.25">
      <c r="A81" s="56"/>
      <c r="B81" s="56"/>
      <c r="C81" s="56"/>
      <c r="D81" s="56"/>
      <c r="E81" s="56"/>
      <c r="F81" s="56"/>
      <c r="G81" s="56"/>
      <c r="H81" s="56"/>
      <c r="I81" s="56"/>
      <c r="J81" s="56"/>
      <c r="K81" s="59"/>
      <c r="L81" s="59"/>
      <c r="M81" s="59"/>
      <c r="N81" s="59"/>
      <c r="O81" s="13"/>
      <c r="P81" s="14"/>
      <c r="Q81" s="82"/>
      <c r="R81" s="41"/>
      <c r="S81" s="41"/>
      <c r="T81" s="41"/>
      <c r="U81" s="41"/>
      <c r="V81" s="41"/>
      <c r="W81" s="14"/>
      <c r="X81" s="41"/>
      <c r="Y81" s="56"/>
      <c r="Z81" s="56"/>
      <c r="AA81" s="56"/>
      <c r="AB81" s="56"/>
      <c r="AC81" s="56"/>
    </row>
    <row r="82" spans="1:29" ht="18" customHeight="1" x14ac:dyDescent="0.25">
      <c r="A82" s="56"/>
      <c r="B82" s="56"/>
      <c r="C82" s="56"/>
      <c r="D82" s="56"/>
      <c r="E82" s="56"/>
      <c r="F82" s="56"/>
      <c r="G82" s="56"/>
      <c r="H82" s="56"/>
      <c r="I82" s="56"/>
      <c r="J82" s="56"/>
      <c r="K82" s="59"/>
      <c r="L82" s="59"/>
      <c r="M82" s="59"/>
      <c r="N82" s="59"/>
      <c r="O82" s="13"/>
      <c r="P82" s="14"/>
      <c r="Q82" s="82"/>
      <c r="R82" s="41"/>
      <c r="S82" s="41"/>
      <c r="T82" s="41"/>
      <c r="U82" s="41"/>
      <c r="V82" s="41"/>
      <c r="W82" s="14"/>
      <c r="X82" s="41"/>
      <c r="Y82" s="56"/>
      <c r="Z82" s="56"/>
      <c r="AA82" s="56"/>
      <c r="AB82" s="56"/>
      <c r="AC82" s="56"/>
    </row>
    <row r="83" spans="1:29" ht="18" customHeight="1" x14ac:dyDescent="0.25">
      <c r="A83" s="56"/>
      <c r="B83" s="56"/>
      <c r="C83" s="56"/>
      <c r="D83" s="56"/>
      <c r="E83" s="56"/>
      <c r="F83" s="56"/>
      <c r="G83" s="56"/>
      <c r="H83" s="56"/>
      <c r="I83" s="56"/>
      <c r="J83" s="56"/>
      <c r="K83" s="59"/>
      <c r="L83" s="59"/>
      <c r="M83" s="59"/>
      <c r="N83" s="59"/>
      <c r="O83" s="13"/>
      <c r="P83" s="14"/>
      <c r="Q83" s="82"/>
      <c r="R83" s="41"/>
      <c r="S83" s="41"/>
      <c r="T83" s="41"/>
      <c r="U83" s="41"/>
      <c r="V83" s="41"/>
      <c r="W83" s="14"/>
      <c r="X83" s="41"/>
      <c r="Y83" s="56"/>
      <c r="Z83" s="56"/>
      <c r="AA83" s="56"/>
      <c r="AB83" s="56"/>
      <c r="AC83" s="56"/>
    </row>
    <row r="84" spans="1:29" ht="18" customHeight="1" x14ac:dyDescent="0.25">
      <c r="A84" s="56"/>
      <c r="B84" s="56"/>
      <c r="C84" s="56"/>
      <c r="D84" s="56"/>
      <c r="E84" s="56"/>
      <c r="F84" s="56"/>
      <c r="G84" s="56"/>
      <c r="H84" s="56"/>
      <c r="I84" s="56"/>
      <c r="J84" s="56"/>
      <c r="K84" s="59"/>
      <c r="L84" s="59"/>
      <c r="M84" s="59"/>
      <c r="N84" s="59"/>
      <c r="O84" s="13"/>
      <c r="P84" s="14"/>
      <c r="Q84" s="82"/>
      <c r="R84" s="41"/>
      <c r="S84" s="41"/>
      <c r="T84" s="41"/>
      <c r="U84" s="41"/>
      <c r="V84" s="41"/>
      <c r="W84" s="14"/>
      <c r="X84" s="41"/>
      <c r="Y84" s="56"/>
      <c r="Z84" s="56"/>
      <c r="AA84" s="56"/>
      <c r="AB84" s="56"/>
      <c r="AC84" s="56"/>
    </row>
    <row r="85" spans="1:29" ht="18" customHeight="1" x14ac:dyDescent="0.25">
      <c r="A85" s="56"/>
      <c r="B85" s="56"/>
      <c r="C85" s="56"/>
      <c r="D85" s="56"/>
      <c r="E85" s="56"/>
      <c r="F85" s="56"/>
      <c r="G85" s="56"/>
      <c r="H85" s="56"/>
      <c r="I85" s="56"/>
      <c r="J85" s="56"/>
      <c r="K85" s="59"/>
      <c r="L85" s="59"/>
      <c r="M85" s="59"/>
      <c r="N85" s="59"/>
      <c r="O85" s="13"/>
      <c r="P85" s="14"/>
      <c r="Q85" s="82"/>
      <c r="R85" s="41"/>
      <c r="S85" s="41"/>
      <c r="T85" s="41"/>
      <c r="U85" s="41"/>
      <c r="V85" s="41"/>
      <c r="W85" s="14"/>
      <c r="X85" s="41"/>
      <c r="Y85" s="56"/>
      <c r="Z85" s="56"/>
      <c r="AA85" s="56"/>
      <c r="AB85" s="56"/>
      <c r="AC85" s="56"/>
    </row>
    <row r="86" spans="1:29" ht="18" customHeight="1" x14ac:dyDescent="0.25">
      <c r="A86" s="56"/>
      <c r="B86" s="56"/>
      <c r="C86" s="56"/>
      <c r="D86" s="56"/>
      <c r="E86" s="56"/>
      <c r="F86" s="56"/>
      <c r="G86" s="56"/>
      <c r="H86" s="56"/>
      <c r="I86" s="56"/>
      <c r="J86" s="56"/>
      <c r="K86" s="59"/>
      <c r="L86" s="59"/>
      <c r="M86" s="59"/>
      <c r="N86" s="59"/>
      <c r="O86" s="13"/>
      <c r="P86" s="14"/>
      <c r="Q86" s="82"/>
      <c r="R86" s="41"/>
      <c r="S86" s="41"/>
      <c r="T86" s="41"/>
      <c r="U86" s="41"/>
      <c r="V86" s="41"/>
      <c r="W86" s="14"/>
      <c r="X86" s="41"/>
      <c r="Y86" s="56"/>
      <c r="Z86" s="56"/>
      <c r="AA86" s="56"/>
      <c r="AB86" s="56"/>
      <c r="AC86" s="56"/>
    </row>
    <row r="87" spans="1:29" ht="18" customHeight="1" x14ac:dyDescent="0.25">
      <c r="A87" s="56"/>
      <c r="B87" s="56"/>
      <c r="C87" s="56"/>
      <c r="D87" s="56"/>
      <c r="E87" s="56"/>
      <c r="F87" s="56"/>
      <c r="G87" s="56"/>
      <c r="H87" s="56"/>
      <c r="I87" s="56"/>
      <c r="J87" s="56"/>
      <c r="K87" s="59"/>
      <c r="L87" s="59"/>
      <c r="M87" s="59"/>
      <c r="N87" s="59"/>
      <c r="O87" s="13"/>
      <c r="P87" s="14"/>
      <c r="Q87" s="82"/>
      <c r="R87" s="41"/>
      <c r="S87" s="41"/>
      <c r="T87" s="41"/>
      <c r="U87" s="41"/>
      <c r="V87" s="41"/>
      <c r="W87" s="14"/>
      <c r="X87" s="41"/>
      <c r="Y87" s="56"/>
      <c r="Z87" s="56"/>
      <c r="AA87" s="56"/>
      <c r="AB87" s="56"/>
      <c r="AC87" s="56"/>
    </row>
    <row r="88" spans="1:29" ht="18" customHeight="1" x14ac:dyDescent="0.25">
      <c r="A88" s="56"/>
      <c r="B88" s="56"/>
      <c r="C88" s="56"/>
      <c r="D88" s="56"/>
      <c r="E88" s="56"/>
      <c r="F88" s="56"/>
      <c r="G88" s="56"/>
      <c r="H88" s="56"/>
      <c r="I88" s="56"/>
      <c r="J88" s="56"/>
      <c r="K88" s="59"/>
      <c r="L88" s="59"/>
      <c r="M88" s="59"/>
      <c r="N88" s="59"/>
      <c r="O88" s="13"/>
      <c r="P88" s="14"/>
      <c r="Q88" s="82"/>
      <c r="R88" s="41"/>
      <c r="S88" s="41"/>
      <c r="T88" s="41"/>
      <c r="U88" s="41"/>
      <c r="V88" s="41"/>
      <c r="W88" s="14"/>
      <c r="X88" s="41"/>
      <c r="Y88" s="56"/>
      <c r="Z88" s="56"/>
      <c r="AA88" s="56"/>
      <c r="AB88" s="56"/>
      <c r="AC88" s="56"/>
    </row>
    <row r="89" spans="1:29" ht="18" customHeight="1" x14ac:dyDescent="0.25">
      <c r="A89" s="56"/>
      <c r="B89" s="56"/>
      <c r="C89" s="56"/>
      <c r="D89" s="56"/>
      <c r="E89" s="56"/>
      <c r="F89" s="56"/>
      <c r="G89" s="56"/>
      <c r="H89" s="56"/>
      <c r="I89" s="56"/>
      <c r="J89" s="56"/>
      <c r="K89" s="59"/>
      <c r="L89" s="59"/>
      <c r="M89" s="59"/>
      <c r="N89" s="59"/>
      <c r="O89" s="13"/>
      <c r="P89" s="14"/>
      <c r="Q89" s="82"/>
      <c r="R89" s="41"/>
      <c r="S89" s="41"/>
      <c r="T89" s="41"/>
      <c r="U89" s="41"/>
      <c r="V89" s="41"/>
      <c r="W89" s="14"/>
      <c r="X89" s="41"/>
      <c r="Y89" s="56"/>
      <c r="Z89" s="56"/>
      <c r="AA89" s="56"/>
      <c r="AB89" s="56"/>
      <c r="AC89" s="56"/>
    </row>
    <row r="90" spans="1:29" ht="18" customHeight="1" x14ac:dyDescent="0.25">
      <c r="A90" s="56"/>
      <c r="B90" s="56"/>
      <c r="C90" s="56"/>
      <c r="D90" s="56"/>
      <c r="E90" s="56"/>
      <c r="F90" s="56"/>
      <c r="G90" s="56"/>
      <c r="H90" s="56"/>
      <c r="I90" s="56"/>
      <c r="J90" s="56"/>
      <c r="K90" s="59"/>
      <c r="L90" s="59"/>
      <c r="M90" s="59"/>
      <c r="N90" s="59"/>
      <c r="O90" s="13"/>
      <c r="P90" s="14"/>
      <c r="Q90" s="82"/>
      <c r="R90" s="41"/>
      <c r="S90" s="41"/>
      <c r="T90" s="41"/>
      <c r="U90" s="41"/>
      <c r="V90" s="41"/>
      <c r="W90" s="14"/>
      <c r="X90" s="41"/>
      <c r="Y90" s="56"/>
      <c r="Z90" s="56"/>
      <c r="AA90" s="56"/>
      <c r="AB90" s="56"/>
      <c r="AC90" s="56"/>
    </row>
    <row r="91" spans="1:29" ht="18" customHeight="1" x14ac:dyDescent="0.25">
      <c r="A91" s="56"/>
      <c r="B91" s="56"/>
      <c r="C91" s="56"/>
      <c r="D91" s="56"/>
      <c r="E91" s="56"/>
      <c r="F91" s="56"/>
      <c r="G91" s="56"/>
      <c r="H91" s="56"/>
      <c r="I91" s="56"/>
      <c r="J91" s="56"/>
      <c r="K91" s="59"/>
      <c r="L91" s="59"/>
      <c r="M91" s="59"/>
      <c r="N91" s="59"/>
      <c r="O91" s="13"/>
      <c r="P91" s="14"/>
      <c r="Q91" s="82"/>
      <c r="R91" s="41"/>
      <c r="S91" s="41"/>
      <c r="T91" s="41"/>
      <c r="U91" s="41"/>
      <c r="V91" s="41"/>
      <c r="W91" s="14"/>
      <c r="X91" s="41"/>
      <c r="Y91" s="56"/>
      <c r="Z91" s="56"/>
      <c r="AA91" s="56"/>
      <c r="AB91" s="56"/>
      <c r="AC91" s="56"/>
    </row>
    <row r="92" spans="1:29" ht="18" customHeight="1" x14ac:dyDescent="0.25">
      <c r="A92" s="56"/>
      <c r="B92" s="56"/>
      <c r="C92" s="56"/>
      <c r="D92" s="56"/>
      <c r="E92" s="56"/>
      <c r="F92" s="56"/>
      <c r="G92" s="56"/>
      <c r="H92" s="56"/>
      <c r="I92" s="56"/>
      <c r="J92" s="56"/>
      <c r="K92" s="59"/>
      <c r="L92" s="59"/>
      <c r="M92" s="59"/>
      <c r="N92" s="59"/>
      <c r="O92" s="13"/>
      <c r="P92" s="14"/>
      <c r="Q92" s="82"/>
      <c r="R92" s="41"/>
      <c r="S92" s="41"/>
      <c r="T92" s="41"/>
      <c r="U92" s="41"/>
      <c r="V92" s="41"/>
      <c r="W92" s="14"/>
      <c r="X92" s="41"/>
      <c r="Y92" s="56"/>
      <c r="Z92" s="56"/>
      <c r="AA92" s="56"/>
      <c r="AB92" s="56"/>
      <c r="AC92" s="56"/>
    </row>
    <row r="93" spans="1:29" ht="18" customHeight="1" x14ac:dyDescent="0.25">
      <c r="A93" s="56"/>
      <c r="B93" s="56"/>
      <c r="C93" s="56"/>
      <c r="D93" s="56"/>
      <c r="E93" s="56"/>
      <c r="F93" s="56"/>
      <c r="G93" s="56"/>
      <c r="H93" s="56"/>
      <c r="I93" s="56"/>
      <c r="J93" s="56"/>
      <c r="K93" s="59"/>
      <c r="L93" s="59"/>
      <c r="M93" s="59"/>
      <c r="N93" s="59"/>
      <c r="O93" s="13"/>
      <c r="P93" s="14"/>
      <c r="Q93" s="82"/>
      <c r="R93" s="41"/>
      <c r="S93" s="41"/>
      <c r="T93" s="41"/>
      <c r="U93" s="41"/>
      <c r="V93" s="41"/>
      <c r="W93" s="14"/>
      <c r="X93" s="41"/>
      <c r="Y93" s="56"/>
      <c r="Z93" s="56"/>
      <c r="AA93" s="56"/>
      <c r="AB93" s="56"/>
      <c r="AC93" s="56"/>
    </row>
    <row r="94" spans="1:29" ht="18" customHeight="1" x14ac:dyDescent="0.25">
      <c r="A94" s="56"/>
      <c r="B94" s="56"/>
      <c r="C94" s="56"/>
      <c r="D94" s="56"/>
      <c r="E94" s="56"/>
      <c r="F94" s="56"/>
      <c r="G94" s="56"/>
      <c r="H94" s="56"/>
      <c r="I94" s="56"/>
      <c r="J94" s="56"/>
      <c r="K94" s="59"/>
      <c r="L94" s="59"/>
      <c r="M94" s="59"/>
      <c r="N94" s="59"/>
      <c r="O94" s="13"/>
      <c r="P94" s="14"/>
      <c r="Q94" s="82"/>
      <c r="R94" s="41"/>
      <c r="S94" s="41"/>
      <c r="T94" s="41"/>
      <c r="U94" s="41"/>
      <c r="V94" s="41"/>
      <c r="W94" s="14"/>
      <c r="X94" s="41"/>
      <c r="Y94" s="56"/>
      <c r="Z94" s="56"/>
      <c r="AA94" s="56"/>
      <c r="AB94" s="56"/>
      <c r="AC94" s="56"/>
    </row>
    <row r="95" spans="1:29" ht="18" customHeight="1" x14ac:dyDescent="0.25">
      <c r="A95" s="56"/>
      <c r="B95" s="56"/>
      <c r="C95" s="56"/>
      <c r="D95" s="56"/>
      <c r="E95" s="56"/>
      <c r="F95" s="56"/>
      <c r="G95" s="56"/>
      <c r="H95" s="56"/>
      <c r="I95" s="56"/>
      <c r="J95" s="56"/>
      <c r="K95" s="59"/>
      <c r="L95" s="59"/>
      <c r="M95" s="59"/>
      <c r="N95" s="59"/>
      <c r="O95" s="13"/>
      <c r="P95" s="14"/>
      <c r="Q95" s="82"/>
      <c r="R95" s="41"/>
      <c r="S95" s="41"/>
      <c r="T95" s="41"/>
      <c r="U95" s="41"/>
      <c r="V95" s="41"/>
      <c r="W95" s="14"/>
      <c r="X95" s="41"/>
      <c r="Y95" s="56"/>
      <c r="Z95" s="56"/>
      <c r="AA95" s="56"/>
      <c r="AB95" s="56"/>
      <c r="AC95" s="56"/>
    </row>
    <row r="96" spans="1:29" ht="18" customHeight="1" x14ac:dyDescent="0.25">
      <c r="A96" s="56"/>
      <c r="B96" s="56"/>
      <c r="C96" s="56"/>
      <c r="D96" s="56"/>
      <c r="E96" s="56"/>
      <c r="F96" s="56"/>
      <c r="G96" s="56"/>
      <c r="H96" s="56"/>
      <c r="I96" s="56"/>
      <c r="J96" s="56"/>
      <c r="K96" s="59"/>
      <c r="L96" s="59"/>
      <c r="M96" s="59"/>
      <c r="N96" s="59"/>
      <c r="O96" s="13"/>
      <c r="P96" s="14"/>
      <c r="Q96" s="82"/>
      <c r="R96" s="41"/>
      <c r="S96" s="41"/>
      <c r="T96" s="41"/>
      <c r="U96" s="41"/>
      <c r="V96" s="41"/>
      <c r="W96" s="14"/>
      <c r="X96" s="41"/>
      <c r="Y96" s="56"/>
      <c r="Z96" s="56"/>
      <c r="AA96" s="56"/>
      <c r="AB96" s="56"/>
      <c r="AC96" s="56"/>
    </row>
    <row r="97" spans="1:29" ht="18" customHeight="1" x14ac:dyDescent="0.25">
      <c r="A97" s="56"/>
      <c r="B97" s="56"/>
      <c r="C97" s="56"/>
      <c r="D97" s="56"/>
      <c r="E97" s="56"/>
      <c r="F97" s="56"/>
      <c r="G97" s="56"/>
      <c r="H97" s="56"/>
      <c r="I97" s="56"/>
      <c r="J97" s="56"/>
      <c r="K97" s="59"/>
      <c r="L97" s="59"/>
      <c r="M97" s="59"/>
      <c r="N97" s="59"/>
      <c r="O97" s="13"/>
      <c r="P97" s="14"/>
      <c r="Q97" s="82"/>
      <c r="R97" s="41"/>
      <c r="S97" s="41"/>
      <c r="T97" s="41"/>
      <c r="U97" s="41"/>
      <c r="V97" s="41"/>
      <c r="W97" s="14"/>
      <c r="X97" s="41"/>
      <c r="Y97" s="56"/>
      <c r="Z97" s="56"/>
      <c r="AA97" s="56"/>
      <c r="AB97" s="56"/>
      <c r="AC97" s="56"/>
    </row>
    <row r="98" spans="1:29" ht="18" customHeight="1" x14ac:dyDescent="0.25">
      <c r="A98" s="56"/>
      <c r="B98" s="56"/>
      <c r="C98" s="56"/>
      <c r="D98" s="56"/>
      <c r="E98" s="56"/>
      <c r="F98" s="56"/>
      <c r="G98" s="56"/>
      <c r="H98" s="56"/>
      <c r="I98" s="56"/>
      <c r="J98" s="56"/>
      <c r="K98" s="59"/>
      <c r="L98" s="59"/>
      <c r="M98" s="59"/>
      <c r="N98" s="59"/>
      <c r="O98" s="13"/>
      <c r="P98" s="14"/>
      <c r="Q98" s="82"/>
      <c r="R98" s="41"/>
      <c r="S98" s="41"/>
      <c r="T98" s="41"/>
      <c r="U98" s="41"/>
      <c r="V98" s="41"/>
      <c r="W98" s="14"/>
      <c r="X98" s="41"/>
      <c r="Y98" s="56"/>
      <c r="Z98" s="56"/>
      <c r="AA98" s="56"/>
      <c r="AB98" s="56"/>
      <c r="AC98" s="56"/>
    </row>
    <row r="99" spans="1:29" ht="18" customHeight="1" x14ac:dyDescent="0.25">
      <c r="A99" s="56"/>
      <c r="B99" s="56"/>
      <c r="C99" s="56"/>
      <c r="D99" s="56"/>
      <c r="E99" s="56"/>
      <c r="F99" s="56"/>
      <c r="G99" s="56"/>
      <c r="H99" s="56"/>
      <c r="I99" s="56"/>
      <c r="J99" s="56"/>
      <c r="K99" s="59"/>
      <c r="L99" s="59"/>
      <c r="M99" s="59"/>
      <c r="N99" s="59"/>
      <c r="O99" s="13"/>
      <c r="P99" s="14"/>
      <c r="Q99" s="82"/>
      <c r="R99" s="41"/>
      <c r="S99" s="41"/>
      <c r="T99" s="41"/>
      <c r="U99" s="41"/>
      <c r="V99" s="41"/>
      <c r="W99" s="14"/>
      <c r="X99" s="41"/>
      <c r="Y99" s="56"/>
      <c r="Z99" s="56"/>
      <c r="AA99" s="56"/>
      <c r="AB99" s="56"/>
      <c r="AC99" s="56"/>
    </row>
    <row r="100" spans="1:29" ht="18" customHeight="1" x14ac:dyDescent="0.25">
      <c r="A100" s="56"/>
      <c r="B100" s="56"/>
      <c r="C100" s="56"/>
      <c r="D100" s="56"/>
      <c r="E100" s="56"/>
      <c r="F100" s="56"/>
      <c r="G100" s="56"/>
      <c r="H100" s="56"/>
      <c r="I100" s="56"/>
      <c r="J100" s="56"/>
      <c r="K100" s="59"/>
      <c r="L100" s="59"/>
      <c r="M100" s="59"/>
      <c r="N100" s="59"/>
      <c r="O100" s="13"/>
      <c r="P100" s="14"/>
      <c r="Q100" s="82"/>
      <c r="R100" s="41"/>
      <c r="S100" s="41"/>
      <c r="T100" s="41"/>
      <c r="U100" s="41"/>
      <c r="V100" s="41"/>
      <c r="W100" s="14"/>
      <c r="X100" s="41"/>
      <c r="Y100" s="56"/>
      <c r="Z100" s="56"/>
      <c r="AA100" s="56"/>
      <c r="AB100" s="56"/>
      <c r="AC100" s="56"/>
    </row>
    <row r="101" spans="1:29" ht="18" customHeight="1" x14ac:dyDescent="0.25">
      <c r="A101" s="56"/>
      <c r="B101" s="56"/>
      <c r="C101" s="56"/>
      <c r="D101" s="56"/>
      <c r="E101" s="56"/>
      <c r="F101" s="56"/>
      <c r="G101" s="56"/>
      <c r="H101" s="56"/>
      <c r="I101" s="56"/>
      <c r="J101" s="56"/>
      <c r="K101" s="59"/>
      <c r="L101" s="59"/>
      <c r="M101" s="59"/>
      <c r="N101" s="59"/>
      <c r="O101" s="13"/>
      <c r="P101" s="14"/>
      <c r="Q101" s="82"/>
      <c r="R101" s="41"/>
      <c r="S101" s="41"/>
      <c r="T101" s="41"/>
      <c r="U101" s="41"/>
      <c r="V101" s="41"/>
      <c r="W101" s="14"/>
      <c r="X101" s="41"/>
      <c r="Y101" s="56"/>
      <c r="Z101" s="56"/>
      <c r="AA101" s="56"/>
      <c r="AB101" s="56"/>
      <c r="AC101" s="56"/>
    </row>
    <row r="102" spans="1:29" ht="18" customHeight="1" x14ac:dyDescent="0.25">
      <c r="A102" s="56"/>
      <c r="B102" s="56"/>
      <c r="C102" s="56"/>
      <c r="D102" s="56"/>
      <c r="E102" s="56"/>
      <c r="F102" s="56"/>
      <c r="G102" s="56"/>
      <c r="H102" s="56"/>
      <c r="I102" s="56"/>
      <c r="J102" s="56"/>
      <c r="K102" s="59"/>
      <c r="L102" s="59"/>
      <c r="M102" s="59"/>
      <c r="N102" s="59"/>
      <c r="O102" s="13"/>
      <c r="P102" s="14"/>
      <c r="Q102" s="82"/>
      <c r="R102" s="41"/>
      <c r="S102" s="41"/>
      <c r="T102" s="41"/>
      <c r="U102" s="41"/>
      <c r="V102" s="41"/>
      <c r="W102" s="14"/>
      <c r="X102" s="41"/>
      <c r="Y102" s="56"/>
      <c r="Z102" s="56"/>
      <c r="AA102" s="56"/>
      <c r="AB102" s="56"/>
      <c r="AC102" s="56"/>
    </row>
    <row r="103" spans="1:29" ht="18" customHeight="1" x14ac:dyDescent="0.25">
      <c r="A103" s="56"/>
      <c r="B103" s="56"/>
      <c r="C103" s="56"/>
      <c r="D103" s="56"/>
      <c r="E103" s="56"/>
      <c r="F103" s="56"/>
      <c r="G103" s="56"/>
      <c r="H103" s="56"/>
      <c r="I103" s="56"/>
      <c r="J103" s="56"/>
      <c r="K103" s="59"/>
      <c r="L103" s="59"/>
      <c r="M103" s="59"/>
      <c r="N103" s="59"/>
      <c r="O103" s="13"/>
      <c r="P103" s="14"/>
      <c r="Q103" s="82"/>
      <c r="R103" s="41"/>
      <c r="S103" s="41"/>
      <c r="T103" s="41"/>
      <c r="U103" s="41"/>
      <c r="V103" s="41"/>
      <c r="W103" s="14"/>
      <c r="X103" s="41"/>
      <c r="Y103" s="56"/>
      <c r="Z103" s="56"/>
      <c r="AA103" s="56"/>
      <c r="AB103" s="56"/>
      <c r="AC103" s="56"/>
    </row>
    <row r="104" spans="1:29" ht="18" customHeight="1" x14ac:dyDescent="0.25">
      <c r="A104" s="56"/>
      <c r="B104" s="56"/>
      <c r="C104" s="56"/>
      <c r="D104" s="56"/>
      <c r="E104" s="56"/>
      <c r="F104" s="56"/>
      <c r="G104" s="56"/>
      <c r="H104" s="56"/>
      <c r="I104" s="56"/>
      <c r="J104" s="56"/>
      <c r="K104" s="59"/>
      <c r="L104" s="59"/>
      <c r="M104" s="59"/>
      <c r="N104" s="59"/>
      <c r="O104" s="13"/>
      <c r="P104" s="14"/>
      <c r="Q104" s="82"/>
      <c r="R104" s="41"/>
      <c r="S104" s="41"/>
      <c r="T104" s="41"/>
      <c r="U104" s="41"/>
      <c r="V104" s="41"/>
      <c r="W104" s="14"/>
      <c r="X104" s="41"/>
      <c r="Y104" s="56"/>
      <c r="Z104" s="56"/>
      <c r="AA104" s="56"/>
      <c r="AB104" s="56"/>
      <c r="AC104" s="56"/>
    </row>
    <row r="105" spans="1:29" ht="18" customHeight="1" x14ac:dyDescent="0.25">
      <c r="A105" s="56"/>
      <c r="B105" s="56"/>
      <c r="C105" s="56"/>
      <c r="D105" s="56"/>
      <c r="E105" s="56"/>
      <c r="F105" s="56"/>
      <c r="G105" s="56"/>
      <c r="H105" s="56"/>
      <c r="I105" s="56"/>
      <c r="J105" s="56"/>
      <c r="K105" s="59"/>
      <c r="L105" s="59"/>
      <c r="M105" s="59"/>
      <c r="N105" s="59"/>
      <c r="O105" s="13"/>
      <c r="P105" s="14"/>
      <c r="Q105" s="82"/>
      <c r="R105" s="41"/>
      <c r="S105" s="41"/>
      <c r="T105" s="41"/>
      <c r="U105" s="41"/>
      <c r="V105" s="41"/>
      <c r="W105" s="14"/>
      <c r="X105" s="41"/>
      <c r="Y105" s="56"/>
      <c r="Z105" s="56"/>
      <c r="AA105" s="56"/>
      <c r="AB105" s="56"/>
      <c r="AC105" s="56"/>
    </row>
    <row r="106" spans="1:29" ht="18" customHeight="1" x14ac:dyDescent="0.25">
      <c r="A106" s="56"/>
      <c r="B106" s="56"/>
      <c r="C106" s="56"/>
      <c r="D106" s="56"/>
      <c r="E106" s="56"/>
      <c r="F106" s="56"/>
      <c r="G106" s="56"/>
      <c r="H106" s="56"/>
      <c r="I106" s="56"/>
      <c r="J106" s="56"/>
      <c r="K106" s="59"/>
      <c r="L106" s="59"/>
      <c r="M106" s="59"/>
      <c r="N106" s="59"/>
      <c r="O106" s="13"/>
      <c r="P106" s="14"/>
      <c r="Q106" s="82"/>
      <c r="R106" s="41"/>
      <c r="S106" s="41"/>
      <c r="T106" s="41"/>
      <c r="U106" s="41"/>
      <c r="V106" s="41"/>
      <c r="W106" s="14"/>
      <c r="X106" s="41"/>
      <c r="Y106" s="56"/>
      <c r="Z106" s="56"/>
      <c r="AA106" s="56"/>
      <c r="AB106" s="56"/>
      <c r="AC106" s="56"/>
    </row>
    <row r="107" spans="1:29" ht="18" customHeight="1" x14ac:dyDescent="0.25">
      <c r="A107" s="56"/>
      <c r="B107" s="56"/>
      <c r="C107" s="56"/>
      <c r="D107" s="56"/>
      <c r="E107" s="56"/>
      <c r="F107" s="56"/>
      <c r="G107" s="56"/>
      <c r="H107" s="56"/>
      <c r="I107" s="56"/>
      <c r="J107" s="56"/>
      <c r="K107" s="59"/>
      <c r="L107" s="59"/>
      <c r="M107" s="59"/>
      <c r="N107" s="59"/>
      <c r="O107" s="13"/>
      <c r="P107" s="14"/>
      <c r="Q107" s="82"/>
      <c r="R107" s="41"/>
      <c r="S107" s="41"/>
      <c r="T107" s="41"/>
      <c r="U107" s="41"/>
      <c r="V107" s="41"/>
      <c r="W107" s="14"/>
      <c r="X107" s="41"/>
      <c r="Y107" s="56"/>
      <c r="Z107" s="56"/>
      <c r="AA107" s="56"/>
      <c r="AB107" s="56"/>
      <c r="AC107" s="56"/>
    </row>
    <row r="108" spans="1:29" ht="18" customHeight="1" x14ac:dyDescent="0.25">
      <c r="A108" s="56"/>
      <c r="B108" s="56"/>
      <c r="C108" s="56"/>
      <c r="D108" s="56"/>
      <c r="E108" s="56"/>
      <c r="F108" s="56"/>
      <c r="G108" s="56"/>
      <c r="H108" s="56"/>
      <c r="I108" s="56"/>
      <c r="J108" s="56"/>
      <c r="K108" s="59"/>
      <c r="L108" s="59"/>
      <c r="M108" s="59"/>
      <c r="N108" s="59"/>
      <c r="O108" s="13"/>
      <c r="P108" s="14"/>
      <c r="Q108" s="82"/>
      <c r="R108" s="41"/>
      <c r="S108" s="41"/>
      <c r="T108" s="41"/>
      <c r="U108" s="41"/>
      <c r="V108" s="41"/>
      <c r="W108" s="14"/>
      <c r="X108" s="41"/>
      <c r="Y108" s="56"/>
      <c r="Z108" s="56"/>
      <c r="AA108" s="56"/>
      <c r="AB108" s="56"/>
      <c r="AC108" s="56"/>
    </row>
    <row r="109" spans="1:29" ht="18" customHeight="1" x14ac:dyDescent="0.25">
      <c r="A109" s="56"/>
      <c r="B109" s="56"/>
      <c r="C109" s="56"/>
      <c r="D109" s="56"/>
      <c r="E109" s="56"/>
      <c r="F109" s="56"/>
      <c r="G109" s="56"/>
      <c r="H109" s="56"/>
      <c r="I109" s="56"/>
      <c r="J109" s="56"/>
      <c r="K109" s="59"/>
      <c r="L109" s="59"/>
      <c r="M109" s="59"/>
      <c r="N109" s="59"/>
      <c r="O109" s="13"/>
      <c r="P109" s="14"/>
      <c r="Q109" s="82"/>
      <c r="R109" s="41"/>
      <c r="S109" s="41"/>
      <c r="T109" s="41"/>
      <c r="U109" s="41"/>
      <c r="V109" s="41"/>
      <c r="W109" s="14"/>
      <c r="X109" s="41"/>
      <c r="Y109" s="56"/>
      <c r="Z109" s="56"/>
      <c r="AA109" s="56"/>
      <c r="AB109" s="56"/>
      <c r="AC109" s="56"/>
    </row>
    <row r="110" spans="1:29" ht="18" customHeight="1" x14ac:dyDescent="0.25">
      <c r="A110" s="56"/>
      <c r="B110" s="56"/>
      <c r="C110" s="56"/>
      <c r="D110" s="56"/>
      <c r="E110" s="56"/>
      <c r="F110" s="56"/>
      <c r="G110" s="56"/>
      <c r="H110" s="56"/>
      <c r="I110" s="56"/>
      <c r="J110" s="56"/>
      <c r="K110" s="59"/>
      <c r="L110" s="59"/>
      <c r="M110" s="59"/>
      <c r="N110" s="59"/>
      <c r="O110" s="13"/>
      <c r="P110" s="14"/>
      <c r="Q110" s="82"/>
      <c r="R110" s="41"/>
      <c r="S110" s="41"/>
      <c r="T110" s="41"/>
      <c r="U110" s="41"/>
      <c r="V110" s="41"/>
      <c r="W110" s="14"/>
      <c r="X110" s="41"/>
      <c r="Y110" s="56"/>
      <c r="Z110" s="56"/>
      <c r="AA110" s="56"/>
      <c r="AB110" s="56"/>
      <c r="AC110" s="56"/>
    </row>
    <row r="111" spans="1:29" ht="18" customHeight="1" x14ac:dyDescent="0.25">
      <c r="A111" s="56"/>
      <c r="B111" s="56"/>
      <c r="C111" s="56"/>
      <c r="D111" s="56"/>
      <c r="E111" s="56"/>
      <c r="F111" s="56"/>
      <c r="G111" s="56"/>
      <c r="H111" s="56"/>
      <c r="I111" s="56"/>
      <c r="J111" s="56"/>
      <c r="K111" s="59"/>
      <c r="L111" s="59"/>
      <c r="M111" s="59"/>
      <c r="N111" s="59"/>
      <c r="O111" s="13"/>
      <c r="P111" s="14"/>
      <c r="Q111" s="82"/>
      <c r="R111" s="41"/>
      <c r="S111" s="41"/>
      <c r="T111" s="41"/>
      <c r="U111" s="41"/>
      <c r="V111" s="41"/>
      <c r="W111" s="14"/>
      <c r="X111" s="41"/>
      <c r="Y111" s="56"/>
      <c r="Z111" s="56"/>
      <c r="AA111" s="56"/>
      <c r="AB111" s="56"/>
      <c r="AC111" s="56"/>
    </row>
  </sheetData>
  <mergeCells count="45">
    <mergeCell ref="F28:T28"/>
    <mergeCell ref="F39:T39"/>
    <mergeCell ref="E23:E25"/>
    <mergeCell ref="E40:E41"/>
    <mergeCell ref="F43:F44"/>
    <mergeCell ref="G40:G41"/>
    <mergeCell ref="G29:G30"/>
    <mergeCell ref="F40:F41"/>
    <mergeCell ref="F29:F30"/>
    <mergeCell ref="F32:F34"/>
    <mergeCell ref="F36:F38"/>
    <mergeCell ref="F31:T31"/>
    <mergeCell ref="F35:T35"/>
    <mergeCell ref="F42:T42"/>
    <mergeCell ref="F23:F27"/>
    <mergeCell ref="G23:G27"/>
    <mergeCell ref="F11:T11"/>
    <mergeCell ref="F15:T15"/>
    <mergeCell ref="F20:T20"/>
    <mergeCell ref="F22:T22"/>
    <mergeCell ref="E9:E10"/>
    <mergeCell ref="E12:E14"/>
    <mergeCell ref="G12:G14"/>
    <mergeCell ref="E16:E19"/>
    <mergeCell ref="G16:G19"/>
    <mergeCell ref="F9:F10"/>
    <mergeCell ref="G9:G10"/>
    <mergeCell ref="F12:F14"/>
    <mergeCell ref="F16:F19"/>
    <mergeCell ref="A6:AA6"/>
    <mergeCell ref="A5:B5"/>
    <mergeCell ref="A1:B4"/>
    <mergeCell ref="C1:Z1"/>
    <mergeCell ref="C2:Z2"/>
    <mergeCell ref="C3:Z3"/>
    <mergeCell ref="C4:Z4"/>
    <mergeCell ref="F45:T45"/>
    <mergeCell ref="F47:T47"/>
    <mergeCell ref="F49:T49"/>
    <mergeCell ref="E32:E34"/>
    <mergeCell ref="G32:G34"/>
    <mergeCell ref="E36:E38"/>
    <mergeCell ref="G36:G38"/>
    <mergeCell ref="E43:E44"/>
    <mergeCell ref="G43:G44"/>
  </mergeCells>
  <dataValidations count="2">
    <dataValidation type="list" allowBlank="1" showErrorMessage="1" sqref="M47:M111" xr:uid="{00000000-0002-0000-0100-000000000000}">
      <formula1>$AA$10:$AA$12</formula1>
    </dataValidation>
    <dataValidation type="list" allowBlank="1" showInputMessage="1" showErrorMessage="1" sqref="M9:M46" xr:uid="{00000000-0002-0000-0100-000001000000}">
      <formula1>$Y$10:$Y$12</formula1>
    </dataValidation>
  </dataValidations>
  <pageMargins left="0.7" right="0.7" top="0.75" bottom="0.75"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
  <sheetViews>
    <sheetView workbookViewId="0">
      <selection sqref="A1:B4"/>
    </sheetView>
  </sheetViews>
  <sheetFormatPr baseColWidth="10" defaultColWidth="14.42578125" defaultRowHeight="15" customHeight="1" x14ac:dyDescent="0.25"/>
  <cols>
    <col min="1" max="1" width="20.85546875" customWidth="1"/>
    <col min="2" max="2" width="30.7109375" customWidth="1"/>
    <col min="3" max="3" width="33.7109375" customWidth="1"/>
    <col min="4" max="4" width="32" customWidth="1"/>
    <col min="5" max="6" width="28.5703125" customWidth="1"/>
    <col min="7" max="8" width="33.28515625" customWidth="1"/>
    <col min="9" max="9" width="34" customWidth="1"/>
    <col min="10" max="10" width="30.28515625" customWidth="1"/>
    <col min="11" max="11" width="13.5703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2" width="12.42578125" customWidth="1"/>
    <col min="23" max="23" width="11.28515625" customWidth="1"/>
    <col min="24" max="24" width="27.140625" customWidth="1"/>
    <col min="25" max="25" width="39.28515625" customWidth="1"/>
    <col min="26" max="26" width="54.7109375" customWidth="1"/>
    <col min="27" max="28" width="10.7109375" customWidth="1"/>
    <col min="29" max="29" width="10.7109375" hidden="1" customWidth="1"/>
  </cols>
  <sheetData>
    <row r="1" spans="1:29" ht="22.5" customHeight="1" x14ac:dyDescent="0.25">
      <c r="A1" s="289"/>
      <c r="B1" s="287"/>
      <c r="C1" s="294" t="s">
        <v>125</v>
      </c>
      <c r="D1" s="266"/>
      <c r="E1" s="266"/>
      <c r="F1" s="266"/>
      <c r="G1" s="266"/>
      <c r="H1" s="266"/>
      <c r="I1" s="266"/>
      <c r="J1" s="266"/>
      <c r="K1" s="266"/>
      <c r="L1" s="266"/>
      <c r="M1" s="266"/>
      <c r="N1" s="266"/>
      <c r="O1" s="266"/>
      <c r="P1" s="266"/>
      <c r="Q1" s="266"/>
      <c r="R1" s="266"/>
      <c r="S1" s="266"/>
      <c r="T1" s="266"/>
      <c r="U1" s="266"/>
      <c r="V1" s="266"/>
      <c r="W1" s="266"/>
      <c r="X1" s="266"/>
      <c r="Y1" s="267"/>
      <c r="Z1" s="9" t="s">
        <v>126</v>
      </c>
      <c r="AA1" s="56"/>
      <c r="AB1" s="56"/>
      <c r="AC1" s="56"/>
    </row>
    <row r="2" spans="1:29" ht="22.5" customHeight="1" x14ac:dyDescent="0.25">
      <c r="A2" s="290"/>
      <c r="B2" s="291"/>
      <c r="C2" s="294" t="s">
        <v>127</v>
      </c>
      <c r="D2" s="266"/>
      <c r="E2" s="266"/>
      <c r="F2" s="266"/>
      <c r="G2" s="266"/>
      <c r="H2" s="266"/>
      <c r="I2" s="266"/>
      <c r="J2" s="266"/>
      <c r="K2" s="266"/>
      <c r="L2" s="266"/>
      <c r="M2" s="266"/>
      <c r="N2" s="266"/>
      <c r="O2" s="266"/>
      <c r="P2" s="266"/>
      <c r="Q2" s="266"/>
      <c r="R2" s="266"/>
      <c r="S2" s="266"/>
      <c r="T2" s="266"/>
      <c r="U2" s="266"/>
      <c r="V2" s="266"/>
      <c r="W2" s="266"/>
      <c r="X2" s="266"/>
      <c r="Y2" s="267"/>
      <c r="Z2" s="9" t="s">
        <v>128</v>
      </c>
      <c r="AA2" s="56"/>
      <c r="AB2" s="56"/>
      <c r="AC2" s="56"/>
    </row>
    <row r="3" spans="1:29" ht="22.5" customHeight="1" x14ac:dyDescent="0.25">
      <c r="A3" s="290"/>
      <c r="B3" s="291"/>
      <c r="C3" s="294" t="s">
        <v>129</v>
      </c>
      <c r="D3" s="266"/>
      <c r="E3" s="266"/>
      <c r="F3" s="266"/>
      <c r="G3" s="266"/>
      <c r="H3" s="266"/>
      <c r="I3" s="266"/>
      <c r="J3" s="266"/>
      <c r="K3" s="266"/>
      <c r="L3" s="266"/>
      <c r="M3" s="266"/>
      <c r="N3" s="266"/>
      <c r="O3" s="266"/>
      <c r="P3" s="266"/>
      <c r="Q3" s="266"/>
      <c r="R3" s="266"/>
      <c r="S3" s="266"/>
      <c r="T3" s="266"/>
      <c r="U3" s="266"/>
      <c r="V3" s="266"/>
      <c r="W3" s="266"/>
      <c r="X3" s="266"/>
      <c r="Y3" s="267"/>
      <c r="Z3" s="9" t="s">
        <v>130</v>
      </c>
      <c r="AA3" s="56"/>
      <c r="AB3" s="56"/>
      <c r="AC3" s="56"/>
    </row>
    <row r="4" spans="1:29" ht="22.5" customHeight="1" x14ac:dyDescent="0.25">
      <c r="A4" s="292"/>
      <c r="B4" s="293"/>
      <c r="C4" s="294" t="s">
        <v>131</v>
      </c>
      <c r="D4" s="266"/>
      <c r="E4" s="266"/>
      <c r="F4" s="266"/>
      <c r="G4" s="266"/>
      <c r="H4" s="266"/>
      <c r="I4" s="266"/>
      <c r="J4" s="266"/>
      <c r="K4" s="266"/>
      <c r="L4" s="266"/>
      <c r="M4" s="266"/>
      <c r="N4" s="266"/>
      <c r="O4" s="266"/>
      <c r="P4" s="266"/>
      <c r="Q4" s="266"/>
      <c r="R4" s="266"/>
      <c r="S4" s="266"/>
      <c r="T4" s="266"/>
      <c r="U4" s="266"/>
      <c r="V4" s="266"/>
      <c r="W4" s="266"/>
      <c r="X4" s="266"/>
      <c r="Y4" s="267"/>
      <c r="Z4" s="9" t="s">
        <v>289</v>
      </c>
      <c r="AA4" s="56"/>
      <c r="AB4" s="56"/>
      <c r="AC4" s="56"/>
    </row>
    <row r="5" spans="1:29" ht="26.25" customHeight="1" x14ac:dyDescent="0.25">
      <c r="A5" s="310" t="s">
        <v>290</v>
      </c>
      <c r="B5" s="267"/>
      <c r="C5" s="310"/>
      <c r="D5" s="266"/>
      <c r="E5" s="266"/>
      <c r="F5" s="266"/>
      <c r="G5" s="266"/>
      <c r="H5" s="266"/>
      <c r="I5" s="266"/>
      <c r="J5" s="266"/>
      <c r="K5" s="266"/>
      <c r="L5" s="266"/>
      <c r="M5" s="266"/>
      <c r="N5" s="266"/>
      <c r="O5" s="266"/>
      <c r="P5" s="266"/>
      <c r="Q5" s="266"/>
      <c r="R5" s="266"/>
      <c r="S5" s="266"/>
      <c r="T5" s="266"/>
      <c r="U5" s="266"/>
      <c r="V5" s="266"/>
      <c r="W5" s="266"/>
      <c r="X5" s="266"/>
      <c r="Y5" s="266"/>
      <c r="Z5" s="266"/>
      <c r="AA5" s="56"/>
      <c r="AB5" s="56"/>
      <c r="AC5" s="56"/>
    </row>
    <row r="6" spans="1:29" ht="15" customHeight="1" x14ac:dyDescent="0.25">
      <c r="A6" s="312" t="s">
        <v>291</v>
      </c>
      <c r="B6" s="286"/>
      <c r="C6" s="286"/>
      <c r="D6" s="286"/>
      <c r="E6" s="286"/>
      <c r="F6" s="286"/>
      <c r="G6" s="286"/>
      <c r="H6" s="286"/>
      <c r="I6" s="286"/>
      <c r="J6" s="286"/>
      <c r="K6" s="286"/>
      <c r="L6" s="286"/>
      <c r="M6" s="286"/>
      <c r="N6" s="286"/>
      <c r="O6" s="286"/>
      <c r="P6" s="286"/>
      <c r="Q6" s="286"/>
      <c r="R6" s="286"/>
      <c r="S6" s="286"/>
      <c r="T6" s="286"/>
      <c r="U6" s="286"/>
      <c r="V6" s="286"/>
      <c r="W6" s="286"/>
      <c r="X6" s="287"/>
      <c r="Y6" s="311" t="s">
        <v>292</v>
      </c>
      <c r="Z6" s="287"/>
      <c r="AA6" s="56"/>
      <c r="AB6" s="56"/>
      <c r="AC6" s="56"/>
    </row>
    <row r="7" spans="1:29" ht="14.25" customHeight="1" x14ac:dyDescent="0.25">
      <c r="A7" s="313"/>
      <c r="B7" s="313"/>
      <c r="C7" s="313"/>
      <c r="D7" s="313"/>
      <c r="E7" s="313"/>
      <c r="F7" s="313"/>
      <c r="G7" s="313"/>
      <c r="H7" s="313"/>
      <c r="I7" s="313"/>
      <c r="J7" s="313"/>
      <c r="K7" s="313"/>
      <c r="L7" s="313"/>
      <c r="M7" s="313"/>
      <c r="N7" s="313"/>
      <c r="O7" s="313"/>
      <c r="P7" s="313"/>
      <c r="Q7" s="313"/>
      <c r="R7" s="313"/>
      <c r="S7" s="313"/>
      <c r="T7" s="313"/>
      <c r="U7" s="313"/>
      <c r="V7" s="313"/>
      <c r="W7" s="313"/>
      <c r="X7" s="293"/>
      <c r="Y7" s="292"/>
      <c r="Z7" s="293"/>
      <c r="AA7" s="56"/>
      <c r="AB7" s="56"/>
      <c r="AC7" s="56"/>
    </row>
    <row r="8" spans="1:29" ht="66.75" customHeight="1" x14ac:dyDescent="0.25">
      <c r="A8" s="10" t="s">
        <v>10</v>
      </c>
      <c r="B8" s="10" t="s">
        <v>293</v>
      </c>
      <c r="C8" s="10" t="s">
        <v>294</v>
      </c>
      <c r="D8" s="10" t="s">
        <v>295</v>
      </c>
      <c r="E8" s="10" t="s">
        <v>42</v>
      </c>
      <c r="F8" s="10" t="s">
        <v>44</v>
      </c>
      <c r="G8" s="10" t="s">
        <v>46</v>
      </c>
      <c r="H8" s="10" t="s">
        <v>48</v>
      </c>
      <c r="I8" s="10" t="s">
        <v>50</v>
      </c>
      <c r="J8" s="10" t="s">
        <v>52</v>
      </c>
      <c r="K8" s="15" t="s">
        <v>296</v>
      </c>
      <c r="L8" s="15" t="s">
        <v>297</v>
      </c>
      <c r="M8" s="15" t="s">
        <v>298</v>
      </c>
      <c r="N8" s="15" t="s">
        <v>299</v>
      </c>
      <c r="O8" s="15" t="s">
        <v>300</v>
      </c>
      <c r="P8" s="15" t="s">
        <v>301</v>
      </c>
      <c r="Q8" s="15" t="s">
        <v>302</v>
      </c>
      <c r="R8" s="15" t="s">
        <v>303</v>
      </c>
      <c r="S8" s="15" t="s">
        <v>304</v>
      </c>
      <c r="T8" s="15" t="s">
        <v>305</v>
      </c>
      <c r="U8" s="15" t="s">
        <v>306</v>
      </c>
      <c r="V8" s="15" t="s">
        <v>307</v>
      </c>
      <c r="W8" s="15" t="s">
        <v>308</v>
      </c>
      <c r="X8" s="10" t="s">
        <v>56</v>
      </c>
      <c r="Y8" s="10" t="s">
        <v>60</v>
      </c>
      <c r="Z8" s="10" t="s">
        <v>62</v>
      </c>
      <c r="AA8" s="57"/>
      <c r="AB8" s="57"/>
      <c r="AC8" s="57"/>
    </row>
    <row r="9" spans="1:29" ht="14.25" customHeight="1" x14ac:dyDescent="0.25"/>
    <row r="10" spans="1:29" ht="14.25" customHeight="1" x14ac:dyDescent="0.25">
      <c r="AC10" t="s">
        <v>309</v>
      </c>
    </row>
    <row r="11" spans="1:29" ht="14.25" customHeight="1" x14ac:dyDescent="0.25">
      <c r="AC11" t="s">
        <v>310</v>
      </c>
    </row>
    <row r="12" spans="1:29" ht="14.25" customHeight="1" x14ac:dyDescent="0.25">
      <c r="AC12" t="s">
        <v>311</v>
      </c>
    </row>
    <row r="13" spans="1:29" ht="14.25" customHeight="1" x14ac:dyDescent="0.25">
      <c r="AC13" t="s">
        <v>312</v>
      </c>
    </row>
    <row r="14" spans="1:29" ht="14.25" customHeight="1" x14ac:dyDescent="0.25"/>
    <row r="15" spans="1:29" ht="14.25" customHeight="1" x14ac:dyDescent="0.25"/>
    <row r="16" spans="1:29"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mergeCells count="9">
    <mergeCell ref="A5:B5"/>
    <mergeCell ref="C5:Z5"/>
    <mergeCell ref="Y6:Z7"/>
    <mergeCell ref="A6:X7"/>
    <mergeCell ref="A1:B4"/>
    <mergeCell ref="C1:Y1"/>
    <mergeCell ref="C2:Y2"/>
    <mergeCell ref="C3:Y3"/>
    <mergeCell ref="C4:Y4"/>
  </mergeCells>
  <dataValidations count="1">
    <dataValidation type="list" allowBlank="1" showErrorMessage="1" sqref="W9:W100" xr:uid="{00000000-0002-0000-0200-000000000000}">
      <formula1>$AC$10:$AC$13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06"/>
  <sheetViews>
    <sheetView topLeftCell="AK8" zoomScale="60" zoomScaleNormal="60" workbookViewId="0">
      <selection activeCell="AS56" sqref="AS56"/>
    </sheetView>
  </sheetViews>
  <sheetFormatPr baseColWidth="10" defaultColWidth="14.42578125" defaultRowHeight="15" customHeight="1" x14ac:dyDescent="0.25"/>
  <cols>
    <col min="1" max="1" width="32.28515625" customWidth="1"/>
    <col min="2" max="3" width="23.28515625" customWidth="1"/>
    <col min="4" max="4" width="26.140625" customWidth="1"/>
    <col min="5" max="5" width="29.5703125" customWidth="1"/>
    <col min="6" max="6" width="32.5703125" customWidth="1"/>
    <col min="7" max="7" width="41.140625" customWidth="1"/>
    <col min="8" max="8" width="47" style="76" customWidth="1"/>
    <col min="9" max="9" width="31.85546875" customWidth="1"/>
    <col min="10" max="11" width="31.85546875" hidden="1" customWidth="1"/>
    <col min="12" max="12" width="31.85546875" customWidth="1"/>
    <col min="13" max="14" width="45.140625" style="42" customWidth="1"/>
    <col min="15" max="15" width="19.28515625" style="79" customWidth="1"/>
    <col min="16" max="17" width="36.140625" style="42" customWidth="1"/>
    <col min="18" max="18" width="36.140625" style="42" hidden="1" customWidth="1"/>
    <col min="19" max="19" width="36.140625" style="42" customWidth="1"/>
    <col min="20" max="20" width="21.140625" style="42" customWidth="1"/>
    <col min="21" max="21" width="21.5703125" style="42" customWidth="1"/>
    <col min="22" max="22" width="20.85546875" style="42" customWidth="1"/>
    <col min="23" max="23" width="35.85546875" style="42" customWidth="1"/>
    <col min="24" max="24" width="31.5703125" style="42" customWidth="1"/>
    <col min="25" max="25" width="32.85546875" style="42" customWidth="1"/>
    <col min="26" max="26" width="29" style="42" customWidth="1"/>
    <col min="27" max="27" width="61.85546875" style="42" customWidth="1"/>
    <col min="28" max="28" width="31.28515625" style="42" customWidth="1"/>
    <col min="29" max="30" width="46.28515625" style="42" customWidth="1"/>
    <col min="31" max="31" width="29.28515625" style="42" customWidth="1"/>
    <col min="32" max="32" width="27.28515625" style="42" customWidth="1"/>
    <col min="33" max="34" width="33.28515625" customWidth="1"/>
    <col min="35" max="35" width="35" customWidth="1"/>
    <col min="36" max="36" width="30.85546875" customWidth="1"/>
    <col min="37" max="37" width="34.140625" customWidth="1"/>
    <col min="38" max="38" width="36.140625" customWidth="1"/>
    <col min="39" max="40" width="30.85546875" customWidth="1"/>
    <col min="41" max="41" width="26.5703125" customWidth="1"/>
    <col min="42" max="42" width="41" customWidth="1"/>
    <col min="43" max="43" width="26.42578125" customWidth="1"/>
    <col min="44" max="44" width="27.42578125" customWidth="1"/>
    <col min="45" max="45" width="22.5703125" customWidth="1"/>
    <col min="46" max="49" width="10.7109375" customWidth="1"/>
    <col min="50" max="50" width="56.85546875" hidden="1" customWidth="1"/>
  </cols>
  <sheetData>
    <row r="1" spans="1:50" ht="23.25" hidden="1" customHeight="1" x14ac:dyDescent="0.25">
      <c r="A1" s="350" t="s">
        <v>313</v>
      </c>
      <c r="B1" s="287"/>
      <c r="C1" s="294" t="s">
        <v>125</v>
      </c>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7"/>
      <c r="AP1" s="9" t="s">
        <v>126</v>
      </c>
      <c r="AQ1" s="56"/>
      <c r="AR1" s="56"/>
      <c r="AS1" s="56"/>
      <c r="AT1" s="56"/>
      <c r="AU1" s="56"/>
      <c r="AV1" s="56"/>
      <c r="AW1" s="56"/>
      <c r="AX1" s="56"/>
    </row>
    <row r="2" spans="1:50" ht="23.25" hidden="1" customHeight="1" x14ac:dyDescent="0.25">
      <c r="A2" s="290"/>
      <c r="B2" s="291"/>
      <c r="C2" s="294" t="s">
        <v>127</v>
      </c>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7"/>
      <c r="AP2" s="9" t="s">
        <v>128</v>
      </c>
      <c r="AQ2" s="56"/>
      <c r="AR2" s="56"/>
      <c r="AS2" s="56"/>
      <c r="AT2" s="56"/>
      <c r="AU2" s="56"/>
      <c r="AV2" s="56"/>
      <c r="AW2" s="56"/>
      <c r="AX2" s="56"/>
    </row>
    <row r="3" spans="1:50" ht="23.25" hidden="1" customHeight="1" x14ac:dyDescent="0.25">
      <c r="A3" s="290"/>
      <c r="B3" s="291"/>
      <c r="C3" s="294" t="s">
        <v>129</v>
      </c>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7"/>
      <c r="AP3" s="9" t="s">
        <v>130</v>
      </c>
      <c r="AQ3" s="56"/>
      <c r="AR3" s="56"/>
      <c r="AS3" s="56"/>
      <c r="AT3" s="56"/>
      <c r="AU3" s="56"/>
      <c r="AV3" s="56"/>
      <c r="AW3" s="56"/>
      <c r="AX3" s="56"/>
    </row>
    <row r="4" spans="1:50" ht="23.25" hidden="1" customHeight="1" x14ac:dyDescent="0.25">
      <c r="A4" s="292"/>
      <c r="B4" s="293"/>
      <c r="C4" s="294" t="s">
        <v>131</v>
      </c>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7"/>
      <c r="AP4" s="9" t="s">
        <v>314</v>
      </c>
      <c r="AQ4" s="56"/>
      <c r="AR4" s="56"/>
      <c r="AS4" s="56"/>
      <c r="AT4" s="56"/>
      <c r="AU4" s="56"/>
      <c r="AV4" s="56"/>
      <c r="AW4" s="56"/>
      <c r="AX4" s="56"/>
    </row>
    <row r="5" spans="1:50" ht="26.25" hidden="1" customHeight="1" x14ac:dyDescent="0.25">
      <c r="A5" s="310" t="s">
        <v>290</v>
      </c>
      <c r="B5" s="267"/>
      <c r="C5" s="310"/>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7"/>
      <c r="AQ5" s="56"/>
      <c r="AR5" s="56"/>
      <c r="AS5" s="56"/>
      <c r="AT5" s="56"/>
      <c r="AU5" s="56"/>
      <c r="AV5" s="56"/>
      <c r="AW5" s="56"/>
      <c r="AX5" s="56"/>
    </row>
    <row r="6" spans="1:50" ht="15" hidden="1" customHeight="1" x14ac:dyDescent="0.25">
      <c r="A6" s="360" t="s">
        <v>315</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7"/>
      <c r="AB6" s="351" t="s">
        <v>316</v>
      </c>
      <c r="AC6" s="286"/>
      <c r="AD6" s="286"/>
      <c r="AE6" s="286"/>
      <c r="AF6" s="286"/>
      <c r="AG6" s="286"/>
      <c r="AH6" s="60"/>
      <c r="AI6" s="285" t="s">
        <v>317</v>
      </c>
      <c r="AJ6" s="286"/>
      <c r="AK6" s="286"/>
      <c r="AL6" s="286"/>
      <c r="AM6" s="286"/>
      <c r="AN6" s="286"/>
      <c r="AO6" s="286"/>
      <c r="AP6" s="287"/>
    </row>
    <row r="7" spans="1:50" ht="15" hidden="1" customHeight="1" x14ac:dyDescent="0.25">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293"/>
      <c r="AB7" s="292"/>
      <c r="AC7" s="313"/>
      <c r="AD7" s="313"/>
      <c r="AE7" s="313"/>
      <c r="AF7" s="313"/>
      <c r="AG7" s="313"/>
      <c r="AH7" s="16"/>
      <c r="AI7" s="292"/>
      <c r="AJ7" s="313"/>
      <c r="AK7" s="313"/>
      <c r="AL7" s="313"/>
      <c r="AM7" s="313"/>
      <c r="AN7" s="313"/>
      <c r="AO7" s="313"/>
      <c r="AP7" s="293"/>
      <c r="AQ7" s="107"/>
      <c r="AR7" s="107"/>
      <c r="AS7" s="107"/>
    </row>
    <row r="8" spans="1:50" ht="75" customHeight="1" thickBot="1" x14ac:dyDescent="0.3">
      <c r="A8" s="124" t="s">
        <v>10</v>
      </c>
      <c r="B8" s="124" t="s">
        <v>138</v>
      </c>
      <c r="C8" s="124" t="s">
        <v>14</v>
      </c>
      <c r="D8" s="124" t="s">
        <v>318</v>
      </c>
      <c r="E8" s="124" t="s">
        <v>65</v>
      </c>
      <c r="F8" s="124" t="s">
        <v>67</v>
      </c>
      <c r="G8" s="124" t="s">
        <v>69</v>
      </c>
      <c r="H8" s="124" t="s">
        <v>319</v>
      </c>
      <c r="I8" s="124" t="s">
        <v>73</v>
      </c>
      <c r="J8" s="125" t="s">
        <v>320</v>
      </c>
      <c r="K8" s="125" t="s">
        <v>321</v>
      </c>
      <c r="L8" s="124" t="s">
        <v>322</v>
      </c>
      <c r="M8" s="126" t="s">
        <v>323</v>
      </c>
      <c r="N8" s="126" t="s">
        <v>79</v>
      </c>
      <c r="O8" s="126" t="s">
        <v>81</v>
      </c>
      <c r="P8" s="124" t="s">
        <v>324</v>
      </c>
      <c r="Q8" s="127" t="s">
        <v>609</v>
      </c>
      <c r="R8" s="127" t="s">
        <v>325</v>
      </c>
      <c r="S8" s="128" t="s">
        <v>326</v>
      </c>
      <c r="T8" s="126" t="s">
        <v>327</v>
      </c>
      <c r="U8" s="126" t="s">
        <v>328</v>
      </c>
      <c r="V8" s="124" t="s">
        <v>89</v>
      </c>
      <c r="W8" s="124" t="s">
        <v>91</v>
      </c>
      <c r="X8" s="124" t="s">
        <v>93</v>
      </c>
      <c r="Y8" s="124" t="s">
        <v>95</v>
      </c>
      <c r="Z8" s="124" t="s">
        <v>97</v>
      </c>
      <c r="AA8" s="124" t="s">
        <v>99</v>
      </c>
      <c r="AB8" s="124" t="s">
        <v>102</v>
      </c>
      <c r="AC8" s="124" t="s">
        <v>329</v>
      </c>
      <c r="AD8" s="124" t="s">
        <v>106</v>
      </c>
      <c r="AE8" s="124" t="s">
        <v>108</v>
      </c>
      <c r="AF8" s="124" t="s">
        <v>110</v>
      </c>
      <c r="AG8" s="124" t="s">
        <v>112</v>
      </c>
      <c r="AH8" s="205" t="s">
        <v>330</v>
      </c>
      <c r="AI8" s="124" t="s">
        <v>115</v>
      </c>
      <c r="AJ8" s="124" t="s">
        <v>331</v>
      </c>
      <c r="AK8" s="205" t="s">
        <v>332</v>
      </c>
      <c r="AL8" s="205" t="s">
        <v>333</v>
      </c>
      <c r="AM8" s="205" t="s">
        <v>334</v>
      </c>
      <c r="AN8" s="205" t="s">
        <v>335</v>
      </c>
      <c r="AO8" s="124" t="s">
        <v>119</v>
      </c>
      <c r="AP8" s="148" t="s">
        <v>121</v>
      </c>
      <c r="AQ8" s="206" t="s">
        <v>336</v>
      </c>
      <c r="AR8" s="206" t="s">
        <v>337</v>
      </c>
      <c r="AS8" s="206" t="s">
        <v>338</v>
      </c>
      <c r="AT8" s="57"/>
      <c r="AU8" s="61"/>
      <c r="AV8" s="61"/>
      <c r="AW8" s="61"/>
      <c r="AX8" s="61"/>
    </row>
    <row r="9" spans="1:50" ht="93.75" customHeight="1" x14ac:dyDescent="0.3">
      <c r="A9" s="353" t="s">
        <v>156</v>
      </c>
      <c r="B9" s="355" t="s">
        <v>157</v>
      </c>
      <c r="C9" s="356" t="s">
        <v>158</v>
      </c>
      <c r="D9" s="154">
        <v>2000</v>
      </c>
      <c r="E9" s="357" t="s">
        <v>339</v>
      </c>
      <c r="F9" s="358">
        <v>2024130010187</v>
      </c>
      <c r="G9" s="357" t="s">
        <v>340</v>
      </c>
      <c r="H9" s="155" t="s">
        <v>341</v>
      </c>
      <c r="I9" s="156" t="s">
        <v>342</v>
      </c>
      <c r="J9" s="155">
        <v>23</v>
      </c>
      <c r="K9" s="157"/>
      <c r="L9" s="198">
        <v>0.7</v>
      </c>
      <c r="M9" s="156" t="s">
        <v>343</v>
      </c>
      <c r="N9" s="158" t="s">
        <v>344</v>
      </c>
      <c r="O9" s="155" t="s">
        <v>345</v>
      </c>
      <c r="P9" s="155">
        <v>25</v>
      </c>
      <c r="Q9" s="155">
        <v>23</v>
      </c>
      <c r="R9" s="158"/>
      <c r="S9" s="159">
        <f>+Q9/P9</f>
        <v>0.92</v>
      </c>
      <c r="T9" s="203">
        <v>45495</v>
      </c>
      <c r="U9" s="161">
        <v>45656</v>
      </c>
      <c r="V9" s="162">
        <v>161</v>
      </c>
      <c r="W9" s="204">
        <v>25</v>
      </c>
      <c r="X9" s="165" t="s">
        <v>346</v>
      </c>
      <c r="Y9" s="165" t="s">
        <v>347</v>
      </c>
      <c r="Z9" s="165" t="s">
        <v>348</v>
      </c>
      <c r="AA9" s="165" t="s">
        <v>349</v>
      </c>
      <c r="AB9" s="352" t="s">
        <v>350</v>
      </c>
      <c r="AC9" s="352" t="s">
        <v>350</v>
      </c>
      <c r="AD9" s="352" t="s">
        <v>350</v>
      </c>
      <c r="AE9" s="352"/>
      <c r="AF9" s="352"/>
      <c r="AG9" s="352" t="s">
        <v>350</v>
      </c>
      <c r="AH9" s="352" t="s">
        <v>350</v>
      </c>
      <c r="AI9" s="363">
        <v>330000000</v>
      </c>
      <c r="AJ9" s="168">
        <v>121404666</v>
      </c>
      <c r="AK9" s="168">
        <v>0</v>
      </c>
      <c r="AL9" s="169"/>
      <c r="AM9" s="364">
        <v>0</v>
      </c>
      <c r="AN9" s="361"/>
      <c r="AO9" s="355" t="s">
        <v>351</v>
      </c>
      <c r="AP9" s="362" t="s">
        <v>352</v>
      </c>
      <c r="AQ9" s="407">
        <v>247404666</v>
      </c>
      <c r="AR9" s="409">
        <v>45700000</v>
      </c>
      <c r="AS9" s="410">
        <f>+AR9/AQ9</f>
        <v>0.18471761563300507</v>
      </c>
      <c r="AT9" s="107"/>
      <c r="AX9" t="s">
        <v>353</v>
      </c>
    </row>
    <row r="10" spans="1:50" ht="58.5" customHeight="1" x14ac:dyDescent="0.3">
      <c r="A10" s="354"/>
      <c r="B10" s="332"/>
      <c r="C10" s="336"/>
      <c r="D10" s="110">
        <v>275</v>
      </c>
      <c r="E10" s="349"/>
      <c r="F10" s="359"/>
      <c r="G10" s="349"/>
      <c r="H10" s="243" t="s">
        <v>354</v>
      </c>
      <c r="I10" s="244" t="s">
        <v>355</v>
      </c>
      <c r="J10" s="243">
        <v>0</v>
      </c>
      <c r="K10" s="245"/>
      <c r="L10" s="246">
        <v>0.3</v>
      </c>
      <c r="M10" s="244" t="s">
        <v>356</v>
      </c>
      <c r="N10" s="247" t="s">
        <v>344</v>
      </c>
      <c r="O10" s="243" t="s">
        <v>345</v>
      </c>
      <c r="P10" s="233">
        <v>12</v>
      </c>
      <c r="Q10" s="243">
        <v>0</v>
      </c>
      <c r="R10" s="247"/>
      <c r="S10" s="248">
        <f>+Q10/P10</f>
        <v>0</v>
      </c>
      <c r="T10" s="100" t="s">
        <v>357</v>
      </c>
      <c r="U10" s="77">
        <v>45656</v>
      </c>
      <c r="V10" s="78">
        <v>161</v>
      </c>
      <c r="W10" s="49">
        <v>12</v>
      </c>
      <c r="X10" s="52" t="s">
        <v>350</v>
      </c>
      <c r="Y10" s="46" t="s">
        <v>347</v>
      </c>
      <c r="Z10" s="46" t="s">
        <v>358</v>
      </c>
      <c r="AA10" s="46" t="s">
        <v>359</v>
      </c>
      <c r="AB10" s="324"/>
      <c r="AC10" s="324"/>
      <c r="AD10" s="324"/>
      <c r="AE10" s="324"/>
      <c r="AF10" s="324"/>
      <c r="AG10" s="324"/>
      <c r="AH10" s="324"/>
      <c r="AI10" s="334"/>
      <c r="AJ10" s="47">
        <v>75000000</v>
      </c>
      <c r="AK10" s="47">
        <v>0</v>
      </c>
      <c r="AL10" s="48"/>
      <c r="AM10" s="329"/>
      <c r="AN10" s="326"/>
      <c r="AO10" s="332"/>
      <c r="AP10" s="328"/>
      <c r="AQ10" s="408"/>
      <c r="AR10" s="408"/>
      <c r="AS10" s="411"/>
      <c r="AT10" s="107"/>
      <c r="AX10" t="s">
        <v>360</v>
      </c>
    </row>
    <row r="11" spans="1:50" s="106" customFormat="1" ht="53.25" customHeight="1" thickBot="1" x14ac:dyDescent="0.3">
      <c r="A11" s="171"/>
      <c r="B11" s="172"/>
      <c r="C11" s="172"/>
      <c r="D11" s="173"/>
      <c r="E11" s="337" t="s">
        <v>361</v>
      </c>
      <c r="F11" s="337"/>
      <c r="G11" s="337"/>
      <c r="H11" s="337"/>
      <c r="I11" s="337"/>
      <c r="J11" s="337"/>
      <c r="K11" s="337"/>
      <c r="L11" s="337"/>
      <c r="M11" s="337"/>
      <c r="N11" s="337"/>
      <c r="O11" s="337"/>
      <c r="P11" s="337"/>
      <c r="Q11" s="337"/>
      <c r="R11" s="337"/>
      <c r="S11" s="250">
        <f>AVERAGE(S9:S10)</f>
        <v>0.46</v>
      </c>
      <c r="T11" s="242"/>
      <c r="U11" s="174"/>
      <c r="V11" s="175"/>
      <c r="W11" s="176"/>
      <c r="X11" s="176"/>
      <c r="Y11" s="172"/>
      <c r="Z11" s="172"/>
      <c r="AA11" s="176"/>
      <c r="AB11" s="176"/>
      <c r="AC11" s="172"/>
      <c r="AD11" s="177"/>
      <c r="AE11" s="175"/>
      <c r="AF11" s="176"/>
      <c r="AG11" s="174"/>
      <c r="AH11" s="175"/>
      <c r="AI11" s="178"/>
      <c r="AJ11" s="177"/>
      <c r="AK11" s="178"/>
      <c r="AL11" s="176"/>
      <c r="AM11" s="176"/>
      <c r="AN11" s="176"/>
      <c r="AO11" s="172"/>
      <c r="AP11" s="179"/>
      <c r="AQ11" s="182">
        <f>+AQ9</f>
        <v>247404666</v>
      </c>
      <c r="AR11" s="182">
        <f>+AR9</f>
        <v>45700000</v>
      </c>
      <c r="AS11" s="199">
        <f>+AS9</f>
        <v>0.18471761563300507</v>
      </c>
      <c r="AT11" s="113"/>
    </row>
    <row r="12" spans="1:50" ht="66.75" customHeight="1" x14ac:dyDescent="0.3">
      <c r="A12" s="365" t="s">
        <v>156</v>
      </c>
      <c r="B12" s="331" t="s">
        <v>171</v>
      </c>
      <c r="C12" s="366" t="s">
        <v>172</v>
      </c>
      <c r="D12" s="149">
        <v>1000</v>
      </c>
      <c r="E12" s="348" t="s">
        <v>362</v>
      </c>
      <c r="F12" s="368">
        <v>2024130010177</v>
      </c>
      <c r="G12" s="348" t="s">
        <v>363</v>
      </c>
      <c r="H12" s="186" t="s">
        <v>364</v>
      </c>
      <c r="I12" s="200" t="s">
        <v>355</v>
      </c>
      <c r="J12" s="147">
        <v>19</v>
      </c>
      <c r="K12" s="187"/>
      <c r="L12" s="188">
        <v>0.4</v>
      </c>
      <c r="M12" s="200" t="s">
        <v>365</v>
      </c>
      <c r="N12" s="190" t="s">
        <v>344</v>
      </c>
      <c r="O12" s="186" t="s">
        <v>345</v>
      </c>
      <c r="P12" s="147">
        <v>25</v>
      </c>
      <c r="Q12" s="147">
        <v>19</v>
      </c>
      <c r="R12" s="190"/>
      <c r="S12" s="191">
        <f>+Q12/P12</f>
        <v>0.76</v>
      </c>
      <c r="T12" s="192">
        <v>45495</v>
      </c>
      <c r="U12" s="193">
        <v>45656</v>
      </c>
      <c r="V12" s="194">
        <v>161</v>
      </c>
      <c r="W12" s="150">
        <v>25</v>
      </c>
      <c r="X12" s="195" t="s">
        <v>366</v>
      </c>
      <c r="Y12" s="196" t="s">
        <v>347</v>
      </c>
      <c r="Z12" s="196" t="s">
        <v>367</v>
      </c>
      <c r="AA12" s="195" t="s">
        <v>368</v>
      </c>
      <c r="AB12" s="323" t="s">
        <v>369</v>
      </c>
      <c r="AC12" s="331" t="s">
        <v>370</v>
      </c>
      <c r="AD12" s="370">
        <v>27600000</v>
      </c>
      <c r="AE12" s="373"/>
      <c r="AF12" s="323"/>
      <c r="AG12" s="375" t="s">
        <v>371</v>
      </c>
      <c r="AH12" s="331" t="s">
        <v>372</v>
      </c>
      <c r="AI12" s="333">
        <v>242000000</v>
      </c>
      <c r="AJ12" s="197">
        <v>69877776</v>
      </c>
      <c r="AK12" s="334">
        <v>37480000</v>
      </c>
      <c r="AL12" s="325"/>
      <c r="AM12" s="334">
        <v>0</v>
      </c>
      <c r="AN12" s="325"/>
      <c r="AO12" s="323" t="s">
        <v>373</v>
      </c>
      <c r="AP12" s="327" t="s">
        <v>374</v>
      </c>
      <c r="AQ12" s="412">
        <v>262000000</v>
      </c>
      <c r="AR12" s="414">
        <v>45100000</v>
      </c>
      <c r="AS12" s="416">
        <f>+AR12/AQ12</f>
        <v>0.17213740458015267</v>
      </c>
      <c r="AT12" s="107"/>
      <c r="AX12" t="s">
        <v>375</v>
      </c>
    </row>
    <row r="13" spans="1:50" ht="78.75" customHeight="1" x14ac:dyDescent="0.3">
      <c r="A13" s="354"/>
      <c r="B13" s="331"/>
      <c r="C13" s="366"/>
      <c r="D13" s="110">
        <v>3000</v>
      </c>
      <c r="E13" s="343"/>
      <c r="F13" s="369"/>
      <c r="G13" s="343"/>
      <c r="H13" s="109" t="s">
        <v>376</v>
      </c>
      <c r="I13" s="114" t="s">
        <v>342</v>
      </c>
      <c r="J13" s="98">
        <v>49</v>
      </c>
      <c r="K13" s="115"/>
      <c r="L13" s="116">
        <v>0.3</v>
      </c>
      <c r="M13" s="114" t="s">
        <v>377</v>
      </c>
      <c r="N13" s="117" t="s">
        <v>344</v>
      </c>
      <c r="O13" s="109" t="s">
        <v>378</v>
      </c>
      <c r="P13" s="97">
        <v>50</v>
      </c>
      <c r="Q13" s="98">
        <v>49</v>
      </c>
      <c r="R13" s="117"/>
      <c r="S13" s="123">
        <f>+Q13/P13</f>
        <v>0.98</v>
      </c>
      <c r="T13" s="101">
        <v>45495</v>
      </c>
      <c r="U13" s="77">
        <v>45656</v>
      </c>
      <c r="V13" s="78">
        <v>161</v>
      </c>
      <c r="W13" s="49">
        <v>60</v>
      </c>
      <c r="X13" s="50" t="s">
        <v>366</v>
      </c>
      <c r="Y13" s="46" t="s">
        <v>347</v>
      </c>
      <c r="Z13" s="46" t="s">
        <v>379</v>
      </c>
      <c r="AA13" s="50" t="s">
        <v>380</v>
      </c>
      <c r="AB13" s="323"/>
      <c r="AC13" s="331"/>
      <c r="AD13" s="370"/>
      <c r="AE13" s="373"/>
      <c r="AF13" s="323"/>
      <c r="AG13" s="323"/>
      <c r="AH13" s="331"/>
      <c r="AI13" s="333"/>
      <c r="AJ13" s="51">
        <v>48138888</v>
      </c>
      <c r="AK13" s="329"/>
      <c r="AL13" s="326"/>
      <c r="AM13" s="329"/>
      <c r="AN13" s="326"/>
      <c r="AO13" s="323"/>
      <c r="AP13" s="327"/>
      <c r="AQ13" s="413"/>
      <c r="AR13" s="414"/>
      <c r="AS13" s="417"/>
      <c r="AT13" s="107"/>
      <c r="AX13" t="s">
        <v>381</v>
      </c>
    </row>
    <row r="14" spans="1:50" ht="76.5" customHeight="1" x14ac:dyDescent="0.3">
      <c r="A14" s="354"/>
      <c r="B14" s="332"/>
      <c r="C14" s="367"/>
      <c r="D14" s="110">
        <v>0</v>
      </c>
      <c r="E14" s="349"/>
      <c r="F14" s="359"/>
      <c r="G14" s="349"/>
      <c r="H14" s="243" t="s">
        <v>382</v>
      </c>
      <c r="I14" s="244" t="s">
        <v>383</v>
      </c>
      <c r="J14" s="233">
        <v>0</v>
      </c>
      <c r="K14" s="245"/>
      <c r="L14" s="246">
        <v>0.3</v>
      </c>
      <c r="M14" s="244" t="s">
        <v>384</v>
      </c>
      <c r="N14" s="247" t="s">
        <v>344</v>
      </c>
      <c r="O14" s="243" t="s">
        <v>385</v>
      </c>
      <c r="P14" s="233" t="s">
        <v>184</v>
      </c>
      <c r="Q14" s="233" t="s">
        <v>185</v>
      </c>
      <c r="R14" s="247"/>
      <c r="S14" s="248" t="s">
        <v>184</v>
      </c>
      <c r="T14" s="101">
        <v>45495</v>
      </c>
      <c r="U14" s="77">
        <v>45656</v>
      </c>
      <c r="V14" s="78">
        <v>161</v>
      </c>
      <c r="W14" s="49">
        <v>0</v>
      </c>
      <c r="X14" s="50" t="s">
        <v>350</v>
      </c>
      <c r="Y14" s="46" t="s">
        <v>347</v>
      </c>
      <c r="Z14" s="46" t="s">
        <v>386</v>
      </c>
      <c r="AA14" s="50" t="s">
        <v>387</v>
      </c>
      <c r="AB14" s="324"/>
      <c r="AC14" s="332"/>
      <c r="AD14" s="371"/>
      <c r="AE14" s="374"/>
      <c r="AF14" s="324"/>
      <c r="AG14" s="324"/>
      <c r="AH14" s="332"/>
      <c r="AI14" s="334"/>
      <c r="AJ14" s="51">
        <v>88283355.989999995</v>
      </c>
      <c r="AK14" s="329"/>
      <c r="AL14" s="326"/>
      <c r="AM14" s="329"/>
      <c r="AN14" s="326"/>
      <c r="AO14" s="324"/>
      <c r="AP14" s="328"/>
      <c r="AQ14" s="408"/>
      <c r="AR14" s="415"/>
      <c r="AS14" s="418"/>
      <c r="AT14" s="107"/>
      <c r="AX14" t="s">
        <v>388</v>
      </c>
    </row>
    <row r="15" spans="1:50" ht="76.5" customHeight="1" thickBot="1" x14ac:dyDescent="0.3">
      <c r="A15" s="171"/>
      <c r="B15" s="172"/>
      <c r="C15" s="172"/>
      <c r="D15" s="173"/>
      <c r="E15" s="337" t="s">
        <v>389</v>
      </c>
      <c r="F15" s="337"/>
      <c r="G15" s="337"/>
      <c r="H15" s="337"/>
      <c r="I15" s="337"/>
      <c r="J15" s="337"/>
      <c r="K15" s="337"/>
      <c r="L15" s="337"/>
      <c r="M15" s="337"/>
      <c r="N15" s="337"/>
      <c r="O15" s="337"/>
      <c r="P15" s="337"/>
      <c r="Q15" s="337"/>
      <c r="R15" s="337"/>
      <c r="S15" s="250">
        <f>AVERAGE(S12:S14)</f>
        <v>0.87</v>
      </c>
      <c r="T15" s="174"/>
      <c r="U15" s="174"/>
      <c r="V15" s="175"/>
      <c r="W15" s="176"/>
      <c r="X15" s="176"/>
      <c r="Y15" s="172"/>
      <c r="Z15" s="172"/>
      <c r="AA15" s="176"/>
      <c r="AB15" s="176"/>
      <c r="AC15" s="172"/>
      <c r="AD15" s="177"/>
      <c r="AE15" s="175"/>
      <c r="AF15" s="176"/>
      <c r="AG15" s="174"/>
      <c r="AH15" s="175"/>
      <c r="AI15" s="178"/>
      <c r="AJ15" s="177"/>
      <c r="AK15" s="178"/>
      <c r="AL15" s="176"/>
      <c r="AM15" s="176"/>
      <c r="AN15" s="176"/>
      <c r="AO15" s="172"/>
      <c r="AP15" s="179"/>
      <c r="AQ15" s="182">
        <f>+AQ12</f>
        <v>262000000</v>
      </c>
      <c r="AR15" s="182">
        <f>+AR12</f>
        <v>45100000</v>
      </c>
      <c r="AS15" s="199">
        <f>+AS12</f>
        <v>0.17213740458015267</v>
      </c>
      <c r="AT15" s="113"/>
      <c r="AU15" s="106"/>
      <c r="AV15" s="106"/>
      <c r="AW15" s="106"/>
      <c r="AX15" s="106"/>
    </row>
    <row r="16" spans="1:50" ht="85.5" customHeight="1" x14ac:dyDescent="0.3">
      <c r="A16" s="365" t="s">
        <v>156</v>
      </c>
      <c r="B16" s="331" t="s">
        <v>187</v>
      </c>
      <c r="C16" s="366" t="s">
        <v>188</v>
      </c>
      <c r="D16" s="149">
        <v>1100</v>
      </c>
      <c r="E16" s="348" t="s">
        <v>390</v>
      </c>
      <c r="F16" s="368">
        <v>2024130010188</v>
      </c>
      <c r="G16" s="348" t="s">
        <v>391</v>
      </c>
      <c r="H16" s="186" t="s">
        <v>392</v>
      </c>
      <c r="I16" s="200" t="s">
        <v>393</v>
      </c>
      <c r="J16" s="147">
        <v>1</v>
      </c>
      <c r="K16" s="187"/>
      <c r="L16" s="201">
        <v>0.2</v>
      </c>
      <c r="M16" s="200" t="s">
        <v>394</v>
      </c>
      <c r="N16" s="190" t="s">
        <v>344</v>
      </c>
      <c r="O16" s="186" t="s">
        <v>395</v>
      </c>
      <c r="P16" s="147">
        <v>1100</v>
      </c>
      <c r="Q16" s="189">
        <v>272</v>
      </c>
      <c r="R16" s="190"/>
      <c r="S16" s="191">
        <f>+Q16/P16</f>
        <v>0.24727272727272728</v>
      </c>
      <c r="T16" s="192">
        <v>45495</v>
      </c>
      <c r="U16" s="193">
        <v>45656</v>
      </c>
      <c r="V16" s="194">
        <v>161</v>
      </c>
      <c r="W16" s="150">
        <v>1100</v>
      </c>
      <c r="X16" s="195" t="s">
        <v>396</v>
      </c>
      <c r="Y16" s="196" t="s">
        <v>347</v>
      </c>
      <c r="Z16" s="196" t="s">
        <v>397</v>
      </c>
      <c r="AA16" s="195" t="s">
        <v>398</v>
      </c>
      <c r="AB16" s="323" t="s">
        <v>369</v>
      </c>
      <c r="AC16" s="331" t="s">
        <v>399</v>
      </c>
      <c r="AD16" s="333">
        <v>36000000</v>
      </c>
      <c r="AE16" s="323"/>
      <c r="AF16" s="323"/>
      <c r="AG16" s="372">
        <v>45532</v>
      </c>
      <c r="AH16" s="331" t="s">
        <v>372</v>
      </c>
      <c r="AI16" s="333">
        <v>225684800</v>
      </c>
      <c r="AJ16" s="197">
        <v>29183333</v>
      </c>
      <c r="AK16" s="334">
        <v>48000000</v>
      </c>
      <c r="AL16" s="325"/>
      <c r="AM16" s="334">
        <v>0</v>
      </c>
      <c r="AN16" s="325"/>
      <c r="AO16" s="323" t="s">
        <v>373</v>
      </c>
      <c r="AP16" s="327" t="s">
        <v>400</v>
      </c>
      <c r="AQ16" s="412">
        <v>1167002974</v>
      </c>
      <c r="AR16" s="419">
        <v>611570000</v>
      </c>
      <c r="AS16" s="421">
        <f>+AR16/AQ16</f>
        <v>0.52405179217649533</v>
      </c>
      <c r="AT16" s="107"/>
      <c r="AX16" t="s">
        <v>401</v>
      </c>
    </row>
    <row r="17" spans="1:50" ht="88.5" customHeight="1" x14ac:dyDescent="0.3">
      <c r="A17" s="354"/>
      <c r="B17" s="331"/>
      <c r="C17" s="366"/>
      <c r="D17" s="110">
        <v>2000</v>
      </c>
      <c r="E17" s="343"/>
      <c r="F17" s="369"/>
      <c r="G17" s="340"/>
      <c r="H17" s="109" t="s">
        <v>402</v>
      </c>
      <c r="I17" s="114" t="s">
        <v>355</v>
      </c>
      <c r="J17" s="98">
        <v>0</v>
      </c>
      <c r="K17" s="115"/>
      <c r="L17" s="118">
        <v>0.3</v>
      </c>
      <c r="M17" s="114" t="s">
        <v>403</v>
      </c>
      <c r="N17" s="117" t="s">
        <v>344</v>
      </c>
      <c r="O17" s="109" t="s">
        <v>404</v>
      </c>
      <c r="P17" s="98">
        <v>40</v>
      </c>
      <c r="Q17" s="98">
        <v>0</v>
      </c>
      <c r="R17" s="117"/>
      <c r="S17" s="123">
        <f>+Q17/P17</f>
        <v>0</v>
      </c>
      <c r="T17" s="101">
        <v>45495</v>
      </c>
      <c r="U17" s="77">
        <v>45656</v>
      </c>
      <c r="V17" s="78">
        <v>161</v>
      </c>
      <c r="W17" s="49">
        <v>40</v>
      </c>
      <c r="X17" s="50" t="s">
        <v>350</v>
      </c>
      <c r="Y17" s="46" t="s">
        <v>347</v>
      </c>
      <c r="Z17" s="46" t="s">
        <v>405</v>
      </c>
      <c r="AA17" s="46" t="s">
        <v>406</v>
      </c>
      <c r="AB17" s="323"/>
      <c r="AC17" s="331"/>
      <c r="AD17" s="333"/>
      <c r="AE17" s="323"/>
      <c r="AF17" s="323"/>
      <c r="AG17" s="323"/>
      <c r="AH17" s="331"/>
      <c r="AI17" s="333"/>
      <c r="AJ17" s="51">
        <v>29183333</v>
      </c>
      <c r="AK17" s="329"/>
      <c r="AL17" s="326"/>
      <c r="AM17" s="329"/>
      <c r="AN17" s="326"/>
      <c r="AO17" s="323"/>
      <c r="AP17" s="327"/>
      <c r="AQ17" s="413"/>
      <c r="AR17" s="419"/>
      <c r="AS17" s="421"/>
      <c r="AT17" s="107"/>
      <c r="AX17" t="s">
        <v>407</v>
      </c>
    </row>
    <row r="18" spans="1:50" ht="94.5" customHeight="1" x14ac:dyDescent="0.3">
      <c r="A18" s="354"/>
      <c r="B18" s="331"/>
      <c r="C18" s="366"/>
      <c r="D18" s="110">
        <v>4000</v>
      </c>
      <c r="E18" s="343"/>
      <c r="F18" s="369"/>
      <c r="G18" s="340"/>
      <c r="H18" s="109" t="s">
        <v>408</v>
      </c>
      <c r="I18" s="114" t="s">
        <v>409</v>
      </c>
      <c r="J18" s="98">
        <v>8</v>
      </c>
      <c r="K18" s="115"/>
      <c r="L18" s="118">
        <v>0.2</v>
      </c>
      <c r="M18" s="114" t="s">
        <v>410</v>
      </c>
      <c r="N18" s="117" t="s">
        <v>344</v>
      </c>
      <c r="O18" s="109" t="s">
        <v>411</v>
      </c>
      <c r="P18" s="98">
        <v>4000</v>
      </c>
      <c r="Q18" s="97">
        <v>207</v>
      </c>
      <c r="R18" s="117"/>
      <c r="S18" s="123">
        <f>+Q18/P18</f>
        <v>5.1749999999999997E-2</v>
      </c>
      <c r="T18" s="101">
        <v>45495</v>
      </c>
      <c r="U18" s="77">
        <v>45656</v>
      </c>
      <c r="V18" s="78">
        <v>161</v>
      </c>
      <c r="W18" s="49">
        <v>4000</v>
      </c>
      <c r="X18" s="50" t="s">
        <v>396</v>
      </c>
      <c r="Y18" s="46" t="s">
        <v>347</v>
      </c>
      <c r="Z18" s="330" t="s">
        <v>412</v>
      </c>
      <c r="AA18" s="330" t="s">
        <v>413</v>
      </c>
      <c r="AB18" s="323"/>
      <c r="AC18" s="331"/>
      <c r="AD18" s="333"/>
      <c r="AE18" s="323"/>
      <c r="AF18" s="323"/>
      <c r="AG18" s="323"/>
      <c r="AH18" s="331"/>
      <c r="AI18" s="333"/>
      <c r="AJ18" s="51">
        <v>126461468</v>
      </c>
      <c r="AK18" s="329"/>
      <c r="AL18" s="326"/>
      <c r="AM18" s="329"/>
      <c r="AN18" s="326"/>
      <c r="AO18" s="323"/>
      <c r="AP18" s="327"/>
      <c r="AQ18" s="413"/>
      <c r="AR18" s="419"/>
      <c r="AS18" s="421"/>
      <c r="AT18" s="107"/>
      <c r="AX18" t="s">
        <v>344</v>
      </c>
    </row>
    <row r="19" spans="1:50" ht="71.25" customHeight="1" x14ac:dyDescent="0.3">
      <c r="A19" s="354"/>
      <c r="B19" s="332"/>
      <c r="C19" s="367"/>
      <c r="D19" s="110">
        <v>5</v>
      </c>
      <c r="E19" s="349"/>
      <c r="F19" s="359"/>
      <c r="G19" s="315"/>
      <c r="H19" s="243" t="s">
        <v>414</v>
      </c>
      <c r="I19" s="244" t="s">
        <v>342</v>
      </c>
      <c r="J19" s="233">
        <v>1</v>
      </c>
      <c r="K19" s="245"/>
      <c r="L19" s="251">
        <v>0.3</v>
      </c>
      <c r="M19" s="244" t="s">
        <v>415</v>
      </c>
      <c r="N19" s="247" t="s">
        <v>344</v>
      </c>
      <c r="O19" s="243" t="s">
        <v>416</v>
      </c>
      <c r="P19" s="233">
        <v>5</v>
      </c>
      <c r="Q19" s="233">
        <v>1</v>
      </c>
      <c r="R19" s="247"/>
      <c r="S19" s="248">
        <f>+Q19/P19</f>
        <v>0.2</v>
      </c>
      <c r="T19" s="99">
        <v>45495</v>
      </c>
      <c r="U19" s="77">
        <v>45656</v>
      </c>
      <c r="V19" s="78">
        <v>161</v>
      </c>
      <c r="W19" s="49">
        <v>5</v>
      </c>
      <c r="X19" s="50" t="s">
        <v>396</v>
      </c>
      <c r="Y19" s="46" t="s">
        <v>347</v>
      </c>
      <c r="Z19" s="332"/>
      <c r="AA19" s="332"/>
      <c r="AB19" s="324"/>
      <c r="AC19" s="332"/>
      <c r="AD19" s="334"/>
      <c r="AE19" s="324"/>
      <c r="AF19" s="324"/>
      <c r="AG19" s="324"/>
      <c r="AH19" s="332"/>
      <c r="AI19" s="334"/>
      <c r="AJ19" s="51">
        <v>0</v>
      </c>
      <c r="AK19" s="329"/>
      <c r="AL19" s="326"/>
      <c r="AM19" s="329"/>
      <c r="AN19" s="326"/>
      <c r="AO19" s="324"/>
      <c r="AP19" s="328"/>
      <c r="AQ19" s="408"/>
      <c r="AR19" s="420"/>
      <c r="AS19" s="422"/>
      <c r="AT19" s="107"/>
    </row>
    <row r="20" spans="1:50" ht="71.25" customHeight="1" thickBot="1" x14ac:dyDescent="0.3">
      <c r="A20" s="171"/>
      <c r="B20" s="172"/>
      <c r="C20" s="172"/>
      <c r="D20" s="173"/>
      <c r="E20" s="337" t="s">
        <v>417</v>
      </c>
      <c r="F20" s="337"/>
      <c r="G20" s="337"/>
      <c r="H20" s="337"/>
      <c r="I20" s="337"/>
      <c r="J20" s="337"/>
      <c r="K20" s="337"/>
      <c r="L20" s="337"/>
      <c r="M20" s="337"/>
      <c r="N20" s="337"/>
      <c r="O20" s="337"/>
      <c r="P20" s="337"/>
      <c r="Q20" s="337"/>
      <c r="R20" s="337"/>
      <c r="S20" s="250">
        <f>AVERAGE(S16:S19)</f>
        <v>0.12475568181818182</v>
      </c>
      <c r="T20" s="174"/>
      <c r="U20" s="174"/>
      <c r="V20" s="175"/>
      <c r="W20" s="176"/>
      <c r="X20" s="176"/>
      <c r="Y20" s="172"/>
      <c r="Z20" s="172"/>
      <c r="AA20" s="176"/>
      <c r="AB20" s="176"/>
      <c r="AC20" s="172"/>
      <c r="AD20" s="177"/>
      <c r="AE20" s="175"/>
      <c r="AF20" s="176"/>
      <c r="AG20" s="174"/>
      <c r="AH20" s="175"/>
      <c r="AI20" s="178"/>
      <c r="AJ20" s="177"/>
      <c r="AK20" s="178"/>
      <c r="AL20" s="176"/>
      <c r="AM20" s="176"/>
      <c r="AN20" s="176"/>
      <c r="AO20" s="172"/>
      <c r="AP20" s="179"/>
      <c r="AQ20" s="182">
        <f>+AQ16</f>
        <v>1167002974</v>
      </c>
      <c r="AR20" s="235">
        <f>+AR16</f>
        <v>611570000</v>
      </c>
      <c r="AS20" s="199">
        <f>+AS16</f>
        <v>0.52405179217649533</v>
      </c>
      <c r="AT20" s="113"/>
      <c r="AU20" s="106"/>
      <c r="AV20" s="106"/>
      <c r="AW20" s="106"/>
      <c r="AX20" s="106"/>
    </row>
    <row r="21" spans="1:50" ht="71.25" customHeight="1" x14ac:dyDescent="0.3">
      <c r="A21" s="376" t="s">
        <v>156</v>
      </c>
      <c r="B21" s="331" t="s">
        <v>202</v>
      </c>
      <c r="C21" s="366" t="s">
        <v>203</v>
      </c>
      <c r="D21" s="327">
        <v>220</v>
      </c>
      <c r="E21" s="377" t="s">
        <v>418</v>
      </c>
      <c r="F21" s="368">
        <v>2024130010185</v>
      </c>
      <c r="G21" s="348" t="s">
        <v>419</v>
      </c>
      <c r="H21" s="348" t="s">
        <v>420</v>
      </c>
      <c r="I21" s="348" t="s">
        <v>421</v>
      </c>
      <c r="J21" s="316">
        <v>0</v>
      </c>
      <c r="K21" s="187"/>
      <c r="L21" s="339">
        <v>1</v>
      </c>
      <c r="M21" s="200" t="s">
        <v>422</v>
      </c>
      <c r="N21" s="190" t="s">
        <v>401</v>
      </c>
      <c r="O21" s="186" t="s">
        <v>385</v>
      </c>
      <c r="P21" s="189">
        <v>1</v>
      </c>
      <c r="Q21" s="147">
        <v>0</v>
      </c>
      <c r="R21" s="190"/>
      <c r="S21" s="191">
        <f>+Q21/P21</f>
        <v>0</v>
      </c>
      <c r="T21" s="192">
        <v>45495</v>
      </c>
      <c r="U21" s="193">
        <v>45656</v>
      </c>
      <c r="V21" s="194">
        <v>161</v>
      </c>
      <c r="W21" s="380">
        <v>220</v>
      </c>
      <c r="X21" s="195" t="s">
        <v>350</v>
      </c>
      <c r="Y21" s="196" t="s">
        <v>347</v>
      </c>
      <c r="Z21" s="196" t="s">
        <v>423</v>
      </c>
      <c r="AA21" s="195" t="s">
        <v>424</v>
      </c>
      <c r="AB21" s="323" t="s">
        <v>369</v>
      </c>
      <c r="AC21" s="331" t="s">
        <v>425</v>
      </c>
      <c r="AD21" s="333">
        <v>28000000</v>
      </c>
      <c r="AE21" s="323"/>
      <c r="AF21" s="323"/>
      <c r="AG21" s="331" t="s">
        <v>426</v>
      </c>
      <c r="AH21" s="331" t="s">
        <v>372</v>
      </c>
      <c r="AI21" s="333">
        <v>3000000000</v>
      </c>
      <c r="AJ21" s="197">
        <v>180000000</v>
      </c>
      <c r="AK21" s="334">
        <v>28000000</v>
      </c>
      <c r="AL21" s="325"/>
      <c r="AM21" s="334">
        <v>3000000</v>
      </c>
      <c r="AN21" s="325"/>
      <c r="AO21" s="195" t="s">
        <v>373</v>
      </c>
      <c r="AP21" s="327" t="s">
        <v>427</v>
      </c>
      <c r="AQ21" s="412">
        <v>2746463334</v>
      </c>
      <c r="AR21" s="412">
        <v>88360000</v>
      </c>
      <c r="AS21" s="421">
        <f>+AR21/AQ21</f>
        <v>3.2172284590929114E-2</v>
      </c>
      <c r="AT21" s="107"/>
    </row>
    <row r="22" spans="1:50" ht="71.25" customHeight="1" x14ac:dyDescent="0.3">
      <c r="A22" s="365"/>
      <c r="B22" s="332"/>
      <c r="C22" s="367"/>
      <c r="D22" s="328"/>
      <c r="E22" s="378"/>
      <c r="F22" s="359"/>
      <c r="G22" s="349"/>
      <c r="H22" s="349"/>
      <c r="I22" s="349"/>
      <c r="J22" s="315"/>
      <c r="K22" s="245"/>
      <c r="L22" s="315"/>
      <c r="M22" s="244" t="s">
        <v>428</v>
      </c>
      <c r="N22" s="247" t="s">
        <v>401</v>
      </c>
      <c r="O22" s="243" t="s">
        <v>429</v>
      </c>
      <c r="P22" s="252">
        <v>220</v>
      </c>
      <c r="Q22" s="233">
        <v>0</v>
      </c>
      <c r="R22" s="247"/>
      <c r="S22" s="248">
        <f>+Q22/P22</f>
        <v>0</v>
      </c>
      <c r="T22" s="101">
        <v>45495</v>
      </c>
      <c r="U22" s="77">
        <v>45656</v>
      </c>
      <c r="V22" s="78">
        <v>161</v>
      </c>
      <c r="W22" s="381"/>
      <c r="X22" s="50" t="s">
        <v>350</v>
      </c>
      <c r="Y22" s="46" t="s">
        <v>430</v>
      </c>
      <c r="Z22" s="46" t="s">
        <v>431</v>
      </c>
      <c r="AA22" s="46" t="s">
        <v>432</v>
      </c>
      <c r="AB22" s="324"/>
      <c r="AC22" s="332"/>
      <c r="AD22" s="334"/>
      <c r="AE22" s="324"/>
      <c r="AF22" s="324"/>
      <c r="AG22" s="324"/>
      <c r="AH22" s="332"/>
      <c r="AI22" s="334"/>
      <c r="AJ22" s="51">
        <v>2457243334</v>
      </c>
      <c r="AK22" s="329"/>
      <c r="AL22" s="326"/>
      <c r="AM22" s="329"/>
      <c r="AN22" s="326"/>
      <c r="AO22" s="46" t="s">
        <v>433</v>
      </c>
      <c r="AP22" s="328"/>
      <c r="AQ22" s="408"/>
      <c r="AR22" s="408"/>
      <c r="AS22" s="422"/>
      <c r="AT22" s="107"/>
    </row>
    <row r="23" spans="1:50" ht="71.25" customHeight="1" thickBot="1" x14ac:dyDescent="0.3">
      <c r="A23" s="171"/>
      <c r="B23" s="172"/>
      <c r="C23" s="172"/>
      <c r="D23" s="173"/>
      <c r="E23" s="338" t="s">
        <v>434</v>
      </c>
      <c r="F23" s="337"/>
      <c r="G23" s="337"/>
      <c r="H23" s="337"/>
      <c r="I23" s="337"/>
      <c r="J23" s="337"/>
      <c r="K23" s="337"/>
      <c r="L23" s="337"/>
      <c r="M23" s="337"/>
      <c r="N23" s="337"/>
      <c r="O23" s="337"/>
      <c r="P23" s="337"/>
      <c r="Q23" s="337"/>
      <c r="R23" s="337"/>
      <c r="S23" s="250">
        <f>AVERAGE(S21:S22)</f>
        <v>0</v>
      </c>
      <c r="T23" s="174"/>
      <c r="U23" s="174"/>
      <c r="V23" s="175"/>
      <c r="W23" s="176"/>
      <c r="X23" s="176"/>
      <c r="Y23" s="172"/>
      <c r="Z23" s="172"/>
      <c r="AA23" s="176"/>
      <c r="AB23" s="176"/>
      <c r="AC23" s="172"/>
      <c r="AD23" s="177"/>
      <c r="AE23" s="175"/>
      <c r="AF23" s="176"/>
      <c r="AG23" s="174"/>
      <c r="AH23" s="175"/>
      <c r="AI23" s="178"/>
      <c r="AJ23" s="177"/>
      <c r="AK23" s="178"/>
      <c r="AL23" s="176"/>
      <c r="AM23" s="176"/>
      <c r="AN23" s="176"/>
      <c r="AO23" s="172"/>
      <c r="AP23" s="179"/>
      <c r="AQ23" s="182">
        <f>+AQ21</f>
        <v>2746463334</v>
      </c>
      <c r="AR23" s="182">
        <f>+AR21</f>
        <v>88360000</v>
      </c>
      <c r="AS23" s="199">
        <f>+AS21</f>
        <v>3.2172284590929114E-2</v>
      </c>
      <c r="AT23" s="113"/>
      <c r="AU23" s="106"/>
      <c r="AV23" s="106"/>
      <c r="AW23" s="106"/>
      <c r="AX23" s="106"/>
    </row>
    <row r="24" spans="1:50" ht="78.75" customHeight="1" x14ac:dyDescent="0.3">
      <c r="A24" s="376" t="s">
        <v>156</v>
      </c>
      <c r="B24" s="331" t="s">
        <v>209</v>
      </c>
      <c r="C24" s="366" t="s">
        <v>210</v>
      </c>
      <c r="D24" s="149">
        <v>1000</v>
      </c>
      <c r="E24" s="348" t="s">
        <v>435</v>
      </c>
      <c r="F24" s="368">
        <v>2024130010198</v>
      </c>
      <c r="G24" s="348" t="s">
        <v>436</v>
      </c>
      <c r="H24" s="348" t="s">
        <v>437</v>
      </c>
      <c r="I24" s="348" t="s">
        <v>438</v>
      </c>
      <c r="J24" s="316">
        <v>5</v>
      </c>
      <c r="K24" s="187"/>
      <c r="L24" s="339">
        <v>0.7</v>
      </c>
      <c r="M24" s="200" t="s">
        <v>439</v>
      </c>
      <c r="N24" s="190" t="s">
        <v>344</v>
      </c>
      <c r="O24" s="186" t="s">
        <v>385</v>
      </c>
      <c r="P24" s="147">
        <v>1</v>
      </c>
      <c r="Q24" s="189">
        <v>0</v>
      </c>
      <c r="R24" s="190"/>
      <c r="S24" s="191">
        <f>+Q24/P24</f>
        <v>0</v>
      </c>
      <c r="T24" s="192">
        <v>45495</v>
      </c>
      <c r="U24" s="193">
        <v>45656</v>
      </c>
      <c r="V24" s="194">
        <v>161</v>
      </c>
      <c r="W24" s="150">
        <v>1000</v>
      </c>
      <c r="X24" s="195" t="s">
        <v>440</v>
      </c>
      <c r="Y24" s="196" t="s">
        <v>430</v>
      </c>
      <c r="Z24" s="196" t="s">
        <v>441</v>
      </c>
      <c r="AA24" s="195" t="s">
        <v>442</v>
      </c>
      <c r="AB24" s="323" t="s">
        <v>369</v>
      </c>
      <c r="AC24" s="331" t="s">
        <v>443</v>
      </c>
      <c r="AD24" s="333">
        <v>24000000</v>
      </c>
      <c r="AE24" s="335"/>
      <c r="AF24" s="323"/>
      <c r="AG24" s="372">
        <v>45532</v>
      </c>
      <c r="AH24" s="331" t="s">
        <v>372</v>
      </c>
      <c r="AI24" s="333">
        <v>2900000000</v>
      </c>
      <c r="AJ24" s="197">
        <v>110450000</v>
      </c>
      <c r="AK24" s="334">
        <v>24000000</v>
      </c>
      <c r="AL24" s="325"/>
      <c r="AM24" s="334">
        <v>0</v>
      </c>
      <c r="AN24" s="325"/>
      <c r="AO24" s="323" t="s">
        <v>444</v>
      </c>
      <c r="AP24" s="327" t="s">
        <v>445</v>
      </c>
      <c r="AQ24" s="412">
        <v>2435450000</v>
      </c>
      <c r="AR24" s="419">
        <v>91500000</v>
      </c>
      <c r="AS24" s="423">
        <f>+AR24/AQ24</f>
        <v>3.7570058921349236E-2</v>
      </c>
      <c r="AT24" s="107"/>
    </row>
    <row r="25" spans="1:50" ht="63.75" customHeight="1" x14ac:dyDescent="0.3">
      <c r="A25" s="376"/>
      <c r="B25" s="331"/>
      <c r="C25" s="366"/>
      <c r="D25" s="110">
        <v>200</v>
      </c>
      <c r="E25" s="343"/>
      <c r="F25" s="369"/>
      <c r="G25" s="343"/>
      <c r="H25" s="343"/>
      <c r="I25" s="343"/>
      <c r="J25" s="340"/>
      <c r="K25" s="115"/>
      <c r="L25" s="340"/>
      <c r="M25" s="342" t="s">
        <v>446</v>
      </c>
      <c r="N25" s="340" t="s">
        <v>344</v>
      </c>
      <c r="O25" s="343" t="s">
        <v>447</v>
      </c>
      <c r="P25" s="346">
        <v>200</v>
      </c>
      <c r="Q25" s="346">
        <v>0</v>
      </c>
      <c r="R25" s="315"/>
      <c r="S25" s="317">
        <f>+Q25/P25</f>
        <v>0</v>
      </c>
      <c r="T25" s="101">
        <v>45495</v>
      </c>
      <c r="U25" s="77">
        <v>45656</v>
      </c>
      <c r="V25" s="78">
        <v>161</v>
      </c>
      <c r="W25" s="49">
        <v>200</v>
      </c>
      <c r="X25" s="50" t="s">
        <v>396</v>
      </c>
      <c r="Y25" s="46" t="s">
        <v>430</v>
      </c>
      <c r="Z25" s="46" t="s">
        <v>448</v>
      </c>
      <c r="AA25" s="46" t="s">
        <v>449</v>
      </c>
      <c r="AB25" s="323"/>
      <c r="AC25" s="331"/>
      <c r="AD25" s="333"/>
      <c r="AE25" s="335"/>
      <c r="AF25" s="323"/>
      <c r="AG25" s="372"/>
      <c r="AH25" s="331"/>
      <c r="AI25" s="333"/>
      <c r="AJ25" s="329">
        <v>1800000000</v>
      </c>
      <c r="AK25" s="329"/>
      <c r="AL25" s="326"/>
      <c r="AM25" s="329"/>
      <c r="AN25" s="326"/>
      <c r="AO25" s="324"/>
      <c r="AP25" s="327"/>
      <c r="AQ25" s="413"/>
      <c r="AR25" s="419"/>
      <c r="AS25" s="423"/>
      <c r="AT25" s="107"/>
    </row>
    <row r="26" spans="1:50" ht="71.25" customHeight="1" x14ac:dyDescent="0.3">
      <c r="A26" s="376"/>
      <c r="B26" s="331"/>
      <c r="C26" s="366"/>
      <c r="D26" s="110">
        <v>30</v>
      </c>
      <c r="E26" s="343"/>
      <c r="F26" s="369"/>
      <c r="G26" s="343"/>
      <c r="H26" s="343"/>
      <c r="I26" s="343"/>
      <c r="J26" s="340"/>
      <c r="K26" s="115"/>
      <c r="L26" s="340"/>
      <c r="M26" s="342"/>
      <c r="N26" s="340"/>
      <c r="O26" s="343"/>
      <c r="P26" s="346"/>
      <c r="Q26" s="346"/>
      <c r="R26" s="316"/>
      <c r="S26" s="318"/>
      <c r="T26" s="101">
        <v>45495</v>
      </c>
      <c r="U26" s="77">
        <v>45656</v>
      </c>
      <c r="V26" s="78">
        <v>161</v>
      </c>
      <c r="W26" s="49">
        <v>30</v>
      </c>
      <c r="X26" s="50" t="s">
        <v>396</v>
      </c>
      <c r="Y26" s="46" t="s">
        <v>430</v>
      </c>
      <c r="Z26" s="50"/>
      <c r="AA26" s="50"/>
      <c r="AB26" s="323"/>
      <c r="AC26" s="331"/>
      <c r="AD26" s="333"/>
      <c r="AE26" s="335"/>
      <c r="AF26" s="323"/>
      <c r="AG26" s="372"/>
      <c r="AH26" s="331"/>
      <c r="AI26" s="333"/>
      <c r="AJ26" s="329"/>
      <c r="AK26" s="329"/>
      <c r="AL26" s="326"/>
      <c r="AM26" s="329"/>
      <c r="AN26" s="326"/>
      <c r="AO26" s="330" t="s">
        <v>433</v>
      </c>
      <c r="AP26" s="327"/>
      <c r="AQ26" s="413"/>
      <c r="AR26" s="419"/>
      <c r="AS26" s="423"/>
      <c r="AT26" s="107"/>
    </row>
    <row r="27" spans="1:50" ht="56.25" customHeight="1" x14ac:dyDescent="0.3">
      <c r="A27" s="379" t="s">
        <v>222</v>
      </c>
      <c r="B27" s="331"/>
      <c r="C27" s="366"/>
      <c r="D27" s="110">
        <v>0</v>
      </c>
      <c r="E27" s="343"/>
      <c r="F27" s="369"/>
      <c r="G27" s="343"/>
      <c r="H27" s="343" t="s">
        <v>450</v>
      </c>
      <c r="I27" s="343" t="s">
        <v>451</v>
      </c>
      <c r="J27" s="340">
        <v>0</v>
      </c>
      <c r="K27" s="115"/>
      <c r="L27" s="341">
        <v>0.3</v>
      </c>
      <c r="M27" s="344" t="s">
        <v>452</v>
      </c>
      <c r="N27" s="340" t="s">
        <v>344</v>
      </c>
      <c r="O27" s="343" t="s">
        <v>453</v>
      </c>
      <c r="P27" s="346" t="s">
        <v>184</v>
      </c>
      <c r="Q27" s="346" t="s">
        <v>185</v>
      </c>
      <c r="R27" s="315"/>
      <c r="S27" s="317" t="s">
        <v>184</v>
      </c>
      <c r="T27" s="101">
        <v>45495</v>
      </c>
      <c r="U27" s="77">
        <v>45656</v>
      </c>
      <c r="V27" s="78">
        <v>161</v>
      </c>
      <c r="W27" s="49">
        <v>0</v>
      </c>
      <c r="X27" s="50" t="s">
        <v>350</v>
      </c>
      <c r="Y27" s="46" t="s">
        <v>430</v>
      </c>
      <c r="Z27" s="50"/>
      <c r="AA27" s="50"/>
      <c r="AB27" s="323"/>
      <c r="AC27" s="331"/>
      <c r="AD27" s="333"/>
      <c r="AE27" s="335"/>
      <c r="AF27" s="323"/>
      <c r="AG27" s="372"/>
      <c r="AH27" s="331"/>
      <c r="AI27" s="333"/>
      <c r="AJ27" s="329">
        <v>430000000</v>
      </c>
      <c r="AK27" s="329"/>
      <c r="AL27" s="326"/>
      <c r="AM27" s="329"/>
      <c r="AN27" s="326"/>
      <c r="AO27" s="331"/>
      <c r="AP27" s="327"/>
      <c r="AQ27" s="413"/>
      <c r="AR27" s="419"/>
      <c r="AS27" s="423"/>
      <c r="AT27" s="107"/>
    </row>
    <row r="28" spans="1:50" ht="64.5" customHeight="1" x14ac:dyDescent="0.3">
      <c r="A28" s="365"/>
      <c r="B28" s="332"/>
      <c r="C28" s="367"/>
      <c r="D28" s="110">
        <v>200</v>
      </c>
      <c r="E28" s="349"/>
      <c r="F28" s="359"/>
      <c r="G28" s="349"/>
      <c r="H28" s="349"/>
      <c r="I28" s="349"/>
      <c r="J28" s="315"/>
      <c r="K28" s="245"/>
      <c r="L28" s="315"/>
      <c r="M28" s="345"/>
      <c r="N28" s="315"/>
      <c r="O28" s="349"/>
      <c r="P28" s="347"/>
      <c r="Q28" s="347"/>
      <c r="R28" s="320"/>
      <c r="S28" s="319"/>
      <c r="T28" s="101">
        <v>45495</v>
      </c>
      <c r="U28" s="77">
        <v>45656</v>
      </c>
      <c r="V28" s="78">
        <v>161</v>
      </c>
      <c r="W28" s="49">
        <v>200</v>
      </c>
      <c r="X28" s="50" t="s">
        <v>350</v>
      </c>
      <c r="Y28" s="45" t="s">
        <v>430</v>
      </c>
      <c r="Z28" s="50"/>
      <c r="AA28" s="50"/>
      <c r="AB28" s="324"/>
      <c r="AC28" s="332"/>
      <c r="AD28" s="334"/>
      <c r="AE28" s="336"/>
      <c r="AF28" s="324"/>
      <c r="AG28" s="401"/>
      <c r="AH28" s="332"/>
      <c r="AI28" s="334"/>
      <c r="AJ28" s="329"/>
      <c r="AK28" s="329"/>
      <c r="AL28" s="326"/>
      <c r="AM28" s="329"/>
      <c r="AN28" s="326"/>
      <c r="AO28" s="332"/>
      <c r="AP28" s="328"/>
      <c r="AQ28" s="408"/>
      <c r="AR28" s="420"/>
      <c r="AS28" s="424"/>
      <c r="AT28" s="107"/>
    </row>
    <row r="29" spans="1:50" ht="64.5" customHeight="1" thickBot="1" x14ac:dyDescent="0.3">
      <c r="A29" s="171"/>
      <c r="B29" s="172"/>
      <c r="C29" s="172"/>
      <c r="D29" s="173"/>
      <c r="E29" s="337" t="s">
        <v>454</v>
      </c>
      <c r="F29" s="337"/>
      <c r="G29" s="337"/>
      <c r="H29" s="337"/>
      <c r="I29" s="337"/>
      <c r="J29" s="337"/>
      <c r="K29" s="337"/>
      <c r="L29" s="337"/>
      <c r="M29" s="337"/>
      <c r="N29" s="337"/>
      <c r="O29" s="337"/>
      <c r="P29" s="337"/>
      <c r="Q29" s="337"/>
      <c r="R29" s="337"/>
      <c r="S29" s="250">
        <f>AVERAGE(S24:S28)</f>
        <v>0</v>
      </c>
      <c r="T29" s="174"/>
      <c r="U29" s="174"/>
      <c r="V29" s="175"/>
      <c r="W29" s="176"/>
      <c r="X29" s="176"/>
      <c r="Y29" s="172"/>
      <c r="Z29" s="172"/>
      <c r="AA29" s="176"/>
      <c r="AB29" s="176"/>
      <c r="AC29" s="172"/>
      <c r="AD29" s="177"/>
      <c r="AE29" s="175"/>
      <c r="AF29" s="176"/>
      <c r="AG29" s="174"/>
      <c r="AH29" s="175"/>
      <c r="AI29" s="178"/>
      <c r="AJ29" s="177"/>
      <c r="AK29" s="178"/>
      <c r="AL29" s="176"/>
      <c r="AM29" s="176"/>
      <c r="AN29" s="176"/>
      <c r="AO29" s="172"/>
      <c r="AP29" s="179"/>
      <c r="AQ29" s="182">
        <f>+AQ24</f>
        <v>2435450000</v>
      </c>
      <c r="AR29" s="235">
        <f>+AR24</f>
        <v>91500000</v>
      </c>
      <c r="AS29" s="199">
        <f>+AS24</f>
        <v>3.7570058921349236E-2</v>
      </c>
      <c r="AT29" s="113"/>
      <c r="AU29" s="106"/>
      <c r="AV29" s="106"/>
      <c r="AW29" s="106"/>
      <c r="AX29" s="106"/>
    </row>
    <row r="30" spans="1:50" ht="116.25" customHeight="1" x14ac:dyDescent="0.3">
      <c r="A30" s="376" t="s">
        <v>222</v>
      </c>
      <c r="B30" s="331" t="s">
        <v>229</v>
      </c>
      <c r="C30" s="366" t="s">
        <v>230</v>
      </c>
      <c r="D30" s="149">
        <v>1000</v>
      </c>
      <c r="E30" s="348" t="s">
        <v>455</v>
      </c>
      <c r="F30" s="368">
        <v>2024130010184</v>
      </c>
      <c r="G30" s="348" t="s">
        <v>456</v>
      </c>
      <c r="H30" s="186" t="s">
        <v>457</v>
      </c>
      <c r="I30" s="200" t="s">
        <v>458</v>
      </c>
      <c r="J30" s="147">
        <v>0</v>
      </c>
      <c r="K30" s="187"/>
      <c r="L30" s="201">
        <v>0.3</v>
      </c>
      <c r="M30" s="200" t="s">
        <v>459</v>
      </c>
      <c r="N30" s="190" t="s">
        <v>344</v>
      </c>
      <c r="O30" s="186" t="s">
        <v>460</v>
      </c>
      <c r="P30" s="147">
        <v>1000</v>
      </c>
      <c r="Q30" s="147">
        <v>0</v>
      </c>
      <c r="R30" s="190"/>
      <c r="S30" s="191">
        <f>+Q30/P30</f>
        <v>0</v>
      </c>
      <c r="T30" s="192">
        <v>45495</v>
      </c>
      <c r="U30" s="193">
        <v>45656</v>
      </c>
      <c r="V30" s="194">
        <v>161</v>
      </c>
      <c r="W30" s="150">
        <v>1000</v>
      </c>
      <c r="X30" s="195" t="s">
        <v>350</v>
      </c>
      <c r="Y30" s="196" t="s">
        <v>430</v>
      </c>
      <c r="Z30" s="196" t="s">
        <v>461</v>
      </c>
      <c r="AA30" s="196" t="s">
        <v>462</v>
      </c>
      <c r="AB30" s="323" t="s">
        <v>350</v>
      </c>
      <c r="AC30" s="323" t="s">
        <v>350</v>
      </c>
      <c r="AD30" s="323" t="s">
        <v>350</v>
      </c>
      <c r="AE30" s="323"/>
      <c r="AF30" s="323"/>
      <c r="AG30" s="323" t="s">
        <v>350</v>
      </c>
      <c r="AH30" s="323" t="s">
        <v>350</v>
      </c>
      <c r="AI30" s="333">
        <v>407000000</v>
      </c>
      <c r="AJ30" s="197">
        <v>16903333</v>
      </c>
      <c r="AK30" s="334">
        <v>0</v>
      </c>
      <c r="AL30" s="325"/>
      <c r="AM30" s="334">
        <v>0</v>
      </c>
      <c r="AN30" s="325"/>
      <c r="AO30" s="323" t="s">
        <v>444</v>
      </c>
      <c r="AP30" s="327" t="s">
        <v>463</v>
      </c>
      <c r="AQ30" s="412">
        <v>271403333</v>
      </c>
      <c r="AR30" s="414">
        <v>24300000</v>
      </c>
      <c r="AS30" s="425">
        <f>+AR30/AQ30</f>
        <v>8.9534641050263E-2</v>
      </c>
      <c r="AT30" s="107"/>
    </row>
    <row r="31" spans="1:50" ht="90.75" customHeight="1" x14ac:dyDescent="0.3">
      <c r="A31" s="365"/>
      <c r="B31" s="332"/>
      <c r="C31" s="367"/>
      <c r="D31" s="110">
        <v>730</v>
      </c>
      <c r="E31" s="349"/>
      <c r="F31" s="359"/>
      <c r="G31" s="349"/>
      <c r="H31" s="243" t="s">
        <v>464</v>
      </c>
      <c r="I31" s="244" t="s">
        <v>355</v>
      </c>
      <c r="J31" s="233">
        <v>0</v>
      </c>
      <c r="K31" s="245"/>
      <c r="L31" s="251">
        <v>0.7</v>
      </c>
      <c r="M31" s="253" t="s">
        <v>465</v>
      </c>
      <c r="N31" s="247" t="s">
        <v>344</v>
      </c>
      <c r="O31" s="243" t="s">
        <v>466</v>
      </c>
      <c r="P31" s="252">
        <v>1</v>
      </c>
      <c r="Q31" s="233">
        <v>0</v>
      </c>
      <c r="R31" s="247"/>
      <c r="S31" s="248">
        <f>+Q31/P31</f>
        <v>0</v>
      </c>
      <c r="T31" s="101">
        <v>45495</v>
      </c>
      <c r="U31" s="77">
        <v>45656</v>
      </c>
      <c r="V31" s="78">
        <v>161</v>
      </c>
      <c r="W31" s="49">
        <v>730</v>
      </c>
      <c r="X31" s="50" t="s">
        <v>350</v>
      </c>
      <c r="Y31" s="46" t="s">
        <v>430</v>
      </c>
      <c r="Z31" s="46" t="s">
        <v>467</v>
      </c>
      <c r="AA31" s="50" t="s">
        <v>449</v>
      </c>
      <c r="AB31" s="324"/>
      <c r="AC31" s="324"/>
      <c r="AD31" s="324"/>
      <c r="AE31" s="324"/>
      <c r="AF31" s="324"/>
      <c r="AG31" s="324"/>
      <c r="AH31" s="324"/>
      <c r="AI31" s="334"/>
      <c r="AJ31" s="51">
        <v>220000000</v>
      </c>
      <c r="AK31" s="329"/>
      <c r="AL31" s="326"/>
      <c r="AM31" s="329"/>
      <c r="AN31" s="326"/>
      <c r="AO31" s="323"/>
      <c r="AP31" s="327"/>
      <c r="AQ31" s="413"/>
      <c r="AR31" s="414"/>
      <c r="AS31" s="425"/>
      <c r="AT31" s="107"/>
    </row>
    <row r="32" spans="1:50" ht="90.75" customHeight="1" thickBot="1" x14ac:dyDescent="0.3">
      <c r="A32" s="207"/>
      <c r="B32" s="102"/>
      <c r="C32" s="102"/>
      <c r="D32" s="108"/>
      <c r="E32" s="337" t="s">
        <v>468</v>
      </c>
      <c r="F32" s="337"/>
      <c r="G32" s="337"/>
      <c r="H32" s="337"/>
      <c r="I32" s="337"/>
      <c r="J32" s="337"/>
      <c r="K32" s="337"/>
      <c r="L32" s="337"/>
      <c r="M32" s="337"/>
      <c r="N32" s="337"/>
      <c r="O32" s="337"/>
      <c r="P32" s="337"/>
      <c r="Q32" s="337"/>
      <c r="R32" s="337"/>
      <c r="S32" s="249">
        <f>AVERAGE(S30:S31)</f>
        <v>0</v>
      </c>
      <c r="T32" s="183"/>
      <c r="U32" s="183"/>
      <c r="V32" s="104"/>
      <c r="W32" s="103"/>
      <c r="X32" s="103"/>
      <c r="Y32" s="102"/>
      <c r="Z32" s="102"/>
      <c r="AA32" s="103"/>
      <c r="AB32" s="103"/>
      <c r="AC32" s="102"/>
      <c r="AD32" s="184"/>
      <c r="AE32" s="104"/>
      <c r="AF32" s="103"/>
      <c r="AG32" s="183"/>
      <c r="AH32" s="104"/>
      <c r="AI32" s="105"/>
      <c r="AJ32" s="184"/>
      <c r="AK32" s="105"/>
      <c r="AL32" s="103"/>
      <c r="AM32" s="103"/>
      <c r="AN32" s="112"/>
      <c r="AO32" s="208"/>
      <c r="AP32" s="209"/>
      <c r="AQ32" s="185">
        <f>+AQ30</f>
        <v>271403333</v>
      </c>
      <c r="AR32" s="236">
        <f>+AR30</f>
        <v>24300000</v>
      </c>
      <c r="AS32" s="237">
        <f>+AS30</f>
        <v>8.9534641050263E-2</v>
      </c>
      <c r="AT32" s="113"/>
      <c r="AU32" s="106"/>
      <c r="AV32" s="106"/>
      <c r="AW32" s="106"/>
      <c r="AX32" s="106"/>
    </row>
    <row r="33" spans="1:50" ht="116.25" customHeight="1" x14ac:dyDescent="0.3">
      <c r="A33" s="353" t="s">
        <v>156</v>
      </c>
      <c r="B33" s="355" t="s">
        <v>239</v>
      </c>
      <c r="C33" s="383" t="s">
        <v>240</v>
      </c>
      <c r="D33" s="362">
        <v>200</v>
      </c>
      <c r="E33" s="348" t="s">
        <v>469</v>
      </c>
      <c r="F33" s="368">
        <v>2024130010182</v>
      </c>
      <c r="G33" s="348" t="s">
        <v>470</v>
      </c>
      <c r="H33" s="348" t="s">
        <v>471</v>
      </c>
      <c r="I33" s="348" t="s">
        <v>383</v>
      </c>
      <c r="J33" s="316">
        <v>3</v>
      </c>
      <c r="K33" s="187"/>
      <c r="L33" s="339">
        <v>0.25</v>
      </c>
      <c r="M33" s="254" t="s">
        <v>472</v>
      </c>
      <c r="N33" s="255" t="s">
        <v>344</v>
      </c>
      <c r="O33" s="256" t="s">
        <v>473</v>
      </c>
      <c r="P33" s="189">
        <v>200</v>
      </c>
      <c r="Q33" s="189">
        <v>55</v>
      </c>
      <c r="R33" s="190"/>
      <c r="S33" s="191">
        <f>+Q33/P33</f>
        <v>0.27500000000000002</v>
      </c>
      <c r="T33" s="160">
        <v>45495</v>
      </c>
      <c r="U33" s="161">
        <v>45656</v>
      </c>
      <c r="V33" s="162">
        <v>161</v>
      </c>
      <c r="W33" s="384">
        <v>200</v>
      </c>
      <c r="X33" s="164" t="s">
        <v>366</v>
      </c>
      <c r="Y33" s="165" t="s">
        <v>430</v>
      </c>
      <c r="Z33" s="164" t="s">
        <v>474</v>
      </c>
      <c r="AA33" s="165" t="s">
        <v>475</v>
      </c>
      <c r="AB33" s="352" t="s">
        <v>369</v>
      </c>
      <c r="AC33" s="387" t="s">
        <v>476</v>
      </c>
      <c r="AD33" s="364">
        <v>42000000</v>
      </c>
      <c r="AE33" s="352"/>
      <c r="AF33" s="352"/>
      <c r="AG33" s="389" t="s">
        <v>477</v>
      </c>
      <c r="AH33" s="355" t="s">
        <v>372</v>
      </c>
      <c r="AI33" s="363">
        <v>275000000</v>
      </c>
      <c r="AJ33" s="167">
        <v>37475000</v>
      </c>
      <c r="AK33" s="364">
        <v>42000000</v>
      </c>
      <c r="AL33" s="361"/>
      <c r="AM33" s="364">
        <v>0</v>
      </c>
      <c r="AN33" s="361"/>
      <c r="AO33" s="352" t="s">
        <v>478</v>
      </c>
      <c r="AP33" s="362" t="s">
        <v>479</v>
      </c>
      <c r="AQ33" s="407">
        <v>325305247</v>
      </c>
      <c r="AR33" s="426">
        <v>55000000</v>
      </c>
      <c r="AS33" s="427">
        <f t="shared" ref="AS33" si="0">+AR33/AQ33</f>
        <v>0.16907197319199713</v>
      </c>
      <c r="AT33" s="107"/>
    </row>
    <row r="34" spans="1:50" ht="86.25" customHeight="1" x14ac:dyDescent="0.3">
      <c r="A34" s="382"/>
      <c r="B34" s="331"/>
      <c r="C34" s="366"/>
      <c r="D34" s="328"/>
      <c r="E34" s="343"/>
      <c r="F34" s="369"/>
      <c r="G34" s="343"/>
      <c r="H34" s="343"/>
      <c r="I34" s="343"/>
      <c r="J34" s="340"/>
      <c r="K34" s="115"/>
      <c r="L34" s="340"/>
      <c r="M34" s="119" t="s">
        <v>480</v>
      </c>
      <c r="N34" s="120" t="s">
        <v>344</v>
      </c>
      <c r="O34" s="121" t="s">
        <v>481</v>
      </c>
      <c r="P34" s="97">
        <v>1</v>
      </c>
      <c r="Q34" s="97">
        <v>0</v>
      </c>
      <c r="R34" s="117"/>
      <c r="S34" s="123">
        <f>+Q34/P34</f>
        <v>0</v>
      </c>
      <c r="T34" s="101">
        <v>45495</v>
      </c>
      <c r="U34" s="77">
        <v>45656</v>
      </c>
      <c r="V34" s="78">
        <v>161</v>
      </c>
      <c r="W34" s="381"/>
      <c r="X34" s="50" t="s">
        <v>366</v>
      </c>
      <c r="Y34" s="46" t="s">
        <v>430</v>
      </c>
      <c r="Z34" s="50" t="s">
        <v>482</v>
      </c>
      <c r="AA34" s="46" t="s">
        <v>483</v>
      </c>
      <c r="AB34" s="323"/>
      <c r="AC34" s="388"/>
      <c r="AD34" s="329"/>
      <c r="AE34" s="323"/>
      <c r="AF34" s="323"/>
      <c r="AG34" s="323"/>
      <c r="AH34" s="331"/>
      <c r="AI34" s="333"/>
      <c r="AJ34" s="51">
        <v>37475000</v>
      </c>
      <c r="AK34" s="329"/>
      <c r="AL34" s="326"/>
      <c r="AM34" s="329"/>
      <c r="AN34" s="326"/>
      <c r="AO34" s="323"/>
      <c r="AP34" s="327"/>
      <c r="AQ34" s="413"/>
      <c r="AR34" s="419"/>
      <c r="AS34" s="421"/>
      <c r="AT34" s="107"/>
    </row>
    <row r="35" spans="1:50" ht="71.25" customHeight="1" x14ac:dyDescent="0.3">
      <c r="A35" s="354"/>
      <c r="B35" s="331"/>
      <c r="C35" s="366"/>
      <c r="D35" s="110">
        <v>1</v>
      </c>
      <c r="E35" s="343"/>
      <c r="F35" s="369"/>
      <c r="G35" s="343"/>
      <c r="H35" s="109" t="s">
        <v>484</v>
      </c>
      <c r="I35" s="114" t="s">
        <v>342</v>
      </c>
      <c r="J35" s="98">
        <v>13</v>
      </c>
      <c r="K35" s="115"/>
      <c r="L35" s="116">
        <v>0.35</v>
      </c>
      <c r="M35" s="114" t="s">
        <v>485</v>
      </c>
      <c r="N35" s="117" t="s">
        <v>344</v>
      </c>
      <c r="O35" s="109" t="s">
        <v>345</v>
      </c>
      <c r="P35" s="98">
        <v>13</v>
      </c>
      <c r="Q35" s="98">
        <v>13</v>
      </c>
      <c r="R35" s="117"/>
      <c r="S35" s="123">
        <f>+Q35/P35</f>
        <v>1</v>
      </c>
      <c r="T35" s="101">
        <v>45495</v>
      </c>
      <c r="U35" s="77">
        <v>45656</v>
      </c>
      <c r="V35" s="78">
        <v>161</v>
      </c>
      <c r="W35" s="49">
        <v>1</v>
      </c>
      <c r="X35" s="50" t="s">
        <v>366</v>
      </c>
      <c r="Y35" s="46" t="s">
        <v>430</v>
      </c>
      <c r="Z35" s="50" t="s">
        <v>486</v>
      </c>
      <c r="AA35" s="46" t="s">
        <v>487</v>
      </c>
      <c r="AB35" s="323"/>
      <c r="AC35" s="388"/>
      <c r="AD35" s="329"/>
      <c r="AE35" s="323"/>
      <c r="AF35" s="323"/>
      <c r="AG35" s="323"/>
      <c r="AH35" s="331"/>
      <c r="AI35" s="333"/>
      <c r="AJ35" s="51">
        <v>65118415</v>
      </c>
      <c r="AK35" s="329"/>
      <c r="AL35" s="326"/>
      <c r="AM35" s="329"/>
      <c r="AN35" s="326"/>
      <c r="AO35" s="323"/>
      <c r="AP35" s="327"/>
      <c r="AQ35" s="413"/>
      <c r="AR35" s="419"/>
      <c r="AS35" s="421" t="e">
        <f t="shared" ref="AS35" si="1">+AR35/AQ35</f>
        <v>#DIV/0!</v>
      </c>
      <c r="AT35" s="107"/>
    </row>
    <row r="36" spans="1:50" ht="64.5" customHeight="1" x14ac:dyDescent="0.3">
      <c r="A36" s="354"/>
      <c r="B36" s="332"/>
      <c r="C36" s="367"/>
      <c r="D36" s="110">
        <v>24</v>
      </c>
      <c r="E36" s="349"/>
      <c r="F36" s="359"/>
      <c r="G36" s="349"/>
      <c r="H36" s="243" t="s">
        <v>488</v>
      </c>
      <c r="I36" s="244" t="s">
        <v>355</v>
      </c>
      <c r="J36" s="233">
        <v>0</v>
      </c>
      <c r="K36" s="245"/>
      <c r="L36" s="246">
        <v>0.4</v>
      </c>
      <c r="M36" s="244" t="s">
        <v>489</v>
      </c>
      <c r="N36" s="247" t="s">
        <v>344</v>
      </c>
      <c r="O36" s="243" t="s">
        <v>404</v>
      </c>
      <c r="P36" s="233">
        <v>24</v>
      </c>
      <c r="Q36" s="233">
        <v>0</v>
      </c>
      <c r="R36" s="247"/>
      <c r="S36" s="248">
        <f>+Q36/P36</f>
        <v>0</v>
      </c>
      <c r="T36" s="101">
        <v>45495</v>
      </c>
      <c r="U36" s="77">
        <v>45656</v>
      </c>
      <c r="V36" s="78">
        <v>161</v>
      </c>
      <c r="W36" s="49">
        <v>24</v>
      </c>
      <c r="X36" s="50" t="s">
        <v>350</v>
      </c>
      <c r="Y36" s="46" t="s">
        <v>430</v>
      </c>
      <c r="Z36" s="50"/>
      <c r="AA36" s="50"/>
      <c r="AB36" s="324"/>
      <c r="AC36" s="388"/>
      <c r="AD36" s="329"/>
      <c r="AE36" s="324"/>
      <c r="AF36" s="324"/>
      <c r="AG36" s="324"/>
      <c r="AH36" s="332"/>
      <c r="AI36" s="334"/>
      <c r="AJ36" s="51">
        <v>130236830</v>
      </c>
      <c r="AK36" s="329"/>
      <c r="AL36" s="326"/>
      <c r="AM36" s="329"/>
      <c r="AN36" s="326"/>
      <c r="AO36" s="324"/>
      <c r="AP36" s="328"/>
      <c r="AQ36" s="408"/>
      <c r="AR36" s="420"/>
      <c r="AS36" s="422"/>
      <c r="AT36" s="107"/>
    </row>
    <row r="37" spans="1:50" ht="64.5" customHeight="1" thickBot="1" x14ac:dyDescent="0.3">
      <c r="A37" s="207"/>
      <c r="B37" s="102"/>
      <c r="C37" s="102"/>
      <c r="D37" s="108"/>
      <c r="E37" s="337" t="s">
        <v>490</v>
      </c>
      <c r="F37" s="337"/>
      <c r="G37" s="337"/>
      <c r="H37" s="337"/>
      <c r="I37" s="337"/>
      <c r="J37" s="337"/>
      <c r="K37" s="337"/>
      <c r="L37" s="337"/>
      <c r="M37" s="337"/>
      <c r="N37" s="337"/>
      <c r="O37" s="337"/>
      <c r="P37" s="337"/>
      <c r="Q37" s="337"/>
      <c r="R37" s="337"/>
      <c r="S37" s="250">
        <f>AVERAGE(S33:S36)</f>
        <v>0.31874999999999998</v>
      </c>
      <c r="T37" s="183"/>
      <c r="U37" s="183"/>
      <c r="V37" s="104"/>
      <c r="W37" s="103"/>
      <c r="X37" s="103"/>
      <c r="Y37" s="102"/>
      <c r="Z37" s="102"/>
      <c r="AA37" s="103"/>
      <c r="AB37" s="103"/>
      <c r="AC37" s="102"/>
      <c r="AD37" s="184"/>
      <c r="AE37" s="104"/>
      <c r="AF37" s="103"/>
      <c r="AG37" s="183"/>
      <c r="AH37" s="104"/>
      <c r="AI37" s="105"/>
      <c r="AJ37" s="184"/>
      <c r="AK37" s="105"/>
      <c r="AL37" s="103"/>
      <c r="AM37" s="103"/>
      <c r="AN37" s="103"/>
      <c r="AO37" s="102"/>
      <c r="AP37" s="112"/>
      <c r="AQ37" s="185">
        <f>+AQ33</f>
        <v>325305247</v>
      </c>
      <c r="AR37" s="236">
        <f>+AR33</f>
        <v>55000000</v>
      </c>
      <c r="AS37" s="210">
        <f>+AS33</f>
        <v>0.16907197319199713</v>
      </c>
      <c r="AT37" s="113"/>
      <c r="AU37" s="106"/>
      <c r="AV37" s="106"/>
      <c r="AW37" s="106"/>
      <c r="AX37" s="106"/>
    </row>
    <row r="38" spans="1:50" ht="63.75" customHeight="1" x14ac:dyDescent="0.3">
      <c r="A38" s="396" t="s">
        <v>251</v>
      </c>
      <c r="B38" s="355" t="s">
        <v>252</v>
      </c>
      <c r="C38" s="383" t="s">
        <v>253</v>
      </c>
      <c r="D38" s="154">
        <v>1000</v>
      </c>
      <c r="E38" s="348" t="s">
        <v>491</v>
      </c>
      <c r="F38" s="368">
        <v>2024130010196</v>
      </c>
      <c r="G38" s="348" t="s">
        <v>492</v>
      </c>
      <c r="H38" s="348" t="s">
        <v>493</v>
      </c>
      <c r="I38" s="348" t="s">
        <v>494</v>
      </c>
      <c r="J38" s="147">
        <v>0</v>
      </c>
      <c r="K38" s="187"/>
      <c r="L38" s="339">
        <v>1</v>
      </c>
      <c r="M38" s="200" t="s">
        <v>495</v>
      </c>
      <c r="N38" s="190" t="s">
        <v>344</v>
      </c>
      <c r="O38" s="186" t="s">
        <v>496</v>
      </c>
      <c r="P38" s="147">
        <v>1000</v>
      </c>
      <c r="Q38" s="147">
        <v>0</v>
      </c>
      <c r="R38" s="190"/>
      <c r="S38" s="191">
        <f>+Q38/P38</f>
        <v>0</v>
      </c>
      <c r="T38" s="160">
        <v>45495</v>
      </c>
      <c r="U38" s="161">
        <v>45656</v>
      </c>
      <c r="V38" s="162">
        <v>161</v>
      </c>
      <c r="W38" s="163">
        <v>1000</v>
      </c>
      <c r="X38" s="164" t="s">
        <v>350</v>
      </c>
      <c r="Y38" s="165" t="s">
        <v>430</v>
      </c>
      <c r="Z38" s="165" t="s">
        <v>497</v>
      </c>
      <c r="AA38" s="164" t="s">
        <v>498</v>
      </c>
      <c r="AB38" s="352" t="s">
        <v>369</v>
      </c>
      <c r="AC38" s="385" t="s">
        <v>499</v>
      </c>
      <c r="AD38" s="364">
        <v>1300000000</v>
      </c>
      <c r="AE38" s="355" t="s">
        <v>500</v>
      </c>
      <c r="AF38" s="352" t="s">
        <v>501</v>
      </c>
      <c r="AG38" s="390">
        <v>45536</v>
      </c>
      <c r="AH38" s="391" t="s">
        <v>502</v>
      </c>
      <c r="AI38" s="363">
        <v>998840146</v>
      </c>
      <c r="AJ38" s="167">
        <v>98715666</v>
      </c>
      <c r="AK38" s="364">
        <v>16000000</v>
      </c>
      <c r="AL38" s="361"/>
      <c r="AM38" s="364">
        <v>0</v>
      </c>
      <c r="AN38" s="361"/>
      <c r="AO38" s="352" t="s">
        <v>503</v>
      </c>
      <c r="AP38" s="362" t="s">
        <v>504</v>
      </c>
      <c r="AQ38" s="407">
        <v>2305972666.0700002</v>
      </c>
      <c r="AR38" s="426">
        <v>113080000</v>
      </c>
      <c r="AS38" s="428">
        <f t="shared" ref="AS38" si="2">+AR38/AQ38</f>
        <v>4.903787528094114E-2</v>
      </c>
      <c r="AT38" s="107"/>
    </row>
    <row r="39" spans="1:50" ht="41.25" customHeight="1" x14ac:dyDescent="0.3">
      <c r="A39" s="376"/>
      <c r="B39" s="331"/>
      <c r="C39" s="366"/>
      <c r="D39" s="110">
        <v>0</v>
      </c>
      <c r="E39" s="343"/>
      <c r="F39" s="369"/>
      <c r="G39" s="343"/>
      <c r="H39" s="343"/>
      <c r="I39" s="343"/>
      <c r="J39" s="98">
        <v>0</v>
      </c>
      <c r="K39" s="115"/>
      <c r="L39" s="340"/>
      <c r="M39" s="114" t="s">
        <v>505</v>
      </c>
      <c r="N39" s="117" t="s">
        <v>344</v>
      </c>
      <c r="O39" s="109" t="s">
        <v>506</v>
      </c>
      <c r="P39" s="97" t="s">
        <v>184</v>
      </c>
      <c r="Q39" s="97" t="s">
        <v>185</v>
      </c>
      <c r="R39" s="117"/>
      <c r="S39" s="123" t="s">
        <v>184</v>
      </c>
      <c r="T39" s="101">
        <v>45495</v>
      </c>
      <c r="U39" s="77">
        <v>45656</v>
      </c>
      <c r="V39" s="78">
        <v>161</v>
      </c>
      <c r="W39" s="49">
        <v>0</v>
      </c>
      <c r="X39" s="50" t="s">
        <v>350</v>
      </c>
      <c r="Y39" s="46" t="s">
        <v>430</v>
      </c>
      <c r="Z39" s="46" t="s">
        <v>507</v>
      </c>
      <c r="AA39" s="46" t="s">
        <v>508</v>
      </c>
      <c r="AB39" s="323"/>
      <c r="AC39" s="386"/>
      <c r="AD39" s="329"/>
      <c r="AE39" s="331"/>
      <c r="AF39" s="323"/>
      <c r="AG39" s="323"/>
      <c r="AH39" s="388"/>
      <c r="AI39" s="333"/>
      <c r="AJ39" s="51">
        <v>650000000</v>
      </c>
      <c r="AK39" s="329"/>
      <c r="AL39" s="326"/>
      <c r="AM39" s="329"/>
      <c r="AN39" s="326"/>
      <c r="AO39" s="324"/>
      <c r="AP39" s="327"/>
      <c r="AQ39" s="413"/>
      <c r="AR39" s="419"/>
      <c r="AS39" s="423"/>
      <c r="AT39" s="107"/>
    </row>
    <row r="40" spans="1:50" ht="58.5" customHeight="1" x14ac:dyDescent="0.3">
      <c r="A40" s="376"/>
      <c r="B40" s="331"/>
      <c r="C40" s="366"/>
      <c r="D40" s="392">
        <v>0</v>
      </c>
      <c r="E40" s="343"/>
      <c r="F40" s="369"/>
      <c r="G40" s="343"/>
      <c r="H40" s="343"/>
      <c r="I40" s="343"/>
      <c r="J40" s="98">
        <v>0</v>
      </c>
      <c r="K40" s="115"/>
      <c r="L40" s="340"/>
      <c r="M40" s="122" t="s">
        <v>509</v>
      </c>
      <c r="N40" s="120" t="s">
        <v>344</v>
      </c>
      <c r="O40" s="121" t="s">
        <v>510</v>
      </c>
      <c r="P40" s="97" t="s">
        <v>184</v>
      </c>
      <c r="Q40" s="97" t="s">
        <v>185</v>
      </c>
      <c r="R40" s="117"/>
      <c r="S40" s="123" t="s">
        <v>184</v>
      </c>
      <c r="T40" s="101">
        <v>45495</v>
      </c>
      <c r="U40" s="77">
        <v>45656</v>
      </c>
      <c r="V40" s="78">
        <v>161</v>
      </c>
      <c r="W40" s="393">
        <v>0</v>
      </c>
      <c r="X40" s="50" t="s">
        <v>350</v>
      </c>
      <c r="Y40" s="46" t="s">
        <v>430</v>
      </c>
      <c r="Z40" s="46" t="s">
        <v>511</v>
      </c>
      <c r="AA40" s="46" t="s">
        <v>512</v>
      </c>
      <c r="AB40" s="323"/>
      <c r="AC40" s="386"/>
      <c r="AD40" s="329"/>
      <c r="AE40" s="331"/>
      <c r="AF40" s="323"/>
      <c r="AG40" s="323"/>
      <c r="AH40" s="388"/>
      <c r="AI40" s="333"/>
      <c r="AJ40" s="51">
        <v>800000000</v>
      </c>
      <c r="AK40" s="329"/>
      <c r="AL40" s="326"/>
      <c r="AM40" s="329"/>
      <c r="AN40" s="326"/>
      <c r="AO40" s="330" t="s">
        <v>433</v>
      </c>
      <c r="AP40" s="327"/>
      <c r="AQ40" s="413"/>
      <c r="AR40" s="419"/>
      <c r="AS40" s="423" t="e">
        <f t="shared" ref="AS40" si="3">+AR40/AQ40</f>
        <v>#DIV/0!</v>
      </c>
      <c r="AT40" s="107"/>
    </row>
    <row r="41" spans="1:50" ht="61.5" customHeight="1" x14ac:dyDescent="0.3">
      <c r="A41" s="365"/>
      <c r="B41" s="332"/>
      <c r="C41" s="367"/>
      <c r="D41" s="328"/>
      <c r="E41" s="349"/>
      <c r="F41" s="359"/>
      <c r="G41" s="349"/>
      <c r="H41" s="349"/>
      <c r="I41" s="349"/>
      <c r="J41" s="233">
        <v>0</v>
      </c>
      <c r="K41" s="245"/>
      <c r="L41" s="315"/>
      <c r="M41" s="257" t="s">
        <v>513</v>
      </c>
      <c r="N41" s="258" t="s">
        <v>344</v>
      </c>
      <c r="O41" s="259" t="s">
        <v>514</v>
      </c>
      <c r="P41" s="252" t="s">
        <v>184</v>
      </c>
      <c r="Q41" s="252" t="s">
        <v>185</v>
      </c>
      <c r="R41" s="247"/>
      <c r="S41" s="248" t="s">
        <v>184</v>
      </c>
      <c r="T41" s="101">
        <v>45495</v>
      </c>
      <c r="U41" s="77">
        <v>45656</v>
      </c>
      <c r="V41" s="78">
        <v>161</v>
      </c>
      <c r="W41" s="381"/>
      <c r="X41" s="50" t="s">
        <v>350</v>
      </c>
      <c r="Y41" s="46" t="s">
        <v>430</v>
      </c>
      <c r="Z41" s="50"/>
      <c r="AA41" s="50"/>
      <c r="AB41" s="324"/>
      <c r="AC41" s="386"/>
      <c r="AD41" s="329"/>
      <c r="AE41" s="332"/>
      <c r="AF41" s="324"/>
      <c r="AG41" s="324"/>
      <c r="AH41" s="388"/>
      <c r="AI41" s="334"/>
      <c r="AJ41" s="51">
        <v>590073000.05999994</v>
      </c>
      <c r="AK41" s="329"/>
      <c r="AL41" s="326"/>
      <c r="AM41" s="329"/>
      <c r="AN41" s="326"/>
      <c r="AO41" s="332"/>
      <c r="AP41" s="328"/>
      <c r="AQ41" s="408"/>
      <c r="AR41" s="420"/>
      <c r="AS41" s="424"/>
      <c r="AT41" s="107"/>
    </row>
    <row r="42" spans="1:50" ht="61.5" customHeight="1" thickBot="1" x14ac:dyDescent="0.3">
      <c r="A42" s="207"/>
      <c r="B42" s="102"/>
      <c r="C42" s="102"/>
      <c r="D42" s="108"/>
      <c r="E42" s="337" t="s">
        <v>515</v>
      </c>
      <c r="F42" s="337"/>
      <c r="G42" s="337"/>
      <c r="H42" s="337"/>
      <c r="I42" s="337"/>
      <c r="J42" s="337"/>
      <c r="K42" s="337"/>
      <c r="L42" s="337"/>
      <c r="M42" s="337"/>
      <c r="N42" s="337"/>
      <c r="O42" s="337"/>
      <c r="P42" s="337"/>
      <c r="Q42" s="337"/>
      <c r="R42" s="337"/>
      <c r="S42" s="250">
        <f>AVERAGE(S38:S41)</f>
        <v>0</v>
      </c>
      <c r="T42" s="183"/>
      <c r="U42" s="183"/>
      <c r="V42" s="104"/>
      <c r="W42" s="103"/>
      <c r="X42" s="103"/>
      <c r="Y42" s="102"/>
      <c r="Z42" s="102"/>
      <c r="AA42" s="103"/>
      <c r="AB42" s="103"/>
      <c r="AC42" s="102"/>
      <c r="AD42" s="184"/>
      <c r="AE42" s="104"/>
      <c r="AF42" s="103"/>
      <c r="AG42" s="183"/>
      <c r="AH42" s="104"/>
      <c r="AI42" s="105"/>
      <c r="AJ42" s="184"/>
      <c r="AK42" s="105"/>
      <c r="AL42" s="103"/>
      <c r="AM42" s="103"/>
      <c r="AN42" s="103"/>
      <c r="AO42" s="102"/>
      <c r="AP42" s="112"/>
      <c r="AQ42" s="185">
        <f>+AQ38</f>
        <v>2305972666.0700002</v>
      </c>
      <c r="AR42" s="236">
        <f>+AR38</f>
        <v>113080000</v>
      </c>
      <c r="AS42" s="210">
        <f>+AS38</f>
        <v>4.903787528094114E-2</v>
      </c>
      <c r="AT42" s="113"/>
      <c r="AU42" s="106"/>
      <c r="AV42" s="106"/>
      <c r="AW42" s="106"/>
      <c r="AX42" s="106"/>
    </row>
    <row r="43" spans="1:50" ht="77.25" customHeight="1" x14ac:dyDescent="0.3">
      <c r="A43" s="353" t="s">
        <v>156</v>
      </c>
      <c r="B43" s="394" t="s">
        <v>263</v>
      </c>
      <c r="C43" s="383" t="s">
        <v>264</v>
      </c>
      <c r="D43" s="154">
        <v>3</v>
      </c>
      <c r="E43" s="348" t="s">
        <v>516</v>
      </c>
      <c r="F43" s="368">
        <v>2024130010183</v>
      </c>
      <c r="G43" s="348" t="s">
        <v>517</v>
      </c>
      <c r="H43" s="186" t="s">
        <v>518</v>
      </c>
      <c r="I43" s="200" t="s">
        <v>519</v>
      </c>
      <c r="J43" s="147">
        <v>0</v>
      </c>
      <c r="K43" s="187"/>
      <c r="L43" s="188">
        <v>0.65</v>
      </c>
      <c r="M43" s="200" t="s">
        <v>520</v>
      </c>
      <c r="N43" s="190" t="s">
        <v>401</v>
      </c>
      <c r="O43" s="186" t="s">
        <v>345</v>
      </c>
      <c r="P43" s="147">
        <v>3</v>
      </c>
      <c r="Q43" s="147">
        <v>0</v>
      </c>
      <c r="R43" s="190"/>
      <c r="S43" s="191">
        <f>+Q43/P43</f>
        <v>0</v>
      </c>
      <c r="T43" s="160">
        <v>45495</v>
      </c>
      <c r="U43" s="161">
        <v>45656</v>
      </c>
      <c r="V43" s="162">
        <v>161</v>
      </c>
      <c r="W43" s="163">
        <v>3</v>
      </c>
      <c r="X43" s="164" t="s">
        <v>350</v>
      </c>
      <c r="Y43" s="165" t="s">
        <v>430</v>
      </c>
      <c r="Z43" s="165" t="s">
        <v>521</v>
      </c>
      <c r="AA43" s="165" t="s">
        <v>522</v>
      </c>
      <c r="AB43" s="387" t="s">
        <v>350</v>
      </c>
      <c r="AC43" s="387" t="s">
        <v>350</v>
      </c>
      <c r="AD43" s="387" t="s">
        <v>350</v>
      </c>
      <c r="AE43" s="387"/>
      <c r="AF43" s="387"/>
      <c r="AG43" s="387" t="s">
        <v>350</v>
      </c>
      <c r="AH43" s="352" t="s">
        <v>350</v>
      </c>
      <c r="AI43" s="363">
        <v>275000000</v>
      </c>
      <c r="AJ43" s="167">
        <v>28866000</v>
      </c>
      <c r="AK43" s="364">
        <v>0</v>
      </c>
      <c r="AL43" s="361"/>
      <c r="AM43" s="364">
        <v>0</v>
      </c>
      <c r="AN43" s="361"/>
      <c r="AO43" s="352" t="s">
        <v>478</v>
      </c>
      <c r="AP43" s="362" t="s">
        <v>523</v>
      </c>
      <c r="AQ43" s="407">
        <v>253666000</v>
      </c>
      <c r="AR43" s="426">
        <v>32400000</v>
      </c>
      <c r="AS43" s="428">
        <f t="shared" ref="AS43" si="4">+AR43/AQ43</f>
        <v>0.12772701110909621</v>
      </c>
      <c r="AT43" s="107"/>
    </row>
    <row r="44" spans="1:50" ht="75" customHeight="1" x14ac:dyDescent="0.3">
      <c r="A44" s="354"/>
      <c r="B44" s="395"/>
      <c r="C44" s="367"/>
      <c r="D44" s="110">
        <v>1</v>
      </c>
      <c r="E44" s="315"/>
      <c r="F44" s="359"/>
      <c r="G44" s="349"/>
      <c r="H44" s="243" t="s">
        <v>524</v>
      </c>
      <c r="I44" s="244" t="s">
        <v>525</v>
      </c>
      <c r="J44" s="233">
        <v>0</v>
      </c>
      <c r="K44" s="245"/>
      <c r="L44" s="246">
        <v>0.35</v>
      </c>
      <c r="M44" s="244" t="s">
        <v>526</v>
      </c>
      <c r="N44" s="247" t="s">
        <v>401</v>
      </c>
      <c r="O44" s="243" t="s">
        <v>527</v>
      </c>
      <c r="P44" s="233">
        <v>1</v>
      </c>
      <c r="Q44" s="233">
        <v>0</v>
      </c>
      <c r="R44" s="247"/>
      <c r="S44" s="248">
        <f>+Q44/P44</f>
        <v>0</v>
      </c>
      <c r="T44" s="101">
        <v>45495</v>
      </c>
      <c r="U44" s="77">
        <v>45656</v>
      </c>
      <c r="V44" s="78">
        <v>161</v>
      </c>
      <c r="W44" s="49">
        <v>1</v>
      </c>
      <c r="X44" s="50" t="s">
        <v>350</v>
      </c>
      <c r="Y44" s="46" t="s">
        <v>430</v>
      </c>
      <c r="Z44" s="46" t="s">
        <v>528</v>
      </c>
      <c r="AA44" s="46" t="s">
        <v>529</v>
      </c>
      <c r="AB44" s="388"/>
      <c r="AC44" s="388"/>
      <c r="AD44" s="388"/>
      <c r="AE44" s="388"/>
      <c r="AF44" s="388"/>
      <c r="AG44" s="388"/>
      <c r="AH44" s="324"/>
      <c r="AI44" s="334"/>
      <c r="AJ44" s="51">
        <v>1</v>
      </c>
      <c r="AK44" s="329"/>
      <c r="AL44" s="326"/>
      <c r="AM44" s="329"/>
      <c r="AN44" s="326"/>
      <c r="AO44" s="324"/>
      <c r="AP44" s="328"/>
      <c r="AQ44" s="408"/>
      <c r="AR44" s="420"/>
      <c r="AS44" s="424"/>
      <c r="AT44" s="107"/>
    </row>
    <row r="45" spans="1:50" ht="75" customHeight="1" thickBot="1" x14ac:dyDescent="0.3">
      <c r="A45" s="207"/>
      <c r="B45" s="102"/>
      <c r="C45" s="102"/>
      <c r="D45" s="108"/>
      <c r="E45" s="338" t="s">
        <v>530</v>
      </c>
      <c r="F45" s="337"/>
      <c r="G45" s="337"/>
      <c r="H45" s="337"/>
      <c r="I45" s="337"/>
      <c r="J45" s="337"/>
      <c r="K45" s="337"/>
      <c r="L45" s="337"/>
      <c r="M45" s="337"/>
      <c r="N45" s="337"/>
      <c r="O45" s="337"/>
      <c r="P45" s="337"/>
      <c r="Q45" s="337"/>
      <c r="R45" s="337"/>
      <c r="S45" s="250">
        <f>AVERAGE(S43:S44)</f>
        <v>0</v>
      </c>
      <c r="T45" s="183"/>
      <c r="U45" s="183"/>
      <c r="V45" s="104"/>
      <c r="W45" s="103"/>
      <c r="X45" s="103"/>
      <c r="Y45" s="102"/>
      <c r="Z45" s="102"/>
      <c r="AA45" s="103"/>
      <c r="AB45" s="103"/>
      <c r="AC45" s="102"/>
      <c r="AD45" s="184"/>
      <c r="AE45" s="104"/>
      <c r="AF45" s="103"/>
      <c r="AG45" s="183"/>
      <c r="AH45" s="104"/>
      <c r="AI45" s="105"/>
      <c r="AJ45" s="184"/>
      <c r="AK45" s="105"/>
      <c r="AL45" s="103"/>
      <c r="AM45" s="103"/>
      <c r="AN45" s="103"/>
      <c r="AO45" s="102"/>
      <c r="AP45" s="112"/>
      <c r="AQ45" s="185">
        <f>+AQ43</f>
        <v>253666000</v>
      </c>
      <c r="AR45" s="236">
        <f>+AR43</f>
        <v>32400000</v>
      </c>
      <c r="AS45" s="210">
        <f t="shared" ref="AS45:AS50" si="5">+AR45/AQ45</f>
        <v>0.12772701110909621</v>
      </c>
      <c r="AT45" s="113"/>
      <c r="AU45" s="106"/>
      <c r="AV45" s="106"/>
      <c r="AW45" s="106"/>
      <c r="AX45" s="106"/>
    </row>
    <row r="46" spans="1:50" ht="51" customHeight="1" x14ac:dyDescent="0.3">
      <c r="A46" s="396" t="s">
        <v>156</v>
      </c>
      <c r="B46" s="394" t="s">
        <v>272</v>
      </c>
      <c r="C46" s="383" t="s">
        <v>273</v>
      </c>
      <c r="D46" s="362">
        <v>20</v>
      </c>
      <c r="E46" s="348" t="s">
        <v>531</v>
      </c>
      <c r="F46" s="368">
        <v>2024130010192</v>
      </c>
      <c r="G46" s="348" t="s">
        <v>532</v>
      </c>
      <c r="H46" s="348" t="s">
        <v>533</v>
      </c>
      <c r="I46" s="348" t="s">
        <v>534</v>
      </c>
      <c r="J46" s="147">
        <v>0</v>
      </c>
      <c r="K46" s="187"/>
      <c r="L46" s="339">
        <v>0.6</v>
      </c>
      <c r="M46" s="190" t="s">
        <v>535</v>
      </c>
      <c r="N46" s="190" t="s">
        <v>401</v>
      </c>
      <c r="O46" s="186" t="s">
        <v>345</v>
      </c>
      <c r="P46" s="189">
        <v>20</v>
      </c>
      <c r="Q46" s="147">
        <v>0</v>
      </c>
      <c r="R46" s="190"/>
      <c r="S46" s="191">
        <f>+Q46/P46</f>
        <v>0</v>
      </c>
      <c r="T46" s="160">
        <v>45495</v>
      </c>
      <c r="U46" s="161">
        <v>45656</v>
      </c>
      <c r="V46" s="162">
        <v>161</v>
      </c>
      <c r="W46" s="384">
        <v>20</v>
      </c>
      <c r="X46" s="164" t="s">
        <v>350</v>
      </c>
      <c r="Y46" s="165" t="s">
        <v>430</v>
      </c>
      <c r="Z46" s="165" t="s">
        <v>536</v>
      </c>
      <c r="AA46" s="165" t="s">
        <v>537</v>
      </c>
      <c r="AB46" s="352" t="s">
        <v>369</v>
      </c>
      <c r="AC46" s="355" t="s">
        <v>538</v>
      </c>
      <c r="AD46" s="363">
        <v>640313500</v>
      </c>
      <c r="AE46" s="355" t="s">
        <v>500</v>
      </c>
      <c r="AF46" s="352" t="s">
        <v>501</v>
      </c>
      <c r="AG46" s="390">
        <v>45524</v>
      </c>
      <c r="AH46" s="405" t="s">
        <v>539</v>
      </c>
      <c r="AI46" s="363">
        <v>2487841854</v>
      </c>
      <c r="AJ46" s="167">
        <v>700000000</v>
      </c>
      <c r="AK46" s="363">
        <v>332560000</v>
      </c>
      <c r="AL46" s="399"/>
      <c r="AM46" s="363">
        <v>3250000</v>
      </c>
      <c r="AN46" s="399"/>
      <c r="AO46" s="352" t="s">
        <v>478</v>
      </c>
      <c r="AP46" s="362" t="s">
        <v>540</v>
      </c>
      <c r="AQ46" s="407">
        <v>1742567014</v>
      </c>
      <c r="AR46" s="407">
        <v>6750000</v>
      </c>
      <c r="AS46" s="428">
        <f t="shared" si="5"/>
        <v>3.8735956469792329E-3</v>
      </c>
      <c r="AT46" s="107"/>
    </row>
    <row r="47" spans="1:50" ht="54.75" customHeight="1" x14ac:dyDescent="0.3">
      <c r="A47" s="376"/>
      <c r="B47" s="397"/>
      <c r="C47" s="366"/>
      <c r="D47" s="328"/>
      <c r="E47" s="343"/>
      <c r="F47" s="369"/>
      <c r="G47" s="343"/>
      <c r="H47" s="343"/>
      <c r="I47" s="343"/>
      <c r="J47" s="98">
        <v>0</v>
      </c>
      <c r="K47" s="115"/>
      <c r="L47" s="341"/>
      <c r="M47" s="114" t="s">
        <v>541</v>
      </c>
      <c r="N47" s="117" t="s">
        <v>401</v>
      </c>
      <c r="O47" s="109" t="s">
        <v>542</v>
      </c>
      <c r="P47" s="97">
        <v>20</v>
      </c>
      <c r="Q47" s="98">
        <v>0</v>
      </c>
      <c r="R47" s="117"/>
      <c r="S47" s="123">
        <f>+Q47/P47</f>
        <v>0</v>
      </c>
      <c r="T47" s="101">
        <v>45495</v>
      </c>
      <c r="U47" s="77">
        <v>45656</v>
      </c>
      <c r="V47" s="78">
        <v>161</v>
      </c>
      <c r="W47" s="381"/>
      <c r="X47" s="50" t="s">
        <v>350</v>
      </c>
      <c r="Y47" s="46" t="s">
        <v>430</v>
      </c>
      <c r="Z47" s="46" t="s">
        <v>543</v>
      </c>
      <c r="AA47" s="50" t="s">
        <v>544</v>
      </c>
      <c r="AB47" s="324"/>
      <c r="AC47" s="332"/>
      <c r="AD47" s="334"/>
      <c r="AE47" s="332"/>
      <c r="AF47" s="324"/>
      <c r="AG47" s="401"/>
      <c r="AH47" s="406"/>
      <c r="AI47" s="333"/>
      <c r="AJ47" s="51">
        <v>323188500</v>
      </c>
      <c r="AK47" s="333"/>
      <c r="AL47" s="400"/>
      <c r="AM47" s="333"/>
      <c r="AN47" s="400"/>
      <c r="AO47" s="323"/>
      <c r="AP47" s="327"/>
      <c r="AQ47" s="413"/>
      <c r="AR47" s="413"/>
      <c r="AS47" s="423"/>
      <c r="AT47" s="107"/>
    </row>
    <row r="48" spans="1:50" ht="58.5" customHeight="1" x14ac:dyDescent="0.3">
      <c r="A48" s="376"/>
      <c r="B48" s="397"/>
      <c r="C48" s="366"/>
      <c r="D48" s="392">
        <v>18</v>
      </c>
      <c r="E48" s="343"/>
      <c r="F48" s="369"/>
      <c r="G48" s="343"/>
      <c r="H48" s="343" t="s">
        <v>545</v>
      </c>
      <c r="I48" s="343" t="s">
        <v>546</v>
      </c>
      <c r="J48" s="98">
        <v>13</v>
      </c>
      <c r="K48" s="115"/>
      <c r="L48" s="341">
        <v>0.4</v>
      </c>
      <c r="M48" s="120" t="s">
        <v>547</v>
      </c>
      <c r="N48" s="117" t="s">
        <v>401</v>
      </c>
      <c r="O48" s="109" t="s">
        <v>345</v>
      </c>
      <c r="P48" s="97">
        <v>18</v>
      </c>
      <c r="Q48" s="98">
        <v>13</v>
      </c>
      <c r="R48" s="117"/>
      <c r="S48" s="123">
        <f>+Q48/P48</f>
        <v>0.72222222222222221</v>
      </c>
      <c r="T48" s="101">
        <v>45495</v>
      </c>
      <c r="U48" s="77">
        <v>45656</v>
      </c>
      <c r="V48" s="78">
        <v>161</v>
      </c>
      <c r="W48" s="393">
        <v>18</v>
      </c>
      <c r="X48" s="50" t="s">
        <v>548</v>
      </c>
      <c r="Y48" s="46" t="s">
        <v>430</v>
      </c>
      <c r="Z48" s="46" t="s">
        <v>549</v>
      </c>
      <c r="AA48" s="50" t="s">
        <v>550</v>
      </c>
      <c r="AB48" s="402" t="s">
        <v>369</v>
      </c>
      <c r="AC48" s="330" t="s">
        <v>551</v>
      </c>
      <c r="AD48" s="403">
        <v>292560000</v>
      </c>
      <c r="AE48" s="402"/>
      <c r="AF48" s="402"/>
      <c r="AG48" s="404" t="s">
        <v>552</v>
      </c>
      <c r="AH48" s="330" t="s">
        <v>372</v>
      </c>
      <c r="AI48" s="333"/>
      <c r="AJ48" s="51">
        <v>359310014</v>
      </c>
      <c r="AK48" s="333"/>
      <c r="AL48" s="400"/>
      <c r="AM48" s="333"/>
      <c r="AN48" s="400"/>
      <c r="AO48" s="323"/>
      <c r="AP48" s="327"/>
      <c r="AQ48" s="413"/>
      <c r="AR48" s="413"/>
      <c r="AS48" s="423" t="e">
        <f t="shared" si="5"/>
        <v>#DIV/0!</v>
      </c>
      <c r="AT48" s="107"/>
    </row>
    <row r="49" spans="1:50" ht="47.25" customHeight="1" x14ac:dyDescent="0.3">
      <c r="A49" s="376"/>
      <c r="B49" s="397"/>
      <c r="C49" s="366"/>
      <c r="D49" s="327"/>
      <c r="E49" s="343"/>
      <c r="F49" s="369"/>
      <c r="G49" s="343"/>
      <c r="H49" s="343"/>
      <c r="I49" s="343"/>
      <c r="J49" s="340">
        <v>0</v>
      </c>
      <c r="K49" s="115"/>
      <c r="L49" s="341"/>
      <c r="M49" s="120" t="s">
        <v>553</v>
      </c>
      <c r="N49" s="117" t="s">
        <v>401</v>
      </c>
      <c r="O49" s="109" t="s">
        <v>554</v>
      </c>
      <c r="P49" s="97" t="s">
        <v>184</v>
      </c>
      <c r="Q49" s="98" t="s">
        <v>185</v>
      </c>
      <c r="R49" s="117"/>
      <c r="S49" s="123" t="s">
        <v>184</v>
      </c>
      <c r="T49" s="101">
        <v>45495</v>
      </c>
      <c r="U49" s="77">
        <v>45656</v>
      </c>
      <c r="V49" s="78">
        <v>161</v>
      </c>
      <c r="W49" s="380"/>
      <c r="X49" s="50" t="s">
        <v>350</v>
      </c>
      <c r="Y49" s="46" t="s">
        <v>430</v>
      </c>
      <c r="Z49" s="50"/>
      <c r="AA49" s="50"/>
      <c r="AB49" s="323"/>
      <c r="AC49" s="331"/>
      <c r="AD49" s="333"/>
      <c r="AE49" s="323"/>
      <c r="AF49" s="323"/>
      <c r="AG49" s="372"/>
      <c r="AH49" s="331"/>
      <c r="AI49" s="333"/>
      <c r="AJ49" s="47">
        <v>323188500</v>
      </c>
      <c r="AK49" s="333"/>
      <c r="AL49" s="400"/>
      <c r="AM49" s="333"/>
      <c r="AN49" s="400"/>
      <c r="AO49" s="323"/>
      <c r="AP49" s="327"/>
      <c r="AQ49" s="413"/>
      <c r="AR49" s="413"/>
      <c r="AS49" s="423"/>
      <c r="AT49" s="107"/>
    </row>
    <row r="50" spans="1:50" ht="56.25" customHeight="1" x14ac:dyDescent="0.3">
      <c r="A50" s="376"/>
      <c r="B50" s="397"/>
      <c r="C50" s="366"/>
      <c r="D50" s="327"/>
      <c r="E50" s="343"/>
      <c r="F50" s="369"/>
      <c r="G50" s="343"/>
      <c r="H50" s="343"/>
      <c r="I50" s="343"/>
      <c r="J50" s="340"/>
      <c r="K50" s="115"/>
      <c r="L50" s="341"/>
      <c r="M50" s="121" t="s">
        <v>555</v>
      </c>
      <c r="N50" s="117" t="s">
        <v>401</v>
      </c>
      <c r="O50" s="109" t="s">
        <v>345</v>
      </c>
      <c r="P50" s="97" t="s">
        <v>184</v>
      </c>
      <c r="Q50" s="98" t="s">
        <v>185</v>
      </c>
      <c r="R50" s="117"/>
      <c r="S50" s="123" t="s">
        <v>184</v>
      </c>
      <c r="T50" s="101">
        <v>45495</v>
      </c>
      <c r="U50" s="77">
        <v>45656</v>
      </c>
      <c r="V50" s="78">
        <v>161</v>
      </c>
      <c r="W50" s="380"/>
      <c r="X50" s="50" t="s">
        <v>350</v>
      </c>
      <c r="Y50" s="46" t="s">
        <v>430</v>
      </c>
      <c r="Z50" s="50"/>
      <c r="AA50" s="50"/>
      <c r="AB50" s="323"/>
      <c r="AC50" s="331"/>
      <c r="AD50" s="333"/>
      <c r="AE50" s="323"/>
      <c r="AF50" s="323"/>
      <c r="AG50" s="372"/>
      <c r="AH50" s="331"/>
      <c r="AI50" s="333"/>
      <c r="AJ50" s="47">
        <v>18440000</v>
      </c>
      <c r="AK50" s="333"/>
      <c r="AL50" s="400"/>
      <c r="AM50" s="333"/>
      <c r="AN50" s="400"/>
      <c r="AO50" s="323"/>
      <c r="AP50" s="327"/>
      <c r="AQ50" s="413"/>
      <c r="AR50" s="413"/>
      <c r="AS50" s="423" t="e">
        <f t="shared" si="5"/>
        <v>#DIV/0!</v>
      </c>
      <c r="AT50" s="107"/>
    </row>
    <row r="51" spans="1:50" ht="57" customHeight="1" x14ac:dyDescent="0.3">
      <c r="A51" s="365"/>
      <c r="B51" s="395"/>
      <c r="C51" s="367"/>
      <c r="D51" s="328"/>
      <c r="E51" s="349"/>
      <c r="F51" s="359"/>
      <c r="G51" s="349"/>
      <c r="H51" s="349"/>
      <c r="I51" s="349"/>
      <c r="J51" s="315"/>
      <c r="K51" s="245"/>
      <c r="L51" s="398"/>
      <c r="M51" s="259" t="s">
        <v>556</v>
      </c>
      <c r="N51" s="247" t="s">
        <v>401</v>
      </c>
      <c r="O51" s="243" t="s">
        <v>557</v>
      </c>
      <c r="P51" s="252" t="s">
        <v>184</v>
      </c>
      <c r="Q51" s="233" t="s">
        <v>185</v>
      </c>
      <c r="R51" s="247"/>
      <c r="S51" s="248" t="s">
        <v>184</v>
      </c>
      <c r="T51" s="101">
        <v>45495</v>
      </c>
      <c r="U51" s="77">
        <v>45656</v>
      </c>
      <c r="V51" s="78">
        <v>161</v>
      </c>
      <c r="W51" s="381"/>
      <c r="X51" s="50" t="s">
        <v>350</v>
      </c>
      <c r="Y51" s="46" t="s">
        <v>430</v>
      </c>
      <c r="Z51" s="50"/>
      <c r="AA51" s="50"/>
      <c r="AB51" s="324"/>
      <c r="AC51" s="332"/>
      <c r="AD51" s="334"/>
      <c r="AE51" s="324"/>
      <c r="AF51" s="324"/>
      <c r="AG51" s="401"/>
      <c r="AH51" s="332"/>
      <c r="AI51" s="334"/>
      <c r="AJ51" s="47">
        <v>18440000</v>
      </c>
      <c r="AK51" s="334"/>
      <c r="AL51" s="325"/>
      <c r="AM51" s="334"/>
      <c r="AN51" s="325"/>
      <c r="AO51" s="324"/>
      <c r="AP51" s="328"/>
      <c r="AQ51" s="408"/>
      <c r="AR51" s="408"/>
      <c r="AS51" s="424"/>
      <c r="AT51" s="107"/>
    </row>
    <row r="52" spans="1:50" ht="57" customHeight="1" thickBot="1" x14ac:dyDescent="0.3">
      <c r="A52" s="207"/>
      <c r="B52" s="102"/>
      <c r="C52" s="102"/>
      <c r="D52" s="108"/>
      <c r="E52" s="338" t="s">
        <v>558</v>
      </c>
      <c r="F52" s="337"/>
      <c r="G52" s="337"/>
      <c r="H52" s="337"/>
      <c r="I52" s="337"/>
      <c r="J52" s="337"/>
      <c r="K52" s="337"/>
      <c r="L52" s="337"/>
      <c r="M52" s="337"/>
      <c r="N52" s="337"/>
      <c r="O52" s="337"/>
      <c r="P52" s="337"/>
      <c r="Q52" s="337"/>
      <c r="R52" s="337"/>
      <c r="S52" s="250">
        <f>AVERAGE(S46:S51)</f>
        <v>0.24074074074074073</v>
      </c>
      <c r="T52" s="183"/>
      <c r="U52" s="183"/>
      <c r="V52" s="104"/>
      <c r="W52" s="103"/>
      <c r="X52" s="103"/>
      <c r="Y52" s="102"/>
      <c r="Z52" s="102"/>
      <c r="AA52" s="103"/>
      <c r="AB52" s="103"/>
      <c r="AC52" s="102"/>
      <c r="AD52" s="184"/>
      <c r="AE52" s="104"/>
      <c r="AF52" s="103"/>
      <c r="AG52" s="183"/>
      <c r="AH52" s="104"/>
      <c r="AI52" s="105"/>
      <c r="AJ52" s="184"/>
      <c r="AK52" s="105"/>
      <c r="AL52" s="103"/>
      <c r="AM52" s="103"/>
      <c r="AN52" s="103"/>
      <c r="AO52" s="102"/>
      <c r="AP52" s="112"/>
      <c r="AQ52" s="185">
        <f>+AQ46</f>
        <v>1742567014</v>
      </c>
      <c r="AR52" s="185">
        <f>+AR46</f>
        <v>6750000</v>
      </c>
      <c r="AS52" s="210">
        <f>+AS46</f>
        <v>3.8735956469792329E-3</v>
      </c>
      <c r="AT52" s="113"/>
      <c r="AU52" s="106"/>
      <c r="AV52" s="106"/>
      <c r="AW52" s="106"/>
      <c r="AX52" s="106"/>
    </row>
    <row r="53" spans="1:50" ht="270.75" customHeight="1" x14ac:dyDescent="0.3">
      <c r="A53" s="152" t="s">
        <v>559</v>
      </c>
      <c r="B53" s="211" t="s">
        <v>560</v>
      </c>
      <c r="C53" s="153" t="s">
        <v>210</v>
      </c>
      <c r="D53" s="170">
        <v>25</v>
      </c>
      <c r="E53" s="200" t="s">
        <v>435</v>
      </c>
      <c r="F53" s="234">
        <v>2024130010198</v>
      </c>
      <c r="G53" s="200" t="s">
        <v>436</v>
      </c>
      <c r="H53" s="200" t="s">
        <v>437</v>
      </c>
      <c r="I53" s="200" t="s">
        <v>438</v>
      </c>
      <c r="J53" s="147">
        <v>0</v>
      </c>
      <c r="K53" s="187"/>
      <c r="L53" s="188">
        <v>0.2</v>
      </c>
      <c r="M53" s="200" t="s">
        <v>439</v>
      </c>
      <c r="N53" s="190" t="s">
        <v>344</v>
      </c>
      <c r="O53" s="186" t="s">
        <v>385</v>
      </c>
      <c r="P53" s="147">
        <v>1</v>
      </c>
      <c r="Q53" s="189">
        <v>0</v>
      </c>
      <c r="R53" s="190"/>
      <c r="S53" s="260">
        <f>+Q53/P53</f>
        <v>0</v>
      </c>
      <c r="T53" s="213">
        <v>45495</v>
      </c>
      <c r="U53" s="214">
        <v>45656</v>
      </c>
      <c r="V53" s="215">
        <v>161</v>
      </c>
      <c r="W53" s="202">
        <v>25</v>
      </c>
      <c r="X53" s="216" t="s">
        <v>350</v>
      </c>
      <c r="Y53" s="217" t="s">
        <v>430</v>
      </c>
      <c r="Z53" s="166" t="s">
        <v>350</v>
      </c>
      <c r="AA53" s="166" t="s">
        <v>350</v>
      </c>
      <c r="AB53" s="166" t="s">
        <v>350</v>
      </c>
      <c r="AC53" s="166" t="s">
        <v>350</v>
      </c>
      <c r="AD53" s="166" t="s">
        <v>350</v>
      </c>
      <c r="AE53" s="216"/>
      <c r="AF53" s="216"/>
      <c r="AG53" s="166" t="s">
        <v>350</v>
      </c>
      <c r="AH53" s="216" t="s">
        <v>350</v>
      </c>
      <c r="AI53" s="166" t="s">
        <v>350</v>
      </c>
      <c r="AJ53" s="218"/>
      <c r="AK53" s="219">
        <v>0</v>
      </c>
      <c r="AL53" s="218"/>
      <c r="AM53" s="218"/>
      <c r="AN53" s="218"/>
      <c r="AO53" s="218"/>
      <c r="AP53" s="220"/>
      <c r="AQ53" s="221"/>
      <c r="AR53" s="221"/>
      <c r="AS53" s="222"/>
      <c r="AT53" s="107"/>
    </row>
    <row r="54" spans="1:50" ht="51.75" customHeight="1" thickBot="1" x14ac:dyDescent="0.3">
      <c r="A54" s="223"/>
      <c r="B54" s="180"/>
      <c r="C54" s="180"/>
      <c r="D54" s="224"/>
      <c r="E54" s="314" t="s">
        <v>454</v>
      </c>
      <c r="F54" s="314"/>
      <c r="G54" s="314"/>
      <c r="H54" s="314"/>
      <c r="I54" s="314"/>
      <c r="J54" s="314"/>
      <c r="K54" s="314"/>
      <c r="L54" s="314"/>
      <c r="M54" s="314"/>
      <c r="N54" s="314"/>
      <c r="O54" s="314"/>
      <c r="P54" s="314"/>
      <c r="Q54" s="314"/>
      <c r="R54" s="314"/>
      <c r="S54" s="261">
        <f>AVERAGE(S53)</f>
        <v>0</v>
      </c>
      <c r="T54" s="225"/>
      <c r="U54" s="225"/>
      <c r="V54" s="181"/>
      <c r="W54" s="181"/>
      <c r="X54" s="181"/>
      <c r="Y54" s="180"/>
      <c r="Z54" s="180"/>
      <c r="AA54" s="181"/>
      <c r="AB54" s="181"/>
      <c r="AC54" s="180"/>
      <c r="AD54" s="226"/>
      <c r="AE54" s="181"/>
      <c r="AF54" s="181"/>
      <c r="AG54" s="225"/>
      <c r="AH54" s="181"/>
      <c r="AI54" s="226"/>
      <c r="AJ54" s="226"/>
      <c r="AK54" s="226"/>
      <c r="AL54" s="181"/>
      <c r="AM54" s="181"/>
      <c r="AN54" s="181"/>
      <c r="AO54" s="180"/>
      <c r="AP54" s="181"/>
      <c r="AQ54" s="227">
        <f>+AQ53</f>
        <v>0</v>
      </c>
      <c r="AR54" s="228">
        <f>+AR53</f>
        <v>0</v>
      </c>
      <c r="AS54" s="229">
        <f>+AS53</f>
        <v>0</v>
      </c>
      <c r="AT54" s="113"/>
      <c r="AU54" s="106"/>
      <c r="AV54" s="106"/>
      <c r="AW54" s="106"/>
      <c r="AX54" s="106"/>
    </row>
    <row r="55" spans="1:50" ht="80.25" customHeight="1" x14ac:dyDescent="0.25">
      <c r="A55" s="212"/>
      <c r="B55" s="212"/>
      <c r="C55" s="212"/>
      <c r="D55" s="212"/>
      <c r="E55" s="212"/>
      <c r="F55" s="212"/>
      <c r="G55" s="212"/>
      <c r="H55" s="151"/>
      <c r="I55" s="212"/>
      <c r="J55" s="212"/>
      <c r="K55" s="212"/>
      <c r="L55" s="212"/>
      <c r="M55" s="230"/>
      <c r="N55" s="230"/>
      <c r="O55" s="231"/>
      <c r="P55" s="230"/>
      <c r="Q55" s="230"/>
      <c r="R55" s="230"/>
      <c r="S55" s="230"/>
      <c r="T55" s="230"/>
      <c r="U55" s="230"/>
      <c r="V55" s="230"/>
      <c r="W55" s="230"/>
      <c r="X55" s="230"/>
      <c r="Y55" s="230"/>
      <c r="Z55" s="230"/>
      <c r="AA55" s="230"/>
      <c r="AB55" s="230"/>
      <c r="AC55" s="230"/>
      <c r="AD55" s="230"/>
      <c r="AE55" s="230"/>
      <c r="AF55" s="230"/>
      <c r="AG55" s="212"/>
      <c r="AH55" s="212"/>
      <c r="AI55" s="212"/>
      <c r="AJ55" s="212"/>
      <c r="AK55" s="212"/>
      <c r="AL55" s="212"/>
      <c r="AM55" s="212"/>
      <c r="AN55" s="212"/>
      <c r="AO55" s="212"/>
      <c r="AP55" s="212"/>
      <c r="AQ55" s="232"/>
      <c r="AR55" s="212"/>
      <c r="AS55" s="212"/>
      <c r="AT55" s="107"/>
    </row>
    <row r="56" spans="1:50" s="106" customFormat="1" ht="80.25" customHeight="1" x14ac:dyDescent="0.25">
      <c r="E56" s="321" t="s">
        <v>610</v>
      </c>
      <c r="F56" s="321"/>
      <c r="G56" s="321"/>
      <c r="H56" s="321"/>
      <c r="I56" s="321"/>
      <c r="J56" s="321"/>
      <c r="K56" s="321"/>
      <c r="L56" s="321"/>
      <c r="M56" s="321"/>
      <c r="N56" s="321"/>
      <c r="O56" s="321"/>
      <c r="P56" s="321"/>
      <c r="Q56" s="321"/>
      <c r="R56" s="321"/>
      <c r="S56" s="262">
        <f>+(S11+S15+S20+S23+S29+S32+S37+S42+S45+S52+S54)/11</f>
        <v>0.18311331114172028</v>
      </c>
      <c r="AN56" s="322" t="s">
        <v>561</v>
      </c>
      <c r="AO56" s="322"/>
      <c r="AP56" s="322"/>
      <c r="AQ56" s="264">
        <f>+AQ11+AQ15+AQ20+AQ23+AQ29+AQ32+AQ37+AQ42+AQ45+AQ52+AQ54</f>
        <v>11757235234.07</v>
      </c>
      <c r="AR56" s="264">
        <f>+AR11+AR15+AR20+AR23+AR29+AR32+AR37+AR42+AR45+AR52+AR54</f>
        <v>1113760000</v>
      </c>
      <c r="AS56" s="263">
        <f>+AR56/AQ56</f>
        <v>9.4729753877217437E-2</v>
      </c>
    </row>
    <row r="57" spans="1:50" ht="14.25" customHeight="1" x14ac:dyDescent="0.25"/>
    <row r="58" spans="1:50" ht="14.25" customHeight="1" x14ac:dyDescent="0.25"/>
    <row r="59" spans="1:50" ht="14.25" customHeight="1" x14ac:dyDescent="0.25"/>
    <row r="60" spans="1:50" ht="14.25" customHeight="1" x14ac:dyDescent="0.25"/>
    <row r="61" spans="1:50" ht="14.25" customHeight="1" x14ac:dyDescent="0.25"/>
    <row r="62" spans="1:50" ht="14.25" customHeight="1" x14ac:dyDescent="0.25"/>
    <row r="63" spans="1:50" ht="14.25" customHeight="1" x14ac:dyDescent="0.25"/>
    <row r="64" spans="1:50"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314">
    <mergeCell ref="AR33:AR36"/>
    <mergeCell ref="AS33:AS36"/>
    <mergeCell ref="AQ38:AQ41"/>
    <mergeCell ref="AR38:AR41"/>
    <mergeCell ref="AS38:AS41"/>
    <mergeCell ref="AQ43:AQ44"/>
    <mergeCell ref="AS43:AS44"/>
    <mergeCell ref="AR43:AR44"/>
    <mergeCell ref="AQ46:AQ51"/>
    <mergeCell ref="AR46:AR51"/>
    <mergeCell ref="AS46:AS51"/>
    <mergeCell ref="AN46:AN51"/>
    <mergeCell ref="AO46:AO51"/>
    <mergeCell ref="AN43:AN44"/>
    <mergeCell ref="AO43:AO44"/>
    <mergeCell ref="AG24:AG28"/>
    <mergeCell ref="AQ9:AQ10"/>
    <mergeCell ref="AR9:AR10"/>
    <mergeCell ref="AS9:AS10"/>
    <mergeCell ref="AQ12:AQ14"/>
    <mergeCell ref="AR12:AR14"/>
    <mergeCell ref="AS12:AS14"/>
    <mergeCell ref="AQ16:AQ19"/>
    <mergeCell ref="AR16:AR19"/>
    <mergeCell ref="AS16:AS19"/>
    <mergeCell ref="AQ21:AQ22"/>
    <mergeCell ref="AR21:AR22"/>
    <mergeCell ref="AS21:AS22"/>
    <mergeCell ref="AQ24:AQ28"/>
    <mergeCell ref="AR24:AR28"/>
    <mergeCell ref="AS24:AS28"/>
    <mergeCell ref="AQ30:AQ31"/>
    <mergeCell ref="AR30:AR31"/>
    <mergeCell ref="AS30:AS31"/>
    <mergeCell ref="AQ33:AQ36"/>
    <mergeCell ref="AK46:AK51"/>
    <mergeCell ref="AL46:AL51"/>
    <mergeCell ref="AM46:AM51"/>
    <mergeCell ref="AC46:AC47"/>
    <mergeCell ref="AD46:AD47"/>
    <mergeCell ref="AE46:AE47"/>
    <mergeCell ref="AF46:AF47"/>
    <mergeCell ref="AG46:AG47"/>
    <mergeCell ref="N25:N26"/>
    <mergeCell ref="P25:P26"/>
    <mergeCell ref="Q25:Q26"/>
    <mergeCell ref="N27:N28"/>
    <mergeCell ref="P27:P28"/>
    <mergeCell ref="O27:O28"/>
    <mergeCell ref="AB48:AB51"/>
    <mergeCell ref="AC48:AC51"/>
    <mergeCell ref="AD48:AD51"/>
    <mergeCell ref="AE48:AE51"/>
    <mergeCell ref="AF48:AF51"/>
    <mergeCell ref="AG48:AG51"/>
    <mergeCell ref="AH48:AH51"/>
    <mergeCell ref="AH46:AH47"/>
    <mergeCell ref="AI46:AI51"/>
    <mergeCell ref="AB38:AB41"/>
    <mergeCell ref="AP43:AP44"/>
    <mergeCell ref="A46:A51"/>
    <mergeCell ref="B46:B51"/>
    <mergeCell ref="C46:C51"/>
    <mergeCell ref="D46:D47"/>
    <mergeCell ref="E46:E51"/>
    <mergeCell ref="F46:F51"/>
    <mergeCell ref="G46:G51"/>
    <mergeCell ref="H46:H47"/>
    <mergeCell ref="I46:I47"/>
    <mergeCell ref="L46:L47"/>
    <mergeCell ref="W46:W47"/>
    <mergeCell ref="AB46:AB47"/>
    <mergeCell ref="AH43:AH44"/>
    <mergeCell ref="AI43:AI44"/>
    <mergeCell ref="AK43:AK44"/>
    <mergeCell ref="AL43:AL44"/>
    <mergeCell ref="AM43:AM44"/>
    <mergeCell ref="AP46:AP51"/>
    <mergeCell ref="D48:D51"/>
    <mergeCell ref="H48:H51"/>
    <mergeCell ref="I48:I51"/>
    <mergeCell ref="L48:L51"/>
    <mergeCell ref="W48:W51"/>
    <mergeCell ref="D40:D41"/>
    <mergeCell ref="W40:W41"/>
    <mergeCell ref="AO40:AO41"/>
    <mergeCell ref="A43:A44"/>
    <mergeCell ref="B43:B44"/>
    <mergeCell ref="C43:C44"/>
    <mergeCell ref="E43:E44"/>
    <mergeCell ref="F43:F44"/>
    <mergeCell ref="G43:G44"/>
    <mergeCell ref="AB43:AB44"/>
    <mergeCell ref="AC43:AC44"/>
    <mergeCell ref="AD43:AD44"/>
    <mergeCell ref="AE43:AE44"/>
    <mergeCell ref="AF43:AF44"/>
    <mergeCell ref="AG43:AG44"/>
    <mergeCell ref="AL38:AL41"/>
    <mergeCell ref="AM38:AM41"/>
    <mergeCell ref="AN38:AN41"/>
    <mergeCell ref="AO38:AO39"/>
    <mergeCell ref="A38:A41"/>
    <mergeCell ref="B38:B41"/>
    <mergeCell ref="C38:C41"/>
    <mergeCell ref="E38:E41"/>
    <mergeCell ref="F38:F41"/>
    <mergeCell ref="AP38:AP41"/>
    <mergeCell ref="AF38:AF41"/>
    <mergeCell ref="AG38:AG41"/>
    <mergeCell ref="AH38:AH41"/>
    <mergeCell ref="AI38:AI41"/>
    <mergeCell ref="AK38:AK41"/>
    <mergeCell ref="AN33:AN36"/>
    <mergeCell ref="AO33:AO36"/>
    <mergeCell ref="AP33:AP36"/>
    <mergeCell ref="AI33:AI36"/>
    <mergeCell ref="AK33:AK36"/>
    <mergeCell ref="AL33:AL36"/>
    <mergeCell ref="AM33:AM36"/>
    <mergeCell ref="AC38:AC41"/>
    <mergeCell ref="AD38:AD41"/>
    <mergeCell ref="AE38:AE41"/>
    <mergeCell ref="AH33:AH36"/>
    <mergeCell ref="AC33:AC36"/>
    <mergeCell ref="AD33:AD36"/>
    <mergeCell ref="AE33:AE36"/>
    <mergeCell ref="AF33:AF36"/>
    <mergeCell ref="AG33:AG36"/>
    <mergeCell ref="A33:A36"/>
    <mergeCell ref="B33:B36"/>
    <mergeCell ref="C33:C36"/>
    <mergeCell ref="D33:D34"/>
    <mergeCell ref="E33:E36"/>
    <mergeCell ref="AL30:AL31"/>
    <mergeCell ref="AM30:AM31"/>
    <mergeCell ref="AN30:AN31"/>
    <mergeCell ref="AO30:AO31"/>
    <mergeCell ref="A30:A31"/>
    <mergeCell ref="B30:B31"/>
    <mergeCell ref="C30:C31"/>
    <mergeCell ref="E30:E31"/>
    <mergeCell ref="F30:F31"/>
    <mergeCell ref="L33:L34"/>
    <mergeCell ref="W33:W34"/>
    <mergeCell ref="AB33:AB36"/>
    <mergeCell ref="F33:F36"/>
    <mergeCell ref="G33:G36"/>
    <mergeCell ref="H33:H34"/>
    <mergeCell ref="I33:I34"/>
    <mergeCell ref="J33:J34"/>
    <mergeCell ref="AF30:AF31"/>
    <mergeCell ref="AG30:AG31"/>
    <mergeCell ref="AH30:AH31"/>
    <mergeCell ref="AI30:AI31"/>
    <mergeCell ref="AK30:AK31"/>
    <mergeCell ref="G30:G31"/>
    <mergeCell ref="AB30:AB31"/>
    <mergeCell ref="AC30:AC31"/>
    <mergeCell ref="AD30:AD31"/>
    <mergeCell ref="AE30:AE31"/>
    <mergeCell ref="AG21:AG22"/>
    <mergeCell ref="AH21:AH22"/>
    <mergeCell ref="AI21:AI22"/>
    <mergeCell ref="AK21:AK22"/>
    <mergeCell ref="W21:W22"/>
    <mergeCell ref="AB21:AB22"/>
    <mergeCell ref="AC21:AC22"/>
    <mergeCell ref="AD21:AD22"/>
    <mergeCell ref="AE21:AE22"/>
    <mergeCell ref="A24:A26"/>
    <mergeCell ref="B24:B28"/>
    <mergeCell ref="C24:C28"/>
    <mergeCell ref="E24:E28"/>
    <mergeCell ref="F24:F28"/>
    <mergeCell ref="G24:G28"/>
    <mergeCell ref="H24:H26"/>
    <mergeCell ref="I24:I26"/>
    <mergeCell ref="J24:J26"/>
    <mergeCell ref="A27:A28"/>
    <mergeCell ref="H27:H28"/>
    <mergeCell ref="I27:I28"/>
    <mergeCell ref="J27:J28"/>
    <mergeCell ref="AP16:AP19"/>
    <mergeCell ref="Z18:Z19"/>
    <mergeCell ref="AA18:AA19"/>
    <mergeCell ref="A21:A22"/>
    <mergeCell ref="B21:B22"/>
    <mergeCell ref="C21:C22"/>
    <mergeCell ref="D21:D22"/>
    <mergeCell ref="E21:E22"/>
    <mergeCell ref="F21:F22"/>
    <mergeCell ref="G21:G22"/>
    <mergeCell ref="H21:H22"/>
    <mergeCell ref="I21:I22"/>
    <mergeCell ref="J21:J22"/>
    <mergeCell ref="L21:L22"/>
    <mergeCell ref="AK16:AK19"/>
    <mergeCell ref="AL16:AL19"/>
    <mergeCell ref="AM16:AM19"/>
    <mergeCell ref="AN16:AN19"/>
    <mergeCell ref="AO16:AO19"/>
    <mergeCell ref="AL21:AL22"/>
    <mergeCell ref="AM21:AM22"/>
    <mergeCell ref="AN21:AN22"/>
    <mergeCell ref="AP21:AP22"/>
    <mergeCell ref="AF21:AF22"/>
    <mergeCell ref="AO12:AO14"/>
    <mergeCell ref="AP12:AP14"/>
    <mergeCell ref="A16:A19"/>
    <mergeCell ref="B16:B19"/>
    <mergeCell ref="C16:C19"/>
    <mergeCell ref="E16:E19"/>
    <mergeCell ref="F16:F19"/>
    <mergeCell ref="G16:G19"/>
    <mergeCell ref="AB16:AB19"/>
    <mergeCell ref="AC16:AC19"/>
    <mergeCell ref="AD16:AD19"/>
    <mergeCell ref="AE16:AE19"/>
    <mergeCell ref="AF16:AF19"/>
    <mergeCell ref="AG16:AG19"/>
    <mergeCell ref="AH16:AH19"/>
    <mergeCell ref="AI16:AI19"/>
    <mergeCell ref="AI12:AI14"/>
    <mergeCell ref="AK12:AK14"/>
    <mergeCell ref="AL12:AL14"/>
    <mergeCell ref="AM12:AM14"/>
    <mergeCell ref="AN12:AN14"/>
    <mergeCell ref="AE12:AE14"/>
    <mergeCell ref="AF12:AF14"/>
    <mergeCell ref="AG12:AG14"/>
    <mergeCell ref="AH12:AH14"/>
    <mergeCell ref="AF9:AF10"/>
    <mergeCell ref="AG9:AG10"/>
    <mergeCell ref="AH9:AH10"/>
    <mergeCell ref="AI9:AI10"/>
    <mergeCell ref="AM9:AM10"/>
    <mergeCell ref="A12:A14"/>
    <mergeCell ref="B12:B14"/>
    <mergeCell ref="C12:C14"/>
    <mergeCell ref="E12:E14"/>
    <mergeCell ref="F12:F14"/>
    <mergeCell ref="G12:G14"/>
    <mergeCell ref="AB12:AB14"/>
    <mergeCell ref="AC12:AC14"/>
    <mergeCell ref="AD12:AD14"/>
    <mergeCell ref="E11:R11"/>
    <mergeCell ref="A1:B4"/>
    <mergeCell ref="AB6:AG7"/>
    <mergeCell ref="AI6:AP7"/>
    <mergeCell ref="C3:AO3"/>
    <mergeCell ref="C1:AO1"/>
    <mergeCell ref="C2:AO2"/>
    <mergeCell ref="C4:AO4"/>
    <mergeCell ref="C5:AP5"/>
    <mergeCell ref="AD9:AD10"/>
    <mergeCell ref="AE9:AE10"/>
    <mergeCell ref="A9:A10"/>
    <mergeCell ref="B9:B10"/>
    <mergeCell ref="C9:C10"/>
    <mergeCell ref="E9:E10"/>
    <mergeCell ref="F9:F10"/>
    <mergeCell ref="A6:AA7"/>
    <mergeCell ref="A5:B5"/>
    <mergeCell ref="AN9:AN10"/>
    <mergeCell ref="AO9:AO10"/>
    <mergeCell ref="AP9:AP10"/>
    <mergeCell ref="G9:G10"/>
    <mergeCell ref="AB9:AB10"/>
    <mergeCell ref="AC9:AC10"/>
    <mergeCell ref="E15:R15"/>
    <mergeCell ref="E20:R20"/>
    <mergeCell ref="E23:R23"/>
    <mergeCell ref="E29:R29"/>
    <mergeCell ref="E32:R32"/>
    <mergeCell ref="E37:R37"/>
    <mergeCell ref="E42:R42"/>
    <mergeCell ref="E45:R45"/>
    <mergeCell ref="E52:R52"/>
    <mergeCell ref="L24:L26"/>
    <mergeCell ref="L27:L28"/>
    <mergeCell ref="M25:M26"/>
    <mergeCell ref="O25:O26"/>
    <mergeCell ref="M27:M28"/>
    <mergeCell ref="Q27:Q28"/>
    <mergeCell ref="G38:G41"/>
    <mergeCell ref="H38:H41"/>
    <mergeCell ref="I38:I41"/>
    <mergeCell ref="L38:L41"/>
    <mergeCell ref="J49:J51"/>
    <mergeCell ref="E54:R54"/>
    <mergeCell ref="R25:R26"/>
    <mergeCell ref="S25:S26"/>
    <mergeCell ref="S27:S28"/>
    <mergeCell ref="R27:R28"/>
    <mergeCell ref="E56:R56"/>
    <mergeCell ref="AN56:AP56"/>
    <mergeCell ref="AB24:AB28"/>
    <mergeCell ref="AN24:AN28"/>
    <mergeCell ref="AO24:AO25"/>
    <mergeCell ref="AP24:AP28"/>
    <mergeCell ref="AJ25:AJ26"/>
    <mergeCell ref="AO26:AO28"/>
    <mergeCell ref="AJ27:AJ28"/>
    <mergeCell ref="AH24:AH28"/>
    <mergeCell ref="AI24:AI28"/>
    <mergeCell ref="AK24:AK28"/>
    <mergeCell ref="AL24:AL28"/>
    <mergeCell ref="AM24:AM28"/>
    <mergeCell ref="AC24:AC28"/>
    <mergeCell ref="AD24:AD28"/>
    <mergeCell ref="AE24:AE28"/>
    <mergeCell ref="AF24:AF28"/>
    <mergeCell ref="AP30:AP31"/>
  </mergeCells>
  <dataValidations count="2">
    <dataValidation type="list" allowBlank="1" showInputMessage="1" showErrorMessage="1" sqref="N9:N25 N27 N30:N53" xr:uid="{00000000-0002-0000-0300-000001000000}">
      <formula1>$AN$9:$AN$18</formula1>
    </dataValidation>
    <dataValidation type="list" allowBlank="1" showErrorMessage="1" sqref="N54:N106" xr:uid="{00000000-0002-0000-0300-000000000000}">
      <formula1>$AX$9:$AX$18</formula1>
    </dataValidation>
  </dataValidations>
  <hyperlinks>
    <hyperlink ref="AH38" r:id="rId1" xr:uid="{00000000-0004-0000-0300-000000000000}"/>
    <hyperlink ref="AH46" r:id="rId2" xr:uid="{00000000-0004-0000-0300-000001000000}"/>
  </hyperlinks>
  <pageMargins left="0.7" right="0.7" top="0.75" bottom="0.75" header="0" footer="0"/>
  <pageSetup orientation="landscape"/>
  <drawing r:id="rId3"/>
  <legacyDrawing r:id="rId4"/>
  <extLst>
    <ext xmlns:x14="http://schemas.microsoft.com/office/spreadsheetml/2009/9/main" uri="{CCE6A557-97BC-4b89-ADB6-D9C93CAAB3DF}">
      <x14:dataValidations xmlns:xm="http://schemas.microsoft.com/office/excel/2006/main" count="2">
        <x14:dataValidation type="list" allowBlank="1" showErrorMessage="1" xr:uid="{00000000-0002-0000-0300-000002000000}">
          <x14:formula1>
            <xm:f>ANEXO1!$A$2:$A$21</xm:f>
          </x14:formula1>
          <xm:sqref>AE54:AE81</xm:sqref>
        </x14:dataValidation>
        <x14:dataValidation type="list" allowBlank="1" showErrorMessage="1" xr:uid="{00000000-0002-0000-0300-000003000000}">
          <x14:formula1>
            <xm:f>ANEXO1!$F$2:$F$7</xm:f>
          </x14:formula1>
          <xm:sqref>AF54:AF90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
  <sheetViews>
    <sheetView workbookViewId="0"/>
  </sheetViews>
  <sheetFormatPr baseColWidth="10" defaultColWidth="14.42578125" defaultRowHeight="15" customHeight="1" x14ac:dyDescent="0.25"/>
  <cols>
    <col min="1" max="1" width="20.7109375" customWidth="1"/>
    <col min="2" max="2" width="25" customWidth="1"/>
    <col min="3" max="3" width="19.7109375" customWidth="1"/>
    <col min="4" max="4" width="20.28515625" customWidth="1"/>
    <col min="5" max="6" width="22.85546875" customWidth="1"/>
    <col min="7" max="7" width="25.28515625" customWidth="1"/>
    <col min="8" max="11" width="10.85546875" customWidth="1"/>
  </cols>
  <sheetData>
    <row r="1" spans="1:11" ht="14.25" customHeight="1" x14ac:dyDescent="0.25"/>
    <row r="2" spans="1:11" ht="14.25" customHeight="1" x14ac:dyDescent="0.25">
      <c r="A2" s="431" t="s">
        <v>562</v>
      </c>
      <c r="B2" s="432"/>
      <c r="C2" s="432"/>
      <c r="D2" s="432"/>
      <c r="E2" s="432"/>
      <c r="F2" s="432"/>
      <c r="G2" s="433"/>
    </row>
    <row r="3" spans="1:11" ht="14.25" customHeight="1" x14ac:dyDescent="0.25">
      <c r="A3" s="62" t="s">
        <v>563</v>
      </c>
      <c r="B3" s="429" t="s">
        <v>564</v>
      </c>
      <c r="C3" s="266"/>
      <c r="D3" s="266"/>
      <c r="E3" s="266"/>
      <c r="F3" s="267"/>
      <c r="G3" s="63" t="s">
        <v>565</v>
      </c>
      <c r="H3" s="64"/>
      <c r="I3" s="64"/>
      <c r="J3" s="64"/>
      <c r="K3" s="64"/>
    </row>
    <row r="4" spans="1:11" ht="12.75" customHeight="1" x14ac:dyDescent="0.25">
      <c r="A4" s="17">
        <v>45489</v>
      </c>
      <c r="B4" s="434" t="s">
        <v>566</v>
      </c>
      <c r="C4" s="266"/>
      <c r="D4" s="266"/>
      <c r="E4" s="266"/>
      <c r="F4" s="267"/>
      <c r="G4" s="65" t="s">
        <v>567</v>
      </c>
    </row>
    <row r="5" spans="1:11" ht="12.75" customHeight="1" x14ac:dyDescent="0.25">
      <c r="A5" s="66"/>
      <c r="B5" s="434"/>
      <c r="C5" s="266"/>
      <c r="D5" s="266"/>
      <c r="E5" s="266"/>
      <c r="F5" s="267"/>
      <c r="G5" s="65"/>
    </row>
    <row r="6" spans="1:11" ht="14.25" customHeight="1" x14ac:dyDescent="0.25">
      <c r="A6" s="66"/>
      <c r="B6" s="430"/>
      <c r="C6" s="266"/>
      <c r="D6" s="266"/>
      <c r="E6" s="266"/>
      <c r="F6" s="267"/>
      <c r="G6" s="67"/>
    </row>
    <row r="7" spans="1:11" ht="14.25" customHeight="1" x14ac:dyDescent="0.25">
      <c r="A7" s="66"/>
      <c r="B7" s="430"/>
      <c r="C7" s="266"/>
      <c r="D7" s="266"/>
      <c r="E7" s="266"/>
      <c r="F7" s="267"/>
      <c r="G7" s="67"/>
    </row>
    <row r="8" spans="1:11" ht="14.25" customHeight="1" x14ac:dyDescent="0.25">
      <c r="A8" s="66"/>
      <c r="B8" s="68"/>
      <c r="C8" s="68"/>
      <c r="D8" s="68"/>
      <c r="E8" s="68"/>
      <c r="F8" s="68"/>
      <c r="G8" s="67"/>
    </row>
    <row r="9" spans="1:11" ht="14.25" customHeight="1" x14ac:dyDescent="0.25">
      <c r="A9" s="429" t="s">
        <v>568</v>
      </c>
      <c r="B9" s="266"/>
      <c r="C9" s="266"/>
      <c r="D9" s="266"/>
      <c r="E9" s="266"/>
      <c r="F9" s="266"/>
      <c r="G9" s="267"/>
    </row>
    <row r="10" spans="1:11" ht="14.25" customHeight="1" x14ac:dyDescent="0.25">
      <c r="A10" s="69"/>
      <c r="B10" s="429" t="s">
        <v>569</v>
      </c>
      <c r="C10" s="267"/>
      <c r="D10" s="429" t="s">
        <v>570</v>
      </c>
      <c r="E10" s="267"/>
      <c r="F10" s="69" t="s">
        <v>563</v>
      </c>
      <c r="G10" s="69" t="s">
        <v>571</v>
      </c>
      <c r="H10" s="64"/>
      <c r="I10" s="64"/>
      <c r="J10" s="64"/>
      <c r="K10" s="64"/>
    </row>
    <row r="11" spans="1:11" ht="14.25" customHeight="1" x14ac:dyDescent="0.25">
      <c r="A11" s="70" t="s">
        <v>572</v>
      </c>
      <c r="B11" s="434" t="s">
        <v>573</v>
      </c>
      <c r="C11" s="267"/>
      <c r="D11" s="435" t="s">
        <v>574</v>
      </c>
      <c r="E11" s="267"/>
      <c r="F11" s="66" t="s">
        <v>575</v>
      </c>
      <c r="G11" s="67"/>
    </row>
    <row r="12" spans="1:11" ht="14.25" customHeight="1" x14ac:dyDescent="0.25">
      <c r="A12" s="70" t="s">
        <v>576</v>
      </c>
      <c r="B12" s="435" t="s">
        <v>577</v>
      </c>
      <c r="C12" s="267"/>
      <c r="D12" s="435" t="s">
        <v>578</v>
      </c>
      <c r="E12" s="267"/>
      <c r="F12" s="66" t="s">
        <v>575</v>
      </c>
      <c r="G12" s="67"/>
    </row>
    <row r="13" spans="1:11" ht="14.25" customHeight="1" x14ac:dyDescent="0.25">
      <c r="A13" s="70" t="s">
        <v>579</v>
      </c>
      <c r="B13" s="435" t="s">
        <v>577</v>
      </c>
      <c r="C13" s="267"/>
      <c r="D13" s="435" t="s">
        <v>578</v>
      </c>
      <c r="E13" s="267"/>
      <c r="F13" s="66" t="s">
        <v>575</v>
      </c>
      <c r="G13" s="67"/>
    </row>
    <row r="14" spans="1:11" ht="45" customHeight="1" x14ac:dyDescent="0.25"/>
    <row r="15" spans="1:11" ht="45" customHeight="1" x14ac:dyDescent="0.25"/>
    <row r="16" spans="1:11"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mergeCells count="15">
    <mergeCell ref="B13:C13"/>
    <mergeCell ref="D13:E13"/>
    <mergeCell ref="B10:C10"/>
    <mergeCell ref="D10:E10"/>
    <mergeCell ref="B11:C11"/>
    <mergeCell ref="D11:E11"/>
    <mergeCell ref="B12:C12"/>
    <mergeCell ref="D12:E12"/>
    <mergeCell ref="A9:G9"/>
    <mergeCell ref="B7:F7"/>
    <mergeCell ref="A2:G2"/>
    <mergeCell ref="B3:F3"/>
    <mergeCell ref="B4:F4"/>
    <mergeCell ref="B5:F5"/>
    <mergeCell ref="B6:F6"/>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
  <sheetViews>
    <sheetView workbookViewId="0"/>
  </sheetViews>
  <sheetFormatPr baseColWidth="10" defaultColWidth="14.42578125" defaultRowHeight="15" customHeight="1" x14ac:dyDescent="0.25"/>
  <cols>
    <col min="1" max="1" width="55.28515625" customWidth="1"/>
    <col min="2" max="4" width="10.85546875" customWidth="1"/>
    <col min="5" max="5" width="20.140625" customWidth="1"/>
    <col min="6" max="6" width="34.7109375" customWidth="1"/>
    <col min="7" max="11" width="10.85546875" customWidth="1"/>
  </cols>
  <sheetData>
    <row r="1" spans="1:6" ht="52.5" customHeight="1" x14ac:dyDescent="0.25">
      <c r="A1" s="18" t="s">
        <v>580</v>
      </c>
      <c r="E1" s="19" t="s">
        <v>581</v>
      </c>
      <c r="F1" s="19" t="s">
        <v>582</v>
      </c>
    </row>
    <row r="2" spans="1:6" ht="25.5" customHeight="1" x14ac:dyDescent="0.25">
      <c r="A2" s="20" t="s">
        <v>583</v>
      </c>
      <c r="E2" s="21">
        <v>0</v>
      </c>
      <c r="F2" s="22" t="s">
        <v>501</v>
      </c>
    </row>
    <row r="3" spans="1:6" ht="45" customHeight="1" x14ac:dyDescent="0.25">
      <c r="A3" s="20" t="s">
        <v>584</v>
      </c>
      <c r="E3" s="21">
        <v>1</v>
      </c>
      <c r="F3" s="22" t="s">
        <v>585</v>
      </c>
    </row>
    <row r="4" spans="1:6" ht="45" customHeight="1" x14ac:dyDescent="0.25">
      <c r="A4" s="20" t="s">
        <v>586</v>
      </c>
      <c r="E4" s="21">
        <v>2</v>
      </c>
      <c r="F4" s="22" t="s">
        <v>587</v>
      </c>
    </row>
    <row r="5" spans="1:6" ht="45" customHeight="1" x14ac:dyDescent="0.25">
      <c r="A5" s="20" t="s">
        <v>588</v>
      </c>
      <c r="E5" s="21">
        <v>3</v>
      </c>
      <c r="F5" s="22" t="s">
        <v>589</v>
      </c>
    </row>
    <row r="6" spans="1:6" ht="45" customHeight="1" x14ac:dyDescent="0.25">
      <c r="A6" s="20" t="s">
        <v>590</v>
      </c>
      <c r="E6" s="21">
        <v>4</v>
      </c>
      <c r="F6" s="22" t="s">
        <v>591</v>
      </c>
    </row>
    <row r="7" spans="1:6" ht="45" customHeight="1" x14ac:dyDescent="0.25">
      <c r="A7" s="20" t="s">
        <v>592</v>
      </c>
      <c r="E7" s="21">
        <v>5</v>
      </c>
      <c r="F7" s="22" t="s">
        <v>593</v>
      </c>
    </row>
    <row r="8" spans="1:6" ht="45" customHeight="1" x14ac:dyDescent="0.25">
      <c r="A8" s="20" t="s">
        <v>500</v>
      </c>
    </row>
    <row r="9" spans="1:6" ht="45" customHeight="1" x14ac:dyDescent="0.25">
      <c r="A9" s="20" t="s">
        <v>594</v>
      </c>
    </row>
    <row r="10" spans="1:6" ht="45" customHeight="1" x14ac:dyDescent="0.25">
      <c r="A10" s="20" t="s">
        <v>595</v>
      </c>
    </row>
    <row r="11" spans="1:6" ht="45" customHeight="1" x14ac:dyDescent="0.25">
      <c r="A11" s="20" t="s">
        <v>596</v>
      </c>
    </row>
    <row r="12" spans="1:6" ht="45" customHeight="1" x14ac:dyDescent="0.25">
      <c r="A12" s="20" t="s">
        <v>597</v>
      </c>
    </row>
    <row r="13" spans="1:6" ht="45" customHeight="1" x14ac:dyDescent="0.25">
      <c r="A13" s="20" t="s">
        <v>598</v>
      </c>
    </row>
    <row r="14" spans="1:6" ht="45" customHeight="1" x14ac:dyDescent="0.25">
      <c r="A14" s="20" t="s">
        <v>599</v>
      </c>
    </row>
    <row r="15" spans="1:6" ht="45" customHeight="1" x14ac:dyDescent="0.25">
      <c r="A15" s="20" t="s">
        <v>600</v>
      </c>
    </row>
    <row r="16" spans="1:6" ht="45" customHeight="1" x14ac:dyDescent="0.25">
      <c r="A16" s="20" t="s">
        <v>601</v>
      </c>
    </row>
    <row r="17" spans="1:1" ht="45" customHeight="1" x14ac:dyDescent="0.25">
      <c r="A17" s="20" t="s">
        <v>602</v>
      </c>
    </row>
    <row r="18" spans="1:1" ht="45" customHeight="1" x14ac:dyDescent="0.25">
      <c r="A18" s="20" t="s">
        <v>603</v>
      </c>
    </row>
    <row r="19" spans="1:1" ht="45" customHeight="1" x14ac:dyDescent="0.25">
      <c r="A19" s="20" t="s">
        <v>604</v>
      </c>
    </row>
    <row r="20" spans="1:1" ht="45" customHeight="1" x14ac:dyDescent="0.25">
      <c r="A20" s="20" t="s">
        <v>605</v>
      </c>
    </row>
    <row r="21" spans="1:1" ht="45" customHeight="1" x14ac:dyDescent="0.25">
      <c r="A21" s="20" t="s">
        <v>606</v>
      </c>
    </row>
    <row r="22" spans="1:1" ht="45" customHeight="1" x14ac:dyDescent="0.25"/>
    <row r="23" spans="1:1" ht="45" customHeight="1" x14ac:dyDescent="0.25"/>
    <row r="24" spans="1:1" ht="45" customHeight="1" x14ac:dyDescent="0.25"/>
    <row r="25" spans="1:1" ht="4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dcterms:created xsi:type="dcterms:W3CDTF">2024-07-04T17:50:33Z</dcterms:created>
  <dcterms:modified xsi:type="dcterms:W3CDTF">2024-10-28T22:54:54Z</dcterms:modified>
  <cp:category/>
  <cp:contentStatus/>
</cp:coreProperties>
</file>