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Luz Marlene\OneDrive\EDUCACIÓN\CONTROL INTERNO 2024\ENVÍO PLANES A SEPTIEMBRE 2024\DEFINITIVOS\"/>
    </mc:Choice>
  </mc:AlternateContent>
  <xr:revisionPtr revIDLastSave="0" documentId="13_ncr:1_{D7FAC594-56B3-43E5-B929-1A9B4D2141FF}" xr6:coauthVersionLast="47" xr6:coauthVersionMax="47" xr10:uidLastSave="{00000000-0000-0000-0000-000000000000}"/>
  <bookViews>
    <workbookView xWindow="-120" yWindow="-120" windowWidth="20730" windowHeight="11160" firstSheet="1" activeTab="1" xr2:uid="{00000000-000D-0000-FFFF-FFFF00000000}"/>
  </bookViews>
  <sheets>
    <sheet name="INSTRUCTIVO" sheetId="1" r:id="rId1"/>
    <sheet name="1. ESTRATÉGICO" sheetId="2" r:id="rId2"/>
    <sheet name="2. GESTIÓN-MIPG" sheetId="3" r:id="rId3"/>
    <sheet name="3. INVERSIÓN" sheetId="4" r:id="rId4"/>
    <sheet name="CONTROL DE CAMBIOS " sheetId="5" r:id="rId5"/>
    <sheet name="ANEXO1" sheetId="6"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49" i="2" l="1"/>
  <c r="AS50" i="4"/>
  <c r="AS48" i="4"/>
  <c r="AS46" i="4"/>
  <c r="AS43" i="4"/>
  <c r="AS40" i="4"/>
  <c r="AS38" i="4"/>
  <c r="AS42" i="4" s="1"/>
  <c r="AS35" i="4"/>
  <c r="AS33" i="4"/>
  <c r="AS30" i="4"/>
  <c r="AS32" i="4" s="1"/>
  <c r="AS24" i="4"/>
  <c r="AS29" i="4" s="1"/>
  <c r="AS21" i="4"/>
  <c r="AS23" i="4" s="1"/>
  <c r="AS16" i="4"/>
  <c r="AS20" i="4" s="1"/>
  <c r="AS12" i="4"/>
  <c r="AS9" i="4"/>
  <c r="AS11" i="4" s="1"/>
  <c r="AS54" i="4"/>
  <c r="AR54" i="4"/>
  <c r="AQ54" i="4"/>
  <c r="AS52" i="4"/>
  <c r="AR52" i="4"/>
  <c r="AQ52" i="4"/>
  <c r="AR45" i="4"/>
  <c r="AQ45" i="4"/>
  <c r="AR42" i="4"/>
  <c r="AQ42" i="4"/>
  <c r="AS37" i="4"/>
  <c r="AR37" i="4"/>
  <c r="AQ37" i="4"/>
  <c r="AR32" i="4"/>
  <c r="AQ32" i="4"/>
  <c r="AR29" i="4"/>
  <c r="AQ29" i="4"/>
  <c r="AR23" i="4"/>
  <c r="AQ23" i="4"/>
  <c r="AR20" i="4"/>
  <c r="AQ20" i="4"/>
  <c r="AS15" i="4"/>
  <c r="AR15" i="4"/>
  <c r="AQ15" i="4"/>
  <c r="AR11" i="4"/>
  <c r="AQ11" i="4"/>
  <c r="V47" i="2"/>
  <c r="U47" i="2"/>
  <c r="V45" i="2"/>
  <c r="U45" i="2"/>
  <c r="V42" i="2"/>
  <c r="U42" i="2"/>
  <c r="V39" i="2"/>
  <c r="U39" i="2"/>
  <c r="V35" i="2"/>
  <c r="U35" i="2"/>
  <c r="V31" i="2"/>
  <c r="U31" i="2"/>
  <c r="V28" i="2"/>
  <c r="U28" i="2"/>
  <c r="V22" i="2"/>
  <c r="U22" i="2"/>
  <c r="U20" i="2"/>
  <c r="V20" i="2"/>
  <c r="U15" i="2"/>
  <c r="V15" i="2"/>
  <c r="V11" i="2"/>
  <c r="U11" i="2"/>
  <c r="S42" i="4"/>
  <c r="S29" i="4"/>
  <c r="S10" i="4"/>
  <c r="S12" i="4"/>
  <c r="S13" i="4"/>
  <c r="S15" i="4" s="1"/>
  <c r="S16" i="4"/>
  <c r="S20" i="4" s="1"/>
  <c r="S17" i="4"/>
  <c r="S18" i="4"/>
  <c r="S19" i="4"/>
  <c r="S21" i="4"/>
  <c r="S22" i="4"/>
  <c r="S23" i="4" s="1"/>
  <c r="S24" i="4"/>
  <c r="S25" i="4"/>
  <c r="S30" i="4"/>
  <c r="S32" i="4" s="1"/>
  <c r="S31" i="4"/>
  <c r="S33" i="4"/>
  <c r="S37" i="4" s="1"/>
  <c r="S34" i="4"/>
  <c r="S35" i="4"/>
  <c r="S36" i="4"/>
  <c r="S38" i="4"/>
  <c r="S43" i="4"/>
  <c r="S44" i="4"/>
  <c r="S45" i="4" s="1"/>
  <c r="S46" i="4"/>
  <c r="S52" i="4" s="1"/>
  <c r="S47" i="4"/>
  <c r="S48" i="4"/>
  <c r="S53" i="4"/>
  <c r="S54" i="4" s="1"/>
  <c r="S9" i="4"/>
  <c r="S11" i="4" s="1"/>
  <c r="S10" i="2"/>
  <c r="S12" i="2"/>
  <c r="S13" i="2"/>
  <c r="S16" i="2"/>
  <c r="S17" i="2"/>
  <c r="S18" i="2"/>
  <c r="S19" i="2"/>
  <c r="S21" i="2"/>
  <c r="S23" i="2"/>
  <c r="S24" i="2"/>
  <c r="S25" i="2"/>
  <c r="S27" i="2"/>
  <c r="S29" i="2"/>
  <c r="S30" i="2"/>
  <c r="S32" i="2"/>
  <c r="S33" i="2"/>
  <c r="S34" i="2"/>
  <c r="S36" i="2"/>
  <c r="S38" i="2"/>
  <c r="S40" i="2"/>
  <c r="S41" i="2"/>
  <c r="S43" i="2"/>
  <c r="S44" i="2"/>
  <c r="S46" i="2"/>
  <c r="S9" i="2"/>
  <c r="S56" i="4" l="1"/>
  <c r="V49" i="2"/>
  <c r="AS45" i="4"/>
  <c r="AR56" i="4"/>
  <c r="AQ56" i="4"/>
  <c r="U9" i="2"/>
  <c r="T9" i="2"/>
  <c r="V9" i="2" s="1"/>
  <c r="U46" i="2"/>
  <c r="T46" i="2"/>
  <c r="V46" i="2" s="1"/>
  <c r="U44" i="2"/>
  <c r="T44" i="2"/>
  <c r="V44" i="2" s="1"/>
  <c r="U43" i="2"/>
  <c r="T43" i="2"/>
  <c r="V43" i="2" s="1"/>
  <c r="U41" i="2"/>
  <c r="T41" i="2"/>
  <c r="V41" i="2" s="1"/>
  <c r="U40" i="2"/>
  <c r="T40" i="2"/>
  <c r="V40" i="2" s="1"/>
  <c r="U38" i="2"/>
  <c r="T38" i="2"/>
  <c r="V38" i="2" s="1"/>
  <c r="T37" i="2"/>
  <c r="U36" i="2"/>
  <c r="T36" i="2"/>
  <c r="V36" i="2" s="1"/>
  <c r="U34" i="2"/>
  <c r="T34" i="2"/>
  <c r="V34" i="2" s="1"/>
  <c r="U33" i="2"/>
  <c r="T33" i="2"/>
  <c r="V33" i="2" s="1"/>
  <c r="U32" i="2"/>
  <c r="T32" i="2"/>
  <c r="V32" i="2" s="1"/>
  <c r="U30" i="2"/>
  <c r="T30" i="2"/>
  <c r="V30" i="2" s="1"/>
  <c r="U29" i="2"/>
  <c r="T29" i="2"/>
  <c r="V29" i="2" s="1"/>
  <c r="T27" i="2"/>
  <c r="V27" i="2" s="1"/>
  <c r="T26" i="2"/>
  <c r="U25" i="2"/>
  <c r="T25" i="2"/>
  <c r="V25" i="2" s="1"/>
  <c r="U24" i="2"/>
  <c r="T24" i="2"/>
  <c r="V24" i="2" s="1"/>
  <c r="U23" i="2"/>
  <c r="T23" i="2"/>
  <c r="V23" i="2" s="1"/>
  <c r="U21" i="2"/>
  <c r="T21" i="2"/>
  <c r="V21" i="2" s="1"/>
  <c r="U19" i="2"/>
  <c r="T19" i="2"/>
  <c r="V19" i="2" s="1"/>
  <c r="U18" i="2"/>
  <c r="T18" i="2"/>
  <c r="V18" i="2" s="1"/>
  <c r="U17" i="2"/>
  <c r="T17" i="2"/>
  <c r="V17" i="2" s="1"/>
  <c r="U16" i="2"/>
  <c r="T16" i="2"/>
  <c r="V16" i="2" s="1"/>
  <c r="T13" i="2"/>
  <c r="V13" i="2" s="1"/>
  <c r="U12" i="2"/>
  <c r="T12" i="2"/>
  <c r="V12" i="2" s="1"/>
  <c r="U10" i="2"/>
  <c r="T10" i="2"/>
  <c r="V10" i="2" s="1"/>
  <c r="AS56"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48" authorId="0" shapeId="0" xr:uid="{00000000-0006-0000-0000-000001000000}">
      <text>
        <r>
          <rPr>
            <sz val="11"/>
            <rFont val="Aptos Narrow"/>
            <family val="2"/>
            <scheme val="minor"/>
          </rPr>
          <t>USUARIO:
Hitos intermedios que evidencian el avance en la generacion de un producto en el tiempo
PRODUCTO TANGIBLE DE LA ACTIVIDAD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M8" authorId="0" shapeId="0" xr:uid="{00000000-0006-0000-0100-000001000000}">
      <text>
        <r>
          <rPr>
            <sz val="11"/>
            <rFont val="Aptos Narrow"/>
            <family val="2"/>
            <scheme val="minor"/>
          </rPr>
          <t xml:space="preserve">USUARIO:
1. BIEN
2. SERVICIO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O8" authorId="0" shapeId="0" xr:uid="{00000000-0006-0000-0300-000001000000}">
      <text>
        <r>
          <rPr>
            <sz val="11"/>
            <rFont val="Aptos Narrow"/>
            <family val="2"/>
            <scheme val="minor"/>
          </rPr>
          <t>USUARIO:
Hitos intermedios que evidencian el avance en la generacion de un producto en el tiempo
PRODUCTO TANGIBLE DE LA ACTIVIDAD</t>
        </r>
      </text>
    </comment>
    <comment ref="AE8" authorId="0" shapeId="0" xr:uid="{00000000-0006-0000-0300-000002000000}">
      <text>
        <r>
          <rPr>
            <sz val="11"/>
            <rFont val="Aptos Narrow"/>
            <family val="2"/>
            <scheme val="minor"/>
          </rPr>
          <t xml:space="preserve">VER ANEXO 1
</t>
        </r>
      </text>
    </comment>
    <comment ref="AF8" authorId="0" shapeId="0" xr:uid="{00000000-0006-0000-0300-000003000000}">
      <text>
        <r>
          <rPr>
            <sz val="11"/>
            <rFont val="Aptos Narrow"/>
            <family val="2"/>
            <scheme val="minor"/>
          </rPr>
          <t xml:space="preserve">VER ANEXO 1
</t>
        </r>
      </text>
    </comment>
  </commentList>
</comments>
</file>

<file path=xl/sharedStrings.xml><?xml version="1.0" encoding="utf-8"?>
<sst xmlns="http://schemas.openxmlformats.org/spreadsheetml/2006/main" count="1068" uniqueCount="611">
  <si>
    <t>INSTRUCTIVO PARA EL DILIGENCIAMIENTO DEL PLAN DE ACCIÓN INSTITUCIONAL VIGENCIA 2024</t>
  </si>
  <si>
    <t>PLANTEAMIENTO ESTRATÉGICO PLAN DE ACCIÓN INSTITUCIONAL (Hoja 1)</t>
  </si>
  <si>
    <t>OBJETIVO DE DESARROLLO SOSTENIBLE</t>
  </si>
  <si>
    <t>Ingrese en esta casilla el ODS con el que se articula el programa de su competencia según el Acuerdo 139 que adopta el Plan de Desarrollo Distrital 2024-2027 'Cartagena, Ciudad de Derechos'.</t>
  </si>
  <si>
    <t>OBJETIVO ESTRATÉGICO</t>
  </si>
  <si>
    <t>Ingrese en esta casilla el objetivo estratégico definido en la plataforma estratégica,  relacionado con su proceso y con la línea estratégica en la cual el Acuerdo 139 del 2024 le asignó su responsabilidad.</t>
  </si>
  <si>
    <t xml:space="preserve">LINEA ESTRATÉGICA </t>
  </si>
  <si>
    <t>Ingrese en esta casilla la línea estratégica correspondiente al programa de su competencia según el Acuerdo 139 que adopta el Plan de Desarrollo Distrital 2024-2027 'Cartagena, Ciudad de Derechos'.</t>
  </si>
  <si>
    <t xml:space="preserve">IMPULSOR DE AVANCE </t>
  </si>
  <si>
    <t>Ingrese en esta casilla el impulsor de avance que facilita el logro del objetivo del programa de su competencia según el Acuerdo 139 que adopta el Plan de Desarrollo Distrital 2024-2027 'Cartagena, Ciudad de Derechos'.</t>
  </si>
  <si>
    <t>META DE RESULTADO</t>
  </si>
  <si>
    <t>Ingrese en esta casilla la meta de resultado esperada del programa de su competencia según el Acuerdo 139 que adopta el Plan de Desarrollo Distrital 2024-2027 'Cartagena, Ciudad de Derechos'.</t>
  </si>
  <si>
    <t>PROGRAMA</t>
  </si>
  <si>
    <t xml:space="preserve">Ingrese en esta casilla el nombre de los programas de su competencia según el Acuerdo 139 que adopta el Plan de Desarrollo Distrital 2024-2027 'Cartagena, Ciudad de Derechos' (revise e incorpore los programas del Capítulo de los Pueblos y Comunidades Étnicas donde tienen compromisos, así como sus metas compartidas con otras dependencias). </t>
  </si>
  <si>
    <t>CÓDIGO DE PROGRAMA</t>
  </si>
  <si>
    <t>Ingrese en esta casilla el código del programa establecido en el Plan Operativo Anual de Inversiones.</t>
  </si>
  <si>
    <t>INDICADOR DE PRODUCTO SEGÚN PDD</t>
  </si>
  <si>
    <t xml:space="preserve">Ingrese en este casilla el indicador definido para cumplir la meta de producto en el Plan de Desarrollo según el Acuerdo 139 que adopta el Plan de Desarrollo Distrital 2024-2027 'Cartagena, Ciudad de Derechos' </t>
  </si>
  <si>
    <t>UNIDAD DE MEDIDA DEL INDICADOR DE PRODUCTO</t>
  </si>
  <si>
    <t>Ingrese en esta casilla la expresion fisica con la que se mostrará el resultado de la meta propuesta. (Ejemplo: número, porcentaje, kilometro).</t>
  </si>
  <si>
    <t>LINEA BASE SEGUN PDD</t>
  </si>
  <si>
    <t xml:space="preserve">Ingrese en esta casilla el valor que se encuentra en el Acuerdo 139 que adopta el Plan de Desarrollo Distrital 2024-2027 'Cartagena, Ciudad de Derechos', como el punto de partida para definir el alcance de la meta producto.  </t>
  </si>
  <si>
    <t>DESCRIPCION DE LA META PRODUCTO 2024-2027</t>
  </si>
  <si>
    <t>Ingrese en esta casilla lo que persigue el indicador en el cuatrenio, se encuentra plasmado en el Acuerdo 139 que adopta el Plan de Desarrollo Distrital 2024-2027 'Cartagena, Ciudad de Derechos'</t>
  </si>
  <si>
    <t xml:space="preserve">PONDERACION DE LA META PRODUCTO </t>
  </si>
  <si>
    <t xml:space="preserve">Ingrese en esta casilla el valor porcentual asignado a la meta producto </t>
  </si>
  <si>
    <t>DENOMINACION DEL PRODUCTO</t>
  </si>
  <si>
    <t>Ingrese en esta casilla la naturaleza del producto a entregar, señalando con una X si es bien o servicio</t>
  </si>
  <si>
    <t>ENTREGABLE
INDICADOR DE PRODUCTO SEGÚN CATALOGO DE PRODUCTO</t>
  </si>
  <si>
    <t>Ingrese en esta casilla el indicador de producto según el catálogo de producto de la MGA</t>
  </si>
  <si>
    <t>VALOR DE LA META PRODUCTO 2024-2027</t>
  </si>
  <si>
    <t>Ingrese en esta casilla el numero de la meta a alcanzar al finalizar el cuatrienio. Esto se encuentra inmerso en la descripcion de la meta producto identificada en el Plan de Desarrollo Distrital.</t>
  </si>
  <si>
    <t>PROGRAMACIÓN META PRODUCTO A 2024</t>
  </si>
  <si>
    <t>Ingrese en esta casilla, la cantidad de la meta propuesta para la actual vigencia, relacionada con el Plan Indicativo.</t>
  </si>
  <si>
    <t>GESTIÓN ADMINISTRATIVA MIPG (Hoja 2)</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</si>
  <si>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</si>
  <si>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DIMENSIONES DE MIPG</t>
  </si>
  <si>
    <t>Ingrese en esta casilla la dimensión identificada:
Definir desde la competencia de la dependencia y sus procesos con que dimensión se identifican de las 7 que componen el modelo. Como son:
1. Talento Humano
2. Direccionamiento Estrategico
3. Gestion con Valores por Resultados
4. Evaluacion de Resultados
5. Informacion y Comunicación 
6. Gestion del Conocimiento
7. Control Interno</t>
  </si>
  <si>
    <t>POLÍTICAS DE GESTIÓN Y DESEMPEÑO INSTITUCIONAL</t>
  </si>
  <si>
    <t xml:space="preserve">Relacione en esta casilla la política de gestión y desempeño institucional alineada a su proceso (Éstas se ubican en una de las siete dimensiones de MIPG y las 19 políticas)
</t>
  </si>
  <si>
    <t>PROCESO ASOCIADO A PROGRAMA Y PRODUCTO</t>
  </si>
  <si>
    <t xml:space="preserve">Relacione en esta casilla el proceso de gestión asociado al programa y al producto (Identifique el proceso de su competencia en el mapa de interrelacion de procesos alineado con su dependencia).
</t>
  </si>
  <si>
    <t>SUBPROCESO ASOCIADO</t>
  </si>
  <si>
    <t>Relacione en esta casilla el subproceso de su competencia (Identifique esto en el mapa de interrelación de procesos).</t>
  </si>
  <si>
    <t>OBJETIVO DEL SUBPROCESO</t>
  </si>
  <si>
    <t xml:space="preserve">Descripcion del objetivo del subproceso al cual pertenece </t>
  </si>
  <si>
    <t>NOMBRE DEL INDICADOR</t>
  </si>
  <si>
    <t>Ingrese en esta casilla el nombre del indicador asociado a los objetivos estratégicos de la entidad, de acuerdo al proceso o subproceso de su competencia.</t>
  </si>
  <si>
    <t>PROPÓSITO</t>
  </si>
  <si>
    <t>Describa en esta casilla la meta que espera lograr a partir del indicador mencionado en la casilla anterior.</t>
  </si>
  <si>
    <t>FRECUENCIA</t>
  </si>
  <si>
    <t>Describa en esta casilla la frecuencia con la que se hará el reporte.</t>
  </si>
  <si>
    <t>TIPO DE INDICADOR</t>
  </si>
  <si>
    <t>Describa en esta casilla el tipo de indicador relacionado, según su naturaleza (eficiencia, eficaz, efectividad, etc).</t>
  </si>
  <si>
    <t>GRUPOS DE VALOR</t>
  </si>
  <si>
    <t>Defina en esta casilla con una X a qué grupo de valor pertenece, ya sea entidades, ciudadanía, servidores-interno.</t>
  </si>
  <si>
    <t>PLANES DECRETO 612 DE 2018</t>
  </si>
  <si>
    <t>Indique a cuál Plan Institucional, de los establecidos en el Decreto 612 del 2018, le aporta este producto.</t>
  </si>
  <si>
    <t>POLÍTICA DE ADMINISTRACION DE RIESGOS</t>
  </si>
  <si>
    <t xml:space="preserve">“Establece los lineamientos y parámetros en la Alcaldía Mayor de Cartagena de Indias para la identificación, análisis, evaluación, tratamiento, monitoreo, revisión, 
valoración, comunicación, consulta y seguimiento de los riesgos a los que se  expone y pueden afectar el cumplimiento de los objetivos institucionales en el marco 
de los procesos, planes y proyectos de la entidad debido a eventos potenciales y  que pueden llevar a la posibilidad de incurrir en pérdidas o afectaciones a nivel 
económico o reputaciones por deficiencias, fallas o inadecuaciones, en el recurso  humano, procesos, tecnología, infraestructura o por la ocurrencia de 
acontecimientos externos.” </t>
  </si>
  <si>
    <t xml:space="preserve">RIESGOS ASOCIADOS AL PROCESO </t>
  </si>
  <si>
    <t>Ingrese en esta casilla cada uno de los riesgos identificados en el proceso definido, y desarrollado en la caracterización de la gestión por proceso</t>
  </si>
  <si>
    <t>CONTROLES ESTABLECIDOS PARA LOS RIESGOS</t>
  </si>
  <si>
    <t xml:space="preserve">Ingrese en esta casilla cada uno de los controles formulados para cada riesgo identificado en el proceso definido </t>
  </si>
  <si>
    <t>PLAN DE ACCION - INVERSIÓN (Hoja 3)</t>
  </si>
  <si>
    <t>PROYECTO DE INVERSIÓN</t>
  </si>
  <si>
    <t>Ingrese en esta casilla el nombre del proyecto a partir del cual se desarrollará el programa con el que se articula.</t>
  </si>
  <si>
    <t>CÓDIGO DE PROYECTO BPIN</t>
  </si>
  <si>
    <t>Ingrese en esta casilla el número BPIN del proyecto a partir del cual se desarrollará el programa con el que se articula.</t>
  </si>
  <si>
    <t>OBJETIVO GENERAL DEL PROYECTO</t>
  </si>
  <si>
    <t>Ingrese en esta casilla el fin general del proyecto a partir del cual se desarrollará el programa con el que se articula.</t>
  </si>
  <si>
    <t>OBJETIVO ESPECÍFICO DEL PROYECTO</t>
  </si>
  <si>
    <t>Ingrese en esta casilla el objetivo específico asociado al objetivo general diligenciado en la casilla anterior.</t>
  </si>
  <si>
    <t>PRODUCTO DEL PROYECTO</t>
  </si>
  <si>
    <t>Ingrese en esta casilla el producto que materializa el objetivo específico relacionado en la casilla anterior.</t>
  </si>
  <si>
    <t>PONDERACIÓN DE PRODUCTO</t>
  </si>
  <si>
    <t>Ingrese en esta casilla la ponderacion asignada al producto en cuestión.</t>
  </si>
  <si>
    <t>ACTIVIDADES DE PROYECTO DE INVERSIÓN
( HITOS )</t>
  </si>
  <si>
    <t>Ingrese en esta casilla el listado de actividades del proyecto a partir de las cuales se desarrollará el programa con el que se articula (Incluir actividades misionales que se desarrollan conforme al propósito de la entidad y su proceso). Es importante que este listado de actividades coincida totalmente con las viabilizadas en el SUIFP.</t>
  </si>
  <si>
    <t>TRAZADOR PRESUPUESTAL</t>
  </si>
  <si>
    <t>Ingrese en esta casilla el trazador presupuestal asociado a la actividad de proyecto.</t>
  </si>
  <si>
    <t>ENTREGABLE</t>
  </si>
  <si>
    <t>Ingrese en esta casilla el producto resultante de cada actividad de proyecto a realizar.</t>
  </si>
  <si>
    <t>PROGRAMACIÓN NUMÉRICA DE LA ACTIVIDAD PROYECTO 2024</t>
  </si>
  <si>
    <t>Ingrese en esta casilla el número o pocentaje que se pretende alcanzar con cada actividad del proyecto durante la vigencia.</t>
  </si>
  <si>
    <t>FECHA DE INICIO DE LA ACTIVIDAD O ENTREGABLE</t>
  </si>
  <si>
    <t>Indique en esta casilla la fecha de inicio de la actividad en la vigencia 2024</t>
  </si>
  <si>
    <t>FECHA DE TERMINACIÓN DEL ENTREGABLE</t>
  </si>
  <si>
    <t>Indique en esta casilla la fecha de terminación de la actividad en la vigencia 2024</t>
  </si>
  <si>
    <t>TIEMPO DE EJECUCIÓN
(número de días)</t>
  </si>
  <si>
    <t>Indique en esta casilla el número de días que requiere el desarrollo de la actividad para la vigencia 2024</t>
  </si>
  <si>
    <t>BENEFICIARIOS PROGRAMADOS</t>
  </si>
  <si>
    <t>Ingrese en esta casilla el número de personas estimadas que van a recibir beneficio de la actividad programada en el proyecto</t>
  </si>
  <si>
    <t>UNIDAD COMUNERA DE GOBIERNO A IMPACTAR</t>
  </si>
  <si>
    <t>Ingrese en esta casilla la Unidad Comunera de Gobierno donde se aplica el proyecto asociado</t>
  </si>
  <si>
    <t>NOMBRE DEL RESPONSABLE</t>
  </si>
  <si>
    <t xml:space="preserve">Indique en esta casilla el nombre de la pesona encargada de supervisar las actividades del proyecto encaminadas a conseguir la meta propuesta </t>
  </si>
  <si>
    <t xml:space="preserve">RIESGOS DEL PROYECTO </t>
  </si>
  <si>
    <t xml:space="preserve">Ingrese en esta casilla los riesgos identificados al proyecto </t>
  </si>
  <si>
    <t>ACCIONES DE CONTROL DE LOS RIESGOS DE LOS PROYECTOS</t>
  </si>
  <si>
    <t xml:space="preserve">Ingrese en esta casilla las acciones para controlar los riesgos identificados al proyecto </t>
  </si>
  <si>
    <t>PLAN ANUAL DE ADQUISICIONES (Hoja 3)</t>
  </si>
  <si>
    <t>¿REQUIERE CONTRATACIÓN?</t>
  </si>
  <si>
    <t>En esta casilla ingrese si es necesaria la contratación</t>
  </si>
  <si>
    <t>DESCRIPCION DE LA ADQUISICION ASOCIADA AL PROYECTO</t>
  </si>
  <si>
    <t xml:space="preserve">Relacione la descripcion que se encuentra en el Plan Anual de Adquisiciones asociada al proyecto de inversión </t>
  </si>
  <si>
    <t>CUANTÍA ASIGNADA A LA CONTRATACIÓN</t>
  </si>
  <si>
    <t>Ingrese en esta casilla el valor de la contratación relacionada</t>
  </si>
  <si>
    <t>MODALIDAD DE SELECCIÓN</t>
  </si>
  <si>
    <t>Indique la modalidad de contratación selecionada (Licitación Pública, concurso de méritos, selección abreviada, mínima cuantía, contratación directa)</t>
  </si>
  <si>
    <t>FUENTE DE RECURSOS</t>
  </si>
  <si>
    <t>Indique la fuente de recursos asignada por el acuerdo de presupuesto</t>
  </si>
  <si>
    <t>FECHA DE INICIO DE CONTRATACIÓN</t>
  </si>
  <si>
    <t>Indique la fecha tentativa de inicio del proceso de contratación</t>
  </si>
  <si>
    <t>PROGRAMACIÓN PRESUPUESTAL (Hoja 3)</t>
  </si>
  <si>
    <t>APROPIACIÓN INICIAL
(en pesos)</t>
  </si>
  <si>
    <t>Ingrese el valor numérico en pesos del Plan Operativo Anual de Inversión asignado al rubro presupuestal</t>
  </si>
  <si>
    <t>APROPACION DEFINITIVA POR PROYECTO</t>
  </si>
  <si>
    <t xml:space="preserve">Ingrese el valor numérico en pesos del Plan Operativo Anual de Inversion asignado al rubro presupuestal luego de adiciones y deducciones </t>
  </si>
  <si>
    <t>FUENTE DE FINANCIACIÓN</t>
  </si>
  <si>
    <t>Ingrese el nombre de la fuente de recursos con lo que financiará la actividad</t>
  </si>
  <si>
    <t>RUBRO PRESUPUESTAL</t>
  </si>
  <si>
    <t>Indique el rubro del presupuesto que abarca el sector de su competencia.</t>
  </si>
  <si>
    <t>CODIGO RUBRO PRESUPUESTAL</t>
  </si>
  <si>
    <t>Ingrese el código numérico que identifica el concepto del gasto (Funcionamiento, Deuda, Inversión) y el cual es definido en el Decreto de Liquidación.</t>
  </si>
  <si>
    <t>ALCALDIA DISTRITAL DE CARTAGENA DE INDIAS</t>
  </si>
  <si>
    <t>Código: PTDGI01-F001</t>
  </si>
  <si>
    <t>MACROPROCESO: PLANEACIÓN TERRITORIAL Y DIRECCIONAMIENTO ESTRATEGICO</t>
  </si>
  <si>
    <t>Versión: 1.0</t>
  </si>
  <si>
    <t>PROCESO / SUBPROCESO: GESTIÓN DE LA INVERSIÓN PUBLICA / GESTIÓN DEL PLAN DE DESARROLLO Y SUS INSTRUMENTOS DE EJECUCIÓN</t>
  </si>
  <si>
    <t>Fecha: 16/07/2024</t>
  </si>
  <si>
    <t>FORMATO PLAN DE ACCIÓN INSTITUCIONAL</t>
  </si>
  <si>
    <t>Página: 1 de 3</t>
  </si>
  <si>
    <t>DEPENDENCIA:</t>
  </si>
  <si>
    <t>PLANTEAMIENTO ESTRATÉGICO- PLAN DE DESARROLLO</t>
  </si>
  <si>
    <t>LÍNEA ESTRATÉGICA</t>
  </si>
  <si>
    <t>IMPULSOR DE AVANCE</t>
  </si>
  <si>
    <t>META RESULTADO</t>
  </si>
  <si>
    <t xml:space="preserve">PROGRAMA </t>
  </si>
  <si>
    <t>LÍNEA BASE 
SEGUN PDD</t>
  </si>
  <si>
    <t>DESCRIPCIÓN DE LA META PRODUCTO 2024-2027</t>
  </si>
  <si>
    <t>PONDERACIÓN DE LA META PRODUCTO</t>
  </si>
  <si>
    <t>DENOMINACIÓN DEL PRODUCTO</t>
  </si>
  <si>
    <t>PROGRAMACIÓN META PRODUCTO 2024</t>
  </si>
  <si>
    <t>REPORTE META PRODUCTO DE  SEPTIEMBRE A DICIEMBRE 2024</t>
  </si>
  <si>
    <t>ACUMULADO META PRODUCTO AL AÑO 2024</t>
  </si>
  <si>
    <t>ACUMULADO AL CUATRIENIO</t>
  </si>
  <si>
    <t>AVANCE META PRODUCTO AL AÑO</t>
  </si>
  <si>
    <t>AVANCE META PRODUCTO AL CUATRIENIO</t>
  </si>
  <si>
    <t>PROGRAMACIÓN META PRODUCTO 2025</t>
  </si>
  <si>
    <t>PROGRAMACIÓN META PRODUCTO 2026</t>
  </si>
  <si>
    <t>PROGRAMACIÓN META PRODUCTO 2027</t>
  </si>
  <si>
    <t>1. Fin de la pobreza</t>
  </si>
  <si>
    <t>1. Garantizar la seguridad humana en sus diferentes aspectos en el Distrito de Cartagena de Indias, mediante la disminución de las tasas de homicidios, mortalidad materna e infantil, violencia de género, pobreza extrema e inseguridad alimentaria a través de la implementación de estrategias focalizadas y programas de apoyo integral para proteger la vida de todos los ciudadanos, durante el período de gobierno 2024-2027.</t>
  </si>
  <si>
    <t xml:space="preserve">SEGURIDAD HUMANA </t>
  </si>
  <si>
    <t>Superación de la pobreza extrema y soberanía alimentaria</t>
  </si>
  <si>
    <t>Reducir  la
pobreza monetaria
extrema al 8%</t>
  </si>
  <si>
    <t>Identificación para la superación de la pobreza extrema</t>
  </si>
  <si>
    <t>01-04-02</t>
  </si>
  <si>
    <t>Número de personas con el derecho a la identificación garantizado</t>
  </si>
  <si>
    <t>Numero</t>
  </si>
  <si>
    <t>15.331 personas identificadas en el cuatrienio 2020-2023 Fuente: Plan de Emergencia Social Pedro Romero, 2023</t>
  </si>
  <si>
    <t>Garantizar el derecho a la identificación de dieciséis mil (16.000)
personas</t>
  </si>
  <si>
    <t>Servicio</t>
  </si>
  <si>
    <t xml:space="preserve">Usuarios al sistema </t>
  </si>
  <si>
    <t>Número de personas con situación militar definidas acompañadas por la estrategia PES</t>
  </si>
  <si>
    <t>ND</t>
  </si>
  <si>
    <t>Acompañar a dos mil doscientas (2.200) personas en la
definición de su
situación militar</t>
  </si>
  <si>
    <t>Beneficios potenciales para quienes se gestiona la oferta social</t>
  </si>
  <si>
    <t xml:space="preserve">Bien </t>
  </si>
  <si>
    <t>Avance Programa Identificación para la superación de la pobreza extrema</t>
  </si>
  <si>
    <t>Salud para la superación de la pobreza extrema</t>
  </si>
  <si>
    <t>01-04-03</t>
  </si>
  <si>
    <t>Número de personas en pobreza extrema, víctimas del conflicto armado, migrantes y retornados afiliadas  al Sistema General de Seguridad Social.</t>
  </si>
  <si>
    <t>16.740 personas sin acceso al Sistema General de Seguridad Social a corte 2023 Fuente: Departamento Administrativo Distrital de Salud, 2023</t>
  </si>
  <si>
    <t>Coordinar la afiliación
para cinco mil (5.000)
personas en pobreza
extrema, víctimas del
conflicto
armado, migrantes y
retornados al Sistema
General de Seguridad
Social</t>
  </si>
  <si>
    <t xml:space="preserve">Número de personas en pobreza extrema formadas en asuntos de Salud Integral </t>
  </si>
  <si>
    <t>11.583 personas en pobreza extrema formadas en asuntos de salud integral a corte 2023 Fuente: Plan de Emergencia Social, 2023</t>
  </si>
  <si>
    <t>Formar doce mil
(12.000) nuevas
personas en pobreza
extrema en asuntos
de salud integral</t>
  </si>
  <si>
    <t>Beneficiarios potenciales para quienes gestiona la oferta social</t>
  </si>
  <si>
    <t>Caracterización de los Consejos Comunitarios y Cabildo para el fortalecimiento de la práctica de medicina ancestral elaborada</t>
  </si>
  <si>
    <t>32 Consejos Comunitarios y 6 cabildos indígenas asistidos en la práctica responsable y efectiva de la medicina ancestral y tradicional a corte 2023 Fuente: Secretaria de Participación y Desarrollo Social, 2023</t>
  </si>
  <si>
    <t>Elaborar una (1)
caracterización de los
Consejos
Comunitarios y
Cabildo para el
fortalecimiento de la
práctica de medicina
ancestral</t>
  </si>
  <si>
    <t>Hogares con acompañamiento familiar</t>
  </si>
  <si>
    <t>NP</t>
  </si>
  <si>
    <t>NA</t>
  </si>
  <si>
    <t>Avance Programa Salud para la superación de la pobreza extrema</t>
  </si>
  <si>
    <t>Educación para la superación de la pobreza extrema</t>
  </si>
  <si>
    <t>01-04-04</t>
  </si>
  <si>
    <t>Niños, niñas y adolescentes en pobreza extrema que se encuentra por fuera del  sistema educativo vincular</t>
  </si>
  <si>
    <t>5.556 niños, niñas y adolescentes por fuera del sistema educativo a corte 2023 Fuente: Secretaría de Educación, 2023</t>
  </si>
  <si>
    <t>Vincular cinco mil
quinientos cincuenta
y seis (5.556) niños,
niñas y adolescentes
en pobreza extrema al
sistema educativo en
articulación con la
Secretaría de
Educación Distrital</t>
  </si>
  <si>
    <t>Personas inscritas</t>
  </si>
  <si>
    <t>Número de jóvenes y adultos en pobreza extrema con acceso  a educación técnica.</t>
  </si>
  <si>
    <t>12.509 personas en pobreza extrema que accedieron a educación para el trabajo a corte 2023 Fuente: Plan de Emergencia Social, 2020- 2023</t>
  </si>
  <si>
    <t>Vincular catorce mil (14.000) jóvenes y adultos en pobreza extrema en programas de  acceso  a educación técnica.</t>
  </si>
  <si>
    <t>Familias formadas sobre el valor de la educación</t>
  </si>
  <si>
    <t xml:space="preserve">Formar a veinticinco mil familias (25.000) sobre el valor de la educación
</t>
  </si>
  <si>
    <t>Instituciones Educativas Oficiales del Distrito con programas de retención escolar implementados</t>
  </si>
  <si>
    <t>Implementar programas de retención escolar en cincuenta (50) Instituciones Educativas Oficiales</t>
  </si>
  <si>
    <t xml:space="preserve">Usuarios del sistema </t>
  </si>
  <si>
    <t>Avance Programa Educación para la superación de la pobreza extrema</t>
  </si>
  <si>
    <t>Habitabilidad para la superación de la pobreza extrema</t>
  </si>
  <si>
    <t>01-04-05</t>
  </si>
  <si>
    <t>Número de  vivienda en sectores en pobreza extrema del Distrito de Cartagena mejoradas.</t>
  </si>
  <si>
    <t>49.372 viviendas sin red hidráulica, saneamiento básico y piso a corte 2018 Fuente: Censo Nacional de Población y Vivienda, 2018</t>
  </si>
  <si>
    <t xml:space="preserve">Mejorar cinco mil (5.000)  unidades  de vivienda en sectores en pobreza extrema del Distrito de Cartagena </t>
  </si>
  <si>
    <t>Viviendas de interes prioritario mejoradas</t>
  </si>
  <si>
    <t>Avance Programa Habitabilidad para la superación de la pobreza extrema</t>
  </si>
  <si>
    <t xml:space="preserve">Ingreso y Trabajo para la Superación de la Pobreza Extrema </t>
  </si>
  <si>
    <t>01-04-06</t>
  </si>
  <si>
    <t>Número de familias en situación de pobreza extrema dotadas con capital de trabajo y formación empresarial</t>
  </si>
  <si>
    <t>2.705 familias con unidades productivas creadas a corte 2023 Fuente: Plan de Emergencia Social, 2023</t>
  </si>
  <si>
    <t>Dotar con capital de trabajo y formación empresarial a ocho mil (8.000) familias en pobreza extrema</t>
  </si>
  <si>
    <t>Unidades productivas capitalizadas</t>
  </si>
  <si>
    <t>Número de emprendimientos y/o unidades productivas apoyadas técnica o financieramente</t>
  </si>
  <si>
    <t>0 Fuente: Plan de Emergencia Social, 2023</t>
  </si>
  <si>
    <t>Apoyar técnica y financieramente a tres mil ochocientos (3.800) emprendimientos y/o unidades productivas</t>
  </si>
  <si>
    <t>Unidades prodcutivas colectivas fortalecidas</t>
  </si>
  <si>
    <t>Organizaciones de economía popular integradas por población de pobreza extrema en economía solidaria impactadas</t>
  </si>
  <si>
    <t>1.479 unidades productivas creadas en el cuatrienio 2020-2023 Fuente: Plan de Emergencia Social, 2023</t>
  </si>
  <si>
    <t>Impactar a ochenta (80) organizaciones de economía popular integradas por población de pobreza extrema en economía solidaria</t>
  </si>
  <si>
    <t>Reducir el
desempleo en
Cartagena al 9.3%</t>
  </si>
  <si>
    <t>Centro de Oportunidades para el Empleo del Distrito de Cartagena creado</t>
  </si>
  <si>
    <t>Crear un (1) Centro
de Oportunidades
para el Empleo del
Distrito de Cartagena</t>
  </si>
  <si>
    <t>Número de personas en pobreza extrema con vinculación de empleo formal gestionada</t>
  </si>
  <si>
    <t>3.007 personas con gestión en vinculación laboral a corte 2023 Fuente: Plan de Emergencia Social, 2023</t>
  </si>
  <si>
    <t>Gestionar la vinculación de empleo formal para tres mil doscientas (3.200) personas en pobreza extrema</t>
  </si>
  <si>
    <t xml:space="preserve">Avance Programa Ingreso y Trabajo para la Superación de la Pobreza Extrema </t>
  </si>
  <si>
    <t>Bancarización para la superación de la pobreza extrema</t>
  </si>
  <si>
    <t>01-04-07</t>
  </si>
  <si>
    <t>Personas en pobreza extrema vinculadas  al sistema financiero.</t>
  </si>
  <si>
    <t>24.404 personas en pobreza extrema accediendo al sistema financiero a corte 2023 Fuente: Seguimiento Plan de Desarrollo, 2020-2023</t>
  </si>
  <si>
    <t>Vincular veinte mil (20.000) Personas en pobreza extrema vinculadas  al sistema financiero.</t>
  </si>
  <si>
    <t>Número de familias en situación de pobreza extrema con acceso a créditos financieros</t>
  </si>
  <si>
    <t>1.055 personas con acceso a crédito a corte 2023 Fuente: Seguimiento Plan de Desarrollo, 2020-2023</t>
  </si>
  <si>
    <t>Lograr acceso a crédito financiero para tres mil (3.000) familias en pobreza extrema</t>
  </si>
  <si>
    <t>Familias beneficiadas con trasferencias monetarias no condicionadas</t>
  </si>
  <si>
    <t>Avance Programa Bancarización para la superación de la pobreza extrema</t>
  </si>
  <si>
    <t>Dinámica familiar para la superación de la pobreza extrema</t>
  </si>
  <si>
    <t>01-04-08</t>
  </si>
  <si>
    <t>Miembros de familia en el Distrito de Cartagena sensibilizadas en prevención al consumo de sustancias psicoactivas.</t>
  </si>
  <si>
    <t>14.199 miembros de familias en pobreza extrema del Distrito formados en prevención al consumo de sustancias psicoactivas a corte 2023</t>
  </si>
  <si>
    <t>Formar mil noventa y dos (1.092) nuevos miembros de familias en el Distrito de Cartagena en prevención al consumo de sustancias psicoactivas</t>
  </si>
  <si>
    <t>Estrategia de prevención de violencia basada en género y violencia intrafamiliar desarrollada.</t>
  </si>
  <si>
    <t>Implementar cuatro (4) estrategias de prevención de violencia basada en género y violencia intrafamiliar para familias en pobreza extrema</t>
  </si>
  <si>
    <t>Numero de usuarios</t>
  </si>
  <si>
    <t>Talleres lúdicos recreativos para generar códigos de convivencia con organizaciones de base comunitaria coordinados y elaborados.</t>
  </si>
  <si>
    <t>Coordinar y elaborar ciento cincuenta (150) talleres lúdicos recreativos para generar códigos de convivencia con organizaciones de base comunitaria</t>
  </si>
  <si>
    <t>Avance Programa Dinámica familiar para la superación de la pobreza extrema</t>
  </si>
  <si>
    <t>2. Hambre cero</t>
  </si>
  <si>
    <t>Reducir el
porcentaje de
inseguridad
alimentaria al 18%</t>
  </si>
  <si>
    <t>Seguridad alimentaria y nutrición para la superación de la pobreza extrema</t>
  </si>
  <si>
    <t>01-04-09</t>
  </si>
  <si>
    <t>Niños en primera infancia, personas mayores y población con discapacidad atendidos con la estrategia de ollas comunitarias</t>
  </si>
  <si>
    <t>255.736 habitantes en inseguridad alimentaria a corte 2022 Fuente: DANE, 2022</t>
  </si>
  <si>
    <t>Atender diez mil (10.000) niños en primera infancia, personas mayores y población con discapacidad con la
estrategia de ollas
comunitarias</t>
  </si>
  <si>
    <t>Personas beneficiadas con raciones de alimentos</t>
  </si>
  <si>
    <t>Número de personas atendidas  Estrategia Guerra Frontal contra el Hambre</t>
  </si>
  <si>
    <t>Atender a cincuenta y un mil (51.000) personas con la estrategia Hambre Cero</t>
  </si>
  <si>
    <t>Numero de Mercados campesinos  realizados</t>
  </si>
  <si>
    <t>Realizar noventa y seis (96) eventos de Mercados campesinos</t>
  </si>
  <si>
    <t>Avance Programa Seguridad alimentaria y nutrición para la superación de la pobreza extrema</t>
  </si>
  <si>
    <t>Acceso a la justicia para la superación de la pobreza extrema</t>
  </si>
  <si>
    <t>01-04-10</t>
  </si>
  <si>
    <t>Numero de rutas de atención que permitan la atención oportuna para garantizar derechos y resolver conflictos creados</t>
  </si>
  <si>
    <t xml:space="preserve">Crear diecisiete (17) rutas de atención que permitan la atención oportuna para garantizar derechos y resolver conflictos
</t>
  </si>
  <si>
    <t>Visictantes que consulten el sitio web leg al App</t>
  </si>
  <si>
    <t>Estrategias de comunicación para dar a conocer las rutas del Plan de Emergencia Social implementadas</t>
  </si>
  <si>
    <t>Implementar cuatro (4) estrategias de comunicación para dar a conocer las rutas del Plan de Emergencia Social</t>
  </si>
  <si>
    <t xml:space="preserve">Estrategias de acceso a la justicia desarrolladas </t>
  </si>
  <si>
    <t>Avance Programa Acceso a la justicia para la superación de la pobreza extrema</t>
  </si>
  <si>
    <t>Fortalecimiento institucional para la superación de la pobreza extrema</t>
  </si>
  <si>
    <t>01-04-11</t>
  </si>
  <si>
    <t>Jornadas de atención integral a la comunidad "Gobierno al Barrio" desarrolladas.</t>
  </si>
  <si>
    <t>108 jornadas de atención a la comunidad a corte 2023 Fuente: Seguimiento al Plan de Desarrollo, 2023</t>
  </si>
  <si>
    <t>Desarrollar ciento veinte (120) jornadas de atención integral a la comunidad "Gobierno al Barrio".</t>
  </si>
  <si>
    <t>Espacios de integración de oferta publica generados</t>
  </si>
  <si>
    <t>Número de jornadas de diálogos y gobernanzas desarrolladas</t>
  </si>
  <si>
    <t>Desarrollar setenta y dos (72) jornadas de diálogos y gobernanza en el Distrito de Cartagena a través de la estrategia “Encuentros Barriales”</t>
  </si>
  <si>
    <t xml:space="preserve">Espacios de participacion promovidos </t>
  </si>
  <si>
    <t>Avance Programa Fortalecimiento institucional para la superación de la pobreza extrema</t>
  </si>
  <si>
    <t>DE LOS PUEBLOS Y COMUNIDADES ETNICAS</t>
  </si>
  <si>
    <t>Territorio Sitio de Paz y Pensamiento Colectivo</t>
  </si>
  <si>
    <t>Incrementar a 50% el porcentaje de población indígena que habita el Distrito de Cartagena vinculada a procesos fortalecimiento y reconocimiento de sus derechos, diversidad étnica y cultural como un principio fundamental</t>
  </si>
  <si>
    <t>MUJER INDÍGENA, FAMILIA Y GENERACIÓN DE INGRESOS</t>
  </si>
  <si>
    <t>Unidades productivas en cabildos indigenas con asistencias tecnicas y apoyo financiero</t>
  </si>
  <si>
    <t>Brindar asistencia técnica y apoyo financiero a doscientas (200) unidades productivas de los Cabildos Indígenas presentes en el Distrito</t>
  </si>
  <si>
    <t>Avance Programa MUJER INDÍGENA, FAMILIA Y GENERACIÓN DE INGRESOS</t>
  </si>
  <si>
    <t>Página: 2 de 3</t>
  </si>
  <si>
    <t xml:space="preserve">DEPENDENCIA : </t>
  </si>
  <si>
    <t>GESTIÓN ADMINISTRATIVA - MIPG</t>
  </si>
  <si>
    <t>ADMINISTRACIÓN DE RIESGOS</t>
  </si>
  <si>
    <t>DIMENSIÓN (ES) DE MIPG</t>
  </si>
  <si>
    <t xml:space="preserve"> POLÍTICA DE GESTIÓN Y DESEMPEÑO INSTITUCIONAL</t>
  </si>
  <si>
    <t>PROCESO ASOCIADO</t>
  </si>
  <si>
    <t>AVANCE 
Mes1</t>
  </si>
  <si>
    <t>AVANCE 
Mes2</t>
  </si>
  <si>
    <t>AVANCE 
Mes3</t>
  </si>
  <si>
    <t>AVANCE 
Mes4</t>
  </si>
  <si>
    <t>AVANCE 
Mes5</t>
  </si>
  <si>
    <t>AVANCE 
Mes6</t>
  </si>
  <si>
    <t>AVANCE 
Mes7</t>
  </si>
  <si>
    <t>AVANCE 
Mes8</t>
  </si>
  <si>
    <t>AVANCE 
Mes9</t>
  </si>
  <si>
    <t>AVANCE 
Mes10</t>
  </si>
  <si>
    <t>AVANCE 
Mes11</t>
  </si>
  <si>
    <t>AVANCE 
Mes12</t>
  </si>
  <si>
    <t>PROMEDIO</t>
  </si>
  <si>
    <t>ENTIDADES</t>
  </si>
  <si>
    <t>SERVIDORES</t>
  </si>
  <si>
    <t>CIUDADANÍA</t>
  </si>
  <si>
    <t>INTERNO</t>
  </si>
  <si>
    <t xml:space="preserve">
</t>
  </si>
  <si>
    <t>Página: 3 de 3</t>
  </si>
  <si>
    <t>PROYECTOS DE INVERSIÓN</t>
  </si>
  <si>
    <t>PLAN ANUAL DE ADQUISICIONES</t>
  </si>
  <si>
    <t>PROGRAMACIÓN PRESUPUESTAL</t>
  </si>
  <si>
    <t xml:space="preserve"> META PRODUCTO PDD 2024</t>
  </si>
  <si>
    <t>OBJETIVO ESPECIFICO DEL PROYECTO</t>
  </si>
  <si>
    <t>REPORTE PRODUCTO DE  JUNIO A 31 DE AGOSTO DE 2024</t>
  </si>
  <si>
    <t>REPORTE PRODUCTO DE  SEPTIEMBRE A 31 DE DICIEMBRE 2024</t>
  </si>
  <si>
    <t>PONDERACIÓN DE  PRODUCTO</t>
  </si>
  <si>
    <t>ACTIVIDADES DE PROYECTO DE INVERSIÓN 
( HITOS )</t>
  </si>
  <si>
    <t>PROGRAMACIÓN NUMÉRICA DE LA ACTIVIDAD PROYECTO (VIGENCIA)</t>
  </si>
  <si>
    <t>REPORTE ACTIVIDAD DE PROYECTO
EJECUTADO DE AGOSTO 1 A 30 DE SEPTIEMBRE 2024</t>
  </si>
  <si>
    <t>AVANCE DE LAS ACTIVIDADES DE LOS PROYECTOS A AGOSTO 2024</t>
  </si>
  <si>
    <t>FECHA DE INICIO DE LA ACTIVIDAD</t>
  </si>
  <si>
    <t>FECHA DE TERMINACIÓN DE LA ACTIVIDAD</t>
  </si>
  <si>
    <t>DESCRIPCIÓN DE LA ADQUISICIÓN ASOCIADA AL PROYECTO</t>
  </si>
  <si>
    <t>REPORTE (ENLACE DE SECOP)</t>
  </si>
  <si>
    <t>APROPACIÓN DEFINITIVA POR PROYECTO</t>
  </si>
  <si>
    <t>EJECUCIÓN PRESUPUESTAL SEGÚN REGISTROS PRESUPUESTALES DE JUNIO A AGOSTO 31 DE 2024</t>
  </si>
  <si>
    <t>EJECUCIÓN PRESUPUESTAL SEGÚN REGISTROS PRESUPUESTALES DE SEPTIEMBRE A DICIEMBRE 31 DE 2024</t>
  </si>
  <si>
    <t>EJECUCIÓN PRESUPUESTAL SEGÚN GIROS DE JUNIO A AGOSTO 31 DE 2024</t>
  </si>
  <si>
    <t>EJECUCIÓN PRESUPUESTAL SEGÚN GIROS DE SEPTIEMBRE A DICIEMBRE 31 DE 2024</t>
  </si>
  <si>
    <t>APROPIACION DEFINITIVA</t>
  </si>
  <si>
    <t>EJECUCIÓN PRESUPUESTAL SEGÚN GIROS</t>
  </si>
  <si>
    <t>AVANCE EJECUCIÓN PRESUPUESTAL SEGÚN GIROS</t>
  </si>
  <si>
    <t>Fortalecimiento de las estrategia de identificación para la superación de la pobreza extrema y desigualdad Cartagena de Indias</t>
  </si>
  <si>
    <t>Fortalecer el acceso a los servicios de documentación a población en pobreza extrema y en situación de desplazamiento</t>
  </si>
  <si>
    <t>Asegurar el acceso de la población en pobreza extrema a documentos de identificación</t>
  </si>
  <si>
    <t>Servicio de información para la atención de población vulnerable</t>
  </si>
  <si>
    <t>Realizar jornadas de identificación en la población en pobreza extrema</t>
  </si>
  <si>
    <t>VÍCTIMAS</t>
  </si>
  <si>
    <t xml:space="preserve">Jornadas Realizadas </t>
  </si>
  <si>
    <t xml:space="preserve">UCG  11, 14, 4, 6 </t>
  </si>
  <si>
    <t xml:space="preserve">Director Jorge Redondo Suarez - Coordinador </t>
  </si>
  <si>
    <t>Dificultades en el traslado a tiempo o falta de mantenimiento de la maquina utilizada en el proceso de identificación en las jornadas</t>
  </si>
  <si>
    <t>Realizar a tiempo el traslado especial que requiere la maquina al lugar de la jornada y además hacerle los respectivos mantenimientos preventivos</t>
  </si>
  <si>
    <t>N/A</t>
  </si>
  <si>
    <t xml:space="preserve">1.3.1.1.03-062 Dividendos Acuacar </t>
  </si>
  <si>
    <t>2.3.4502.1500.2024130010187</t>
  </si>
  <si>
    <t>EQUIDAD DE LA MUJER</t>
  </si>
  <si>
    <t>Gestión en la regularización de la situación militar de la población en pobreza extrema en articulación con el Distrito Militar 14</t>
  </si>
  <si>
    <t>Servicio de gestión de oferta social para la población vulnerable</t>
  </si>
  <si>
    <t>Realizar jornadas de asesoriamiento para la definicion de la situacion militar con el Distrito militar 14</t>
  </si>
  <si>
    <t>22/072024</t>
  </si>
  <si>
    <t>Dificultades al coordinar las
jornadas con el Distrito militar</t>
  </si>
  <si>
    <t>Realizar a tiempo la planeación de las acciones de coordinación con el distrito militar</t>
  </si>
  <si>
    <t>PRIMERA INFANCIA, INFANCIA Y ADOLESCENCIA</t>
  </si>
  <si>
    <t>Avance Proyecto Fortalecimiento de las estrategia de identificación para la superación de la pobreza extrema y desigualdad Cartagena de Indias</t>
  </si>
  <si>
    <t>Fortalecimiento de las estrategias de salud para la población en pobreza extrema Cartagena de Indias</t>
  </si>
  <si>
    <t>Aumentar el acceso de la oferta en salud en la población en pobreza extrema de Cartagena de Indias.</t>
  </si>
  <si>
    <t>Aumentar la cobertura de afiliación en el sistema general de salud.</t>
  </si>
  <si>
    <t>Realizar jornadas de afiliación al SGSS en articulación con el DADIS.</t>
  </si>
  <si>
    <t>UCG  6, 12, 13, 5, 14</t>
  </si>
  <si>
    <t>No disponer de los recursos a
tiempo</t>
  </si>
  <si>
    <t>Oportuna información Fortalecimiento de alianzas</t>
  </si>
  <si>
    <t>Si</t>
  </si>
  <si>
    <t>PRESTACION DE SERVICIOS PROFESIONALES Y DE APOYO EN EL MARCO DEL PROYECTO FORTALECIMIENTO DE LAS ESTRATEGIAS DE SALUD PARA LA POBLACION EN POBREZA EXTREMA CARTAGENA DE INDIAS DENTRO DEL PROGRAMA QUE ESTABLECE EL ACUERDO 014 DE 2011 DENOMINADO SALUD PARA LA SUPERACION DE LA POBREZA EXTREMA DEL PLAN DE EMERGENCIA SOCIAL  PEDRO ROMERO DEL DISTRITO DE CARTAGENA DE INDIAS</t>
  </si>
  <si>
    <t>14/08/2024
28/08/2024</t>
  </si>
  <si>
    <t>Se adjunta listado de enlaces de secop</t>
  </si>
  <si>
    <t>1.2.1.0.00-001 - ICLD</t>
  </si>
  <si>
    <t>2.3.4502.1500.2024130010177</t>
  </si>
  <si>
    <t>GRUPOS ÉTNICOS</t>
  </si>
  <si>
    <t>Fortalecer el conocimiento y sensibilización en salud integral comunitaria.</t>
  </si>
  <si>
    <t>Desarrollo de capacidades en estrategias de salud sexual, prevención ETS en las instituciones educativas.</t>
  </si>
  <si>
    <t xml:space="preserve">Numero de personas capacitadas </t>
  </si>
  <si>
    <t>Posible descoordinación con
aliados estratégicos</t>
  </si>
  <si>
    <t>Lista de chequeo Oportuna de Aliados, Apoyo para la gestión de Insumos.</t>
  </si>
  <si>
    <t>CAMBIO CLIMÁTICO</t>
  </si>
  <si>
    <t>Aumentar información en la población de la medicina ancestral.</t>
  </si>
  <si>
    <t>Servicio de acompañamiento familiar y comunitario para la superación de la pobreza</t>
  </si>
  <si>
    <t>Identificación y caracterización para el fortalecimiento de las practicas medicinales ancestrales.</t>
  </si>
  <si>
    <t>Caracterizaciones Realizadas</t>
  </si>
  <si>
    <t>Poca receptividad de la
comunidad</t>
  </si>
  <si>
    <t>Gestión oportuna en Contratación</t>
  </si>
  <si>
    <t>GESTIÓN DEL RIESGO DE DESASTRES</t>
  </si>
  <si>
    <t>Avance Proyecto Fortalecimiento de las estrategias de salud para la población en pobreza extrema Cartagena de Indias</t>
  </si>
  <si>
    <t>Fortalecimiento de la estrategia de Educación para la superación de la pobreza extrema y desigualdad Cartagena de Indias</t>
  </si>
  <si>
    <t>Desarrollar acciones para acompañar a las familias en pobreza extrema, víctimas del conflicto armado, migrantes y retornados en el
proceso de inserción y retención escolar, de esta forma se pretende crear espacios para fortalecer el valor de la educa</t>
  </si>
  <si>
    <t>Facilitar el acceso e inclusión a niños, niñas y adolescentes enpobreza extrema, al sistema educativo en articulación con la secretaria de Educacion Distrital.</t>
  </si>
  <si>
    <t>Servicio de educación para el trabajo a la población vulnerable</t>
  </si>
  <si>
    <t>Focalización de niños, niñas y adolescentes que se encuentran desescolarizados y remitidos a la secretaria de educación</t>
  </si>
  <si>
    <t>Numero de niños, niñas y adolescentes  focalizados</t>
  </si>
  <si>
    <t>UCG  4, 11, 14</t>
  </si>
  <si>
    <t>Poca asistencia de la comunidad
a las jornadas organizadas por
el programa de educación</t>
  </si>
  <si>
    <t>Realizar jornadas en lo posible en sitios cerrados y seguros</t>
  </si>
  <si>
    <t>PRESTACION DE SERVICIOS PROFESIONALES EN EL MARCO DEL PROYECTO DENOMINADO FORTALECIMIENTO DE LA ESTRATEGIA DE EDUCACION PARA LA SUPERACION DE LA POBREZA EXTREMA Y DESIGUALDAD CARTAGENA DE INDIAS, DENTRO DEL PROGRAMA EDUCACION PARA LA SUPERACION DE LA POBREZA EXTREMA INMERSO EN EL PLAN DE EMERGENCIA SOCIAL PEDRO ROMERO.PES PR</t>
  </si>
  <si>
    <t>2.3.4502.1500.2024130010188</t>
  </si>
  <si>
    <t>CONSTRUCCIÓN DE PAZ</t>
  </si>
  <si>
    <t>"Facilitar la vinculación de jóvenes y adultos a la educación para el trabajo ydesarrollo humano, técnica para la adquisición de competencias que contribuyan a la inserción laboral"</t>
  </si>
  <si>
    <t>Talleres sobre proyectos de vida o vocacional.</t>
  </si>
  <si>
    <t xml:space="preserve">Talleres Realizados </t>
  </si>
  <si>
    <t>Falta de Documentos de
Identificación para el proceso de
vinculación de los estudiantes al
sistema educativo</t>
  </si>
  <si>
    <t>Realizar jornadas del programa de educación en las instituciones educativas con el apoyo del programa de Identificación del Pes para permitir que los niños tengan su documento de identidad.</t>
  </si>
  <si>
    <t>DESPLAZADOS</t>
  </si>
  <si>
    <t>Formar familias en el valor a la Educación</t>
  </si>
  <si>
    <t>Servicio de acompañamiento familiar y comunitario para la
superación de la pobreza</t>
  </si>
  <si>
    <t>Procesos de intervencion a docentes, administrativos y padres familia sobre el valor de la educación y prevencion de las causas que insiden en la deserción escolar.</t>
  </si>
  <si>
    <t>Numero de docentes, administrativos y padres de familias impactados</t>
  </si>
  <si>
    <t>Aumento de la deserción escolar
en las Instituciones Públicas de
la Ciudad, teniendo en cuenta la
apatía del niño, niña y
adolescente para asistir a la
institución</t>
  </si>
  <si>
    <t>Trabajar desde el núcleo familiar y educativo los procesos de enseñanzas de los estudiantes</t>
  </si>
  <si>
    <t>Fortalecer la implemnetación de programas de retención escolar en Instituciones Educativas Oficiales del Distrito</t>
  </si>
  <si>
    <t>Fortalecer actividades de retención escolar para los niños, niñas y adolescentes en pobreza extrema</t>
  </si>
  <si>
    <t xml:space="preserve">Actividades de retencion realizadas </t>
  </si>
  <si>
    <t>Avance Proyecto Fortalecimiento de la estrategia de Educación para la superación de la pobreza extrema y desigualdad Cartagena de Indias</t>
  </si>
  <si>
    <t>Fortalecimiento la estrategia de Habitabilidad para el mejoramiento de vivienda de las familias en situación de pobreza extrema Cartagena
de Indias</t>
  </si>
  <si>
    <t>Disminuir el indice de viviendas en condiciones inadecuadas de habitabilidad entre la población de extrema pobreza en el distrito de cartagena.</t>
  </si>
  <si>
    <t>Aumentar el número de viviendas con condiciones adecuadas de habitabilidad.</t>
  </si>
  <si>
    <t>Vivienda de Interés Prioritario mejoradas</t>
  </si>
  <si>
    <t>Caracterización social y seguimiento de viviendas objeto de intervención</t>
  </si>
  <si>
    <t>Retraso en la llegada de los
insumos o materiales para la
ejecución de la obra</t>
  </si>
  <si>
    <t>Establecer reunión de comité de obra, para revisión</t>
  </si>
  <si>
    <t>PRESTACION DE SERVICIOS PROFESIONALES Y DE APOYO A LA GESTION EN EL MARCO DEL PROYECTO EN EL MARCO DEL PROYECTO DENOMINADO FORTALECIMIENTO DE LA ESTRATEGIA DE HABITABILIDAD PARA EL MEJORAMIENTO DE VIVIENDA DE LAS FAMILIAS EN SITUACION DE POBREZA EXTREMA CARTAGENA DE INDIAS DENTRO DEL PROGRAMA QUE ESTABLECE EL ACUERDO 014 DE 2011 DENOMINADO HABITABILIDAD PARA LA SUPERACION DE LA POBREZA EXTREMA INMERSO EN EL PLAN DE EMERGENCIA SOCIAL  PEDRO ROMERO DEL DISTRITO DE CARTAGENA DE INDIAS.</t>
  </si>
  <si>
    <t>12/07/2024
30/08/2024</t>
  </si>
  <si>
    <t>2.3.4502.1500.2024130010185</t>
  </si>
  <si>
    <t>Mejoramiento de condiciones de habitabilidad de las viviendas focalizadas y caracterizadas</t>
  </si>
  <si>
    <t xml:space="preserve">Mejoramientos Realizados </t>
  </si>
  <si>
    <t>Director Jorge Redondo Suarez - Coordinador</t>
  </si>
  <si>
    <t>Falta de recursos, para la
ejecución de las intervenciones</t>
  </si>
  <si>
    <t>Gestionar reuniones con entidades que nos permitan obtener más
recursos para la ejecución de las obras</t>
  </si>
  <si>
    <t>1.3.1.1.03-062- Dividendos Acuacar</t>
  </si>
  <si>
    <t>Avance Proyecto Fortalecimiento la estrategia de Habitabilidad para el mejoramiento de vivienda de las familias en situación de pobreza extrema Cartagena
de Indias</t>
  </si>
  <si>
    <t>Fortalecimiento de la estrategia generación de Ingresos y Trabajo para la población en pobreza extrema del Distrito de Cartagena de Indias</t>
  </si>
  <si>
    <t>Aumentar los ingresos y el trabajo de familias en pobreza extrema del Distrito de Cartagena de Indias.</t>
  </si>
  <si>
    <t>Fortalecer técnica y financieramente a unidades de productivas,organizaciones de economía solidaria y cabildos indígenas de población vulnerable.</t>
  </si>
  <si>
    <t>Servicio de apoyo a unidades productivas individuales para la
generación de ingresos</t>
  </si>
  <si>
    <t>Caracterizar unidades productivas con necesidades capital de trabajo y
formación empresarial en la población en pobreza extrema.</t>
  </si>
  <si>
    <t>UCG 4,11,14</t>
  </si>
  <si>
    <t>Inestabilidad del mercado y alza
en los precios para compra de
activos de capital semilla</t>
  </si>
  <si>
    <t>Establecer acuerdos con compradores directos</t>
  </si>
  <si>
    <t>PRESTACION DE SERVICIOS PROFESIONALES Y APOYO EN EL MARCO DEL PROYECTO DENOMINADO FORTALECIMIENTO DE LA ESTRATEGIA GENERACION DE INGRESO Y TRABAJO PARA LA POBLACION EN POBREZA EXTREMA DEL DISTRITO DE CARTAGENA DE INDIAS INMERSO EN EL PROGRAMA INGRESO Y TRABAJO PARA LA SUPERACION DE LA POBREZA EXTREMA DEL PLAN DE EMERGENCIA SOCIAL PEDRO ROMERO PES PR</t>
  </si>
  <si>
    <t>1.2.1.0.00-001-ICDL</t>
  </si>
  <si>
    <t>2.3.4502.1500.2024130010198</t>
  </si>
  <si>
    <t>Realizar formación, asesoría empresarial, entrega de capital semilla y seguimiento</t>
  </si>
  <si>
    <t xml:space="preserve">Formacion y capital semilla entregados </t>
  </si>
  <si>
    <t>Posibilidad que las ESAL
incumpla en sus entregables</t>
  </si>
  <si>
    <t>Póliza de cumplimiento y seguimiento continuo en las operaciones</t>
  </si>
  <si>
    <t>Implementar un centro oportunidades para el empleo que este enfocado en gestionar la vinculación de empleoformal y desarrollar de
actividades de generación de ingresos a población vulnerable</t>
  </si>
  <si>
    <t>Servicio de apoyo para el fortalecimiento de unidades productivas colectivas para la generación de ingresos</t>
  </si>
  <si>
    <t>Articulación de entidades públicas y privadas que ofertan empleo y brindan acceso a la generación de ingresos.</t>
  </si>
  <si>
    <t xml:space="preserve">Numero de Articulaciones </t>
  </si>
  <si>
    <t>Avance Proyecto Fortalecimiento de la estrategia generación de Ingresos y Trabajo para la población en pobreza extrema del Distrito de Cartagena de Indias</t>
  </si>
  <si>
    <t>Fortalecimiento de la Estrategia Bancarización para la población de pobreza extrema y desigualdad en la Cartagena de Indias</t>
  </si>
  <si>
    <t>Aumentar el acceso a servicios financieros en la población en pobreza extrema cartagena de indias</t>
  </si>
  <si>
    <t>Fomentar el acceso del servios financiero con bajos costo.</t>
  </si>
  <si>
    <t>Servicio de apoyo financiero para la entrega de transferencias monetarias no condicionadas</t>
  </si>
  <si>
    <t>Focalizar beneficiarios para el acceso a el sector financiero.</t>
  </si>
  <si>
    <t xml:space="preserve">Numero de beneficiarios focalizados </t>
  </si>
  <si>
    <t>Inestabilidad del mercado y alza
en tasas de interés y
devaluación del dinero</t>
  </si>
  <si>
    <t>El ingreso estimado en el horizonte de operación no alcanzaría para el
cumplimiento de metas</t>
  </si>
  <si>
    <t>2.3.4502.1500.2024130010184</t>
  </si>
  <si>
    <t>Fomentar el acceso de microcreditos con tramites sencillos.</t>
  </si>
  <si>
    <t>Establecer convenios con micro-financieras o bancos para brindar créditos blandos a unidades productivas de población en pobreza extrema.</t>
  </si>
  <si>
    <t xml:space="preserve">Numero de convenios realizados </t>
  </si>
  <si>
    <t>Posibilidad que las entidades
bancarias o microfinancieras
incumpla en sus entregables</t>
  </si>
  <si>
    <t>Avance Proyecto Fortalecimiento de la Estrategia Bancarización para la población de pobreza extrema y desigualdad en la Cartagena de Indias</t>
  </si>
  <si>
    <t>Implementación de estrategias de Dinamica Familiar como soporte social para la disminución de la pobreza en Cartagena de Indias</t>
  </si>
  <si>
    <t>Fortalecer la estructura familiar y comunitaria de población en pobreza extrema en Cartagena.</t>
  </si>
  <si>
    <t>Formar en prevención de consumo de sustancias psicoactivas a familias u hogares en pobreza extrema de Cartagena.</t>
  </si>
  <si>
    <t>Caracterización de la población en riesgo de consumo de sustancias psicoactivas</t>
  </si>
  <si>
    <t xml:space="preserve">Numero de personas caracterizadas </t>
  </si>
  <si>
    <t>Inestabilidad Económica</t>
  </si>
  <si>
    <t>Monitoreo continuo, acuerdos de precios fijos, creación de un fondo
de contingencia</t>
  </si>
  <si>
    <t>PRESTACION DE SERVICIOS PROFESIONALES Y DE APOYO EN EL MARCO DEL PROYECTO IMPLEMENTACION DE ESTRATEGIAS DE DINAMICA FAMILIAR COMO SOPORTE SOCIAL PARA LA DISMINUCION DE LA POBREZA EN CARTAGENA DE INDIAS DENTRO DEL PROGRAMA DINAMICA FAMILIAR PARA LA SUPERACION DE LA POBREZA EXTREMA EN EL PLAN DE EMERGENCIA SOCIAL PEDRO ROMERO DEL DISTRITO DE CARTAGENA DE INDIAS</t>
  </si>
  <si>
    <t>22/08/2024
28/08/2024</t>
  </si>
  <si>
    <t>1.2.1.0.00-001-ICLD</t>
  </si>
  <si>
    <t>2.3.4502.1500.2024130010182</t>
  </si>
  <si>
    <t>Campañas de sensibilización para fortalecer los factores protectores para la prevención del consumo de sustancias psi-coactivas</t>
  </si>
  <si>
    <t xml:space="preserve">Numero de campañas realizadas </t>
  </si>
  <si>
    <t>Resistencia Comunitaria</t>
  </si>
  <si>
    <t>Campañas de sensibilización, involucrar a líderes comunitarios,
mecanismos de retroalimentación</t>
  </si>
  <si>
    <t>Desarrollar Estrategias de prevención de violencia basada en género y violencia intrafamiliar para familias en pobreza extrema</t>
  </si>
  <si>
    <t>Jornadas de capacitación integral para aplicar estrategias de prevención basadas en violencia de genero e intrafamiliar.</t>
  </si>
  <si>
    <t>Desafíos Administrativos</t>
  </si>
  <si>
    <t>Fortalecimiento de la capacidad administrativa, canales de
comunicación claros</t>
  </si>
  <si>
    <t>Elaborar y coordinar estrategias lúdicas para generar códigos de convivencia ciudadana.</t>
  </si>
  <si>
    <t>Realización de talleres interactivos a las organizaciones comunitarias para fortalecer los conocimientos acerca de los códigos de convivencia</t>
  </si>
  <si>
    <t>Avance Proyecto Implementación de estrategias de Dinamica Familiar como soporte social para la disminución de la pobreza en Cartagena de Indias</t>
  </si>
  <si>
    <t>Implementación de la Estrategia Ollas Comunitarias para una Cartagena Sin Hambre Cartagena de Indias</t>
  </si>
  <si>
    <t>Disminuir los niveles de inseguridad alimentaria que afectan a la población en pobreza extrema de Cartagena.</t>
  </si>
  <si>
    <t>Disminuir los Índices de desnutrición de la población en pobreza extrema</t>
  </si>
  <si>
    <t>Servicio de entrega de raciones de alimentos</t>
  </si>
  <si>
    <t>Identificación y selección de los comedores comunitarios</t>
  </si>
  <si>
    <t xml:space="preserve">Identificacion y selección de comedores </t>
  </si>
  <si>
    <t>Retrasos en la ejecución de
obras de adecuación</t>
  </si>
  <si>
    <t>Monitoreo continuo y ajustes en el cronograma</t>
  </si>
  <si>
    <t>SUMINISTRO Y DISTRIBUCIÓN DE ALIMENTOS NO PREPARADOS CON DESTINO AL FORTALECIMIENTO DE LAS OLLAS COMUNITARIAS DE LAS DIFERENTES LOCALIDADES DEL DISTRITO DE CARTAGENA</t>
  </si>
  <si>
    <t>Selección abreviada menor cuantía</t>
  </si>
  <si>
    <t xml:space="preserve">Recursos propios </t>
  </si>
  <si>
    <t>https://community.secop.gov.co/Public/Tendering/ContractNoticePhases/View?PPI=CO1.PPI.34041204&amp;isFromPublicArea=True&amp;isModal=False</t>
  </si>
  <si>
    <t>1.2.1.0.00.001-ICLD</t>
  </si>
  <si>
    <t>2.3.4502.1500.2024130010196</t>
  </si>
  <si>
    <t>Mejora y adecuación de comedores comunitarios</t>
  </si>
  <si>
    <t>Numero de comedores mejorados y adecuados</t>
  </si>
  <si>
    <t>Falta de recursos para la
adquisición de equipamientos</t>
  </si>
  <si>
    <t>Gestión de fondos adicionales y priorización de adquisiciones</t>
  </si>
  <si>
    <t>Dotación de Equipamiento</t>
  </si>
  <si>
    <t xml:space="preserve">Numero de dotaciones realizadas </t>
  </si>
  <si>
    <t>Retrasos en la selección y
caracterización de beneficiarios</t>
  </si>
  <si>
    <t>Optimización del proceso de selección y caracterización</t>
  </si>
  <si>
    <t>Implementación de programas de alimentación</t>
  </si>
  <si>
    <t xml:space="preserve">Numero de programas implementados </t>
  </si>
  <si>
    <t>Avance Proyecto Implementación de la Estrategia Ollas Comunitarias para una Cartagena Sin Hambre Cartagena de Indias</t>
  </si>
  <si>
    <t>Fortalecimiento a la estrategia de Acceso a la Justicia para la población en pobreza extrema y desigualdad del Distrito de Cartagena de
Indias</t>
  </si>
  <si>
    <t>Fortalecer el acceso ala justicia en la población en pobreza extrema en cartagena.</t>
  </si>
  <si>
    <t>Fortalecer mecanismos de acceso a al justicia en población de pobreza extrema.</t>
  </si>
  <si>
    <t>Servicio de información para orientar al ciudadano en el acceso a la justicia</t>
  </si>
  <si>
    <t>Jornadas jurídicas de formación en los mecanismos alternativos de resolución de conflictos MARC</t>
  </si>
  <si>
    <t>Accesoria insatisfecha por la
ciudadanía.</t>
  </si>
  <si>
    <t>Seguimiento periodico a los casos presentados a las entidades</t>
  </si>
  <si>
    <t>2.3.4502.1500.2024130010183</t>
  </si>
  <si>
    <t>Implementar estrategias de comunicación que permitan el acceso a la justicia.</t>
  </si>
  <si>
    <t>Servicio de promoción del acceso a la justicia</t>
  </si>
  <si>
    <t>Realizar actividades de comunicación en torno a los mecanismos alternativos de resolución de conflictos.</t>
  </si>
  <si>
    <t xml:space="preserve">Actvidades realizadas </t>
  </si>
  <si>
    <t>Poca credibilidad en las
entidades para la resoluciones
los conflictos en las
comunidades.</t>
  </si>
  <si>
    <t>Campañas junto a los aliados que
permiten el efectivo acceso a la
justicia.</t>
  </si>
  <si>
    <t>Avance Proyecto Fortalecimiento a la estrategia de Acceso a la Justicia para la población en pobreza extrema y desigualdad del Distrito de Cartagena de
Indias</t>
  </si>
  <si>
    <t>Implementación de las estrategias de participación ciudadana y gobernanza en la población de pobreza extrema del Distrito Cartagena de
Indias</t>
  </si>
  <si>
    <t>Fortalecer la participación ciudadana y diálogos con las comunidades en situación de pobreza extrema.</t>
  </si>
  <si>
    <t>Implementar espacios de dialogo y participación ciudadana denominados "Encuentros Barriales"</t>
  </si>
  <si>
    <t>Servicio de promoción a la participación ciudadana</t>
  </si>
  <si>
    <t>Jornadas de "Encuentros Barriales"</t>
  </si>
  <si>
    <t>Temporadas de lluvias y
fenomenos naturales.</t>
  </si>
  <si>
    <t>Tener planes de contingencia y planificación de los espacios donde
se realizan las jornadas</t>
  </si>
  <si>
    <t>CONTRATAR LOS SERVICIOS TECNICOS Y LOGÍSTICOS PARA LA ORGANIZACIÓN Y REALIZACIÓN DE EVENTOS Y ACTIVIDADES EN EL MARCO DEL PROYECTO DE FORTALECIMIENTO INSTITUCIONAL PARA LA SUPERACIÓN DE LA POBREZA EXTREMA Y LA DESIGUALDAD</t>
  </si>
  <si>
    <t>https://community.secop.gov.co/Public/Tendering/ContractNoticePhases/View?PPI=CO1.PPI.33768158&amp;isFromPublicArea=True&amp;isModal=False</t>
  </si>
  <si>
    <t>2.3.4502.1500.2024130010192</t>
  </si>
  <si>
    <t>Realizar mesas de trabajo con la población para la población en pobreza extrema.</t>
  </si>
  <si>
    <t>Numero de mesas de trabajo realizadas</t>
  </si>
  <si>
    <t>Retraso en la llegada de los insumos o materiales para la
ejecución de las jornadas.</t>
  </si>
  <si>
    <t>Hacer seguimiento de las soluciones de insumos y materiales</t>
  </si>
  <si>
    <t>Desarrollar jornadas de intervención con la oferta institucional del Distrito de cartagena</t>
  </si>
  <si>
    <t>Servicio de integración de la oferta pública</t>
  </si>
  <si>
    <t>Jornadas de "Gobierno a el Barrio"</t>
  </si>
  <si>
    <t>UCG  2, 3, 4, 5, 6, 14</t>
  </si>
  <si>
    <t>La baja participación ciudadana
en los dialogos.</t>
  </si>
  <si>
    <t>Efectividad en la convocatoria y resultado de los compromisos</t>
  </si>
  <si>
    <t>PRESTACION DE SERVICIOS PROFESIONALES Y DE APOYO EN EL MARCO DEL PROGRAMA DENOMINADO FORTALECIMIENTO INSTITUCIONAL PARA LA SUPERACION DE LA POBREZA EXTREMA Y DESIGUALDAD DEL PLAN DE EMERGENCIA SOCIAL PEDRO ROMERO PESPR.</t>
  </si>
  <si>
    <t xml:space="preserve">12/07/2024
13/08/2024
14/08/2024
22/08/2024
30/08/2024
</t>
  </si>
  <si>
    <t>Caracterización de los grupos de valor</t>
  </si>
  <si>
    <t>Caracterizaciones realizadas</t>
  </si>
  <si>
    <t>Jornadas de atención a la comunidad "Diálogos barriales"</t>
  </si>
  <si>
    <t>Sistematización base de datos población atendida</t>
  </si>
  <si>
    <t xml:space="preserve">Base de datos con personas sistematizadas </t>
  </si>
  <si>
    <t>Avance Proyecto Implementación de las estrategias de participación ciudadana y gobernanza en la población de pobreza extrema del Distrito Cartagena de
Indias</t>
  </si>
  <si>
    <t>Incrementar  el
porcentaje de población
indígena que habita el
Distrito de Cartagena
vinculada a procesos
fortalecimiento y
reconocimiento de sus
derechos, diversidad étnica
y cultural como un
principio fundamental al 50%</t>
  </si>
  <si>
    <t>Mujer Indigena, Familia y Generación de Ingresos</t>
  </si>
  <si>
    <t xml:space="preserve">EJECUCIÓN PRESUPUESTAL DEL PLAN DE EMERGENCIA SOCIAL PEDRO ROMERO </t>
  </si>
  <si>
    <t>CONTROL DE CAMBIOS</t>
  </si>
  <si>
    <t>FECHA</t>
  </si>
  <si>
    <t>DESCRIPCIÓN DEL CAMBIO</t>
  </si>
  <si>
    <t>VERSIÓN</t>
  </si>
  <si>
    <t>Elaboración del  documento</t>
  </si>
  <si>
    <t>1.0</t>
  </si>
  <si>
    <t>VALIDACIÓN DEL DOCUMENTO</t>
  </si>
  <si>
    <t>CARGO</t>
  </si>
  <si>
    <t>NOMBRE</t>
  </si>
  <si>
    <t>FIRMA</t>
  </si>
  <si>
    <t>ELABORÓ</t>
  </si>
  <si>
    <t>Profesional Especializado codigo 222 grado 41</t>
  </si>
  <si>
    <t>María Bernarda Pérez Carmona</t>
  </si>
  <si>
    <t>Julio 16-2024</t>
  </si>
  <si>
    <t>REVISÓ</t>
  </si>
  <si>
    <t>Secretario de Planeación Distrital</t>
  </si>
  <si>
    <t>Camilo Rey Sabogal</t>
  </si>
  <si>
    <t>APROBÓ</t>
  </si>
  <si>
    <t xml:space="preserve">Modalidad de selección </t>
  </si>
  <si>
    <t>Código</t>
  </si>
  <si>
    <t>Fuente de los recursos</t>
  </si>
  <si>
    <t>Solicitud de información a los Proveedores</t>
  </si>
  <si>
    <t>Licitación pública</t>
  </si>
  <si>
    <t>Presupuesto de entidad nacional</t>
  </si>
  <si>
    <t>Licitación pública (Obra pública)</t>
  </si>
  <si>
    <t>Regalías</t>
  </si>
  <si>
    <t>Concurso de méritos con precalificación</t>
  </si>
  <si>
    <t>Recursos de crédito</t>
  </si>
  <si>
    <t>Concurso de méritos abierto</t>
  </si>
  <si>
    <t>SGP</t>
  </si>
  <si>
    <t xml:space="preserve">Contratación directa (con ofertas) </t>
  </si>
  <si>
    <t>No Aplica</t>
  </si>
  <si>
    <t>Selección Abreviada de Menor Cuantia sin Manifestacion de Interés</t>
  </si>
  <si>
    <t>Selección abreviada subasta inversa</t>
  </si>
  <si>
    <t>Mínima cuantía</t>
  </si>
  <si>
    <t>Contratación régimen especial - Selección de comisionista</t>
  </si>
  <si>
    <t>Contratación régimen especial - Enajenación de bienes para intermediarios idóneos</t>
  </si>
  <si>
    <t>Contratación régimen especial - Régimen especial</t>
  </si>
  <si>
    <t>Contratación régimen especial - Banco multilateral y organismos multilaterales</t>
  </si>
  <si>
    <t>Contratación régimen especial (con ofertas)  - Selección de comisionista</t>
  </si>
  <si>
    <t>Contratación régimen especial (con ofertas)  - Enajenación de bienes para intermediarios idóneos</t>
  </si>
  <si>
    <t>Contratación régimen especial (con ofertas)  - Régimen especial</t>
  </si>
  <si>
    <t>Contratación régimen especial (con ofertas)  - Banco multilateral y organismos multilaterales</t>
  </si>
  <si>
    <t>Contratación directa.</t>
  </si>
  <si>
    <t>Seléccion abreviada - acuerdo marco</t>
  </si>
  <si>
    <t>AVANCE PLAN DE DESARROLLO PARTE ESTRATÉGICA - PLAN DE EMERGENCIA SOCIAL - PEDRO ROMERO  SEPTIEMBRE  2024</t>
  </si>
  <si>
    <t>REPORTE META PRODUCTO A SEPTIEMBRE DE 2024</t>
  </si>
  <si>
    <t>REPORTE ACTIVIDAD DE PROYECTO
EJECUTADO A SEPTIEMBRE DE 2024</t>
  </si>
  <si>
    <t>AVANCE DE PROYECTOS DEL PLAN DE EMERGENCIA SOCIAL PEDRO ROMERO  A SEPTIEMBRE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</si>
</sst>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 #,##0;[Red]\-&quot;$&quot;\ #,##0"/>
    <numFmt numFmtId="8" formatCode="&quot;$&quot;\ #,##0.00;[Red]\-&quot;$&quot;\ #,##0.00"/>
    <numFmt numFmtId="44" formatCode="_-&quot;$&quot;\ * #,##0.00_-;\-&quot;$&quot;\ * #,##0.00_-;_-&quot;$&quot;\ * &quot;-&quot;??_-;_-@_-"/>
    <numFmt numFmtId="43" formatCode="_-* #,##0.00_-;\-* #,##0.00_-;_-* &quot;-&quot;??_-;_-@_-"/>
  </numFmts>
  <fonts count="43" x14ac:knownFonts="1">
    <font>
      <sz val="11"/>
      <name val="Aptos Narrow"/>
      <scheme val="minor"/>
    </font>
    <font>
      <b/>
      <sz val="16"/>
      <name val="Arial"/>
      <family val="2"/>
    </font>
    <font>
      <sz val="11"/>
      <name val="Aptos Narrow"/>
      <family val="2"/>
    </font>
    <font>
      <sz val="12"/>
      <name val="Arial"/>
      <family val="2"/>
    </font>
    <font>
      <b/>
      <sz val="12"/>
      <name val="Arial"/>
      <family val="2"/>
    </font>
    <font>
      <sz val="12"/>
      <color rgb="FF0C0C0C"/>
      <name val="Arial"/>
      <family val="2"/>
    </font>
    <font>
      <sz val="8"/>
      <name val="Arial"/>
      <family val="2"/>
    </font>
    <font>
      <b/>
      <sz val="8"/>
      <name val="Arial"/>
      <family val="2"/>
    </font>
    <font>
      <b/>
      <sz val="20"/>
      <name val="Aptos Narrow"/>
      <family val="2"/>
    </font>
    <font>
      <b/>
      <sz val="11"/>
      <name val="Arial"/>
      <family val="2"/>
    </font>
    <font>
      <sz val="11"/>
      <name val="Arial"/>
      <family val="2"/>
    </font>
    <font>
      <sz val="14"/>
      <name val="Aptos Narrow"/>
      <family val="2"/>
    </font>
    <font>
      <sz val="11"/>
      <color rgb="FF0C0C0C"/>
      <name val="Aptos Narrow"/>
      <family val="2"/>
    </font>
    <font>
      <b/>
      <sz val="11"/>
      <name val="Aptos Narrow"/>
      <family val="2"/>
    </font>
    <font>
      <b/>
      <sz val="10"/>
      <color rgb="FF000000"/>
      <name val="Calibri"/>
      <family val="2"/>
    </font>
    <font>
      <b/>
      <sz val="11"/>
      <color rgb="FF0C0C0C"/>
      <name val="Arial"/>
      <family val="2"/>
    </font>
    <font>
      <sz val="8"/>
      <name val="Aptos Narrow"/>
      <family val="2"/>
    </font>
    <font>
      <b/>
      <sz val="10"/>
      <name val="Verdana"/>
      <family val="2"/>
    </font>
    <font>
      <sz val="10"/>
      <name val="Verdana"/>
      <family val="2"/>
    </font>
    <font>
      <sz val="12"/>
      <color theme="1"/>
      <name val="Arial"/>
      <family val="2"/>
    </font>
    <font>
      <sz val="11"/>
      <color rgb="FF000000"/>
      <name val="Arial"/>
      <family val="2"/>
    </font>
    <font>
      <sz val="11"/>
      <color theme="1"/>
      <name val="Arial"/>
      <family val="2"/>
    </font>
    <font>
      <sz val="11"/>
      <name val="Aptos Narrow"/>
      <family val="2"/>
      <scheme val="minor"/>
    </font>
    <font>
      <sz val="11"/>
      <color theme="9" tint="-0.499984740745262"/>
      <name val="Aptos Narrow"/>
      <family val="2"/>
      <scheme val="minor"/>
    </font>
    <font>
      <sz val="11"/>
      <name val="Aptos Narrow"/>
      <family val="2"/>
      <scheme val="minor"/>
    </font>
    <font>
      <u/>
      <sz val="11"/>
      <color theme="10"/>
      <name val="Aptos Narrow"/>
      <family val="2"/>
      <scheme val="minor"/>
    </font>
    <font>
      <sz val="14"/>
      <name val="Aptos Narrow"/>
      <family val="2"/>
      <scheme val="minor"/>
    </font>
    <font>
      <sz val="14"/>
      <color theme="1"/>
      <name val="Aptos Narrow"/>
      <family val="2"/>
      <scheme val="minor"/>
    </font>
    <font>
      <sz val="14"/>
      <color theme="1"/>
      <name val="Arial"/>
      <family val="2"/>
    </font>
    <font>
      <b/>
      <sz val="20"/>
      <color rgb="FFFF0000"/>
      <name val="Aptos Narrow"/>
      <family val="2"/>
    </font>
    <font>
      <sz val="11"/>
      <color rgb="FFFF0000"/>
      <name val="Aptos Narrow"/>
      <family val="2"/>
      <scheme val="minor"/>
    </font>
    <font>
      <sz val="11"/>
      <color rgb="FFFF0000"/>
      <name val="Aptos Narrow"/>
      <family val="2"/>
    </font>
    <font>
      <b/>
      <sz val="11"/>
      <color theme="1"/>
      <name val="Arial"/>
      <family val="2"/>
    </font>
    <font>
      <b/>
      <sz val="11"/>
      <color rgb="FFFF0000"/>
      <name val="Arial"/>
      <family val="2"/>
    </font>
    <font>
      <sz val="14"/>
      <color theme="1"/>
      <name val="Aptos Narrow"/>
      <family val="2"/>
      <scheme val="minor"/>
    </font>
    <font>
      <sz val="11"/>
      <color rgb="FF1C2F33"/>
      <name val="Aptos Narrow"/>
      <family val="2"/>
      <scheme val="minor"/>
    </font>
    <font>
      <b/>
      <sz val="14"/>
      <color rgb="FFFF0000"/>
      <name val="Aptos Narrow"/>
      <family val="2"/>
      <scheme val="minor"/>
    </font>
    <font>
      <b/>
      <sz val="14"/>
      <color theme="1"/>
      <name val="Aptos Narrow"/>
      <family val="2"/>
      <scheme val="minor"/>
    </font>
    <font>
      <sz val="10"/>
      <name val="Tahoma"/>
      <family val="2"/>
    </font>
    <font>
      <b/>
      <sz val="16"/>
      <color rgb="FFFF0000"/>
      <name val="Aptos Narrow"/>
      <family val="2"/>
      <scheme val="minor"/>
    </font>
    <font>
      <b/>
      <sz val="18"/>
      <color rgb="FFFF0000"/>
      <name val="Aptos Narrow"/>
      <family val="2"/>
      <scheme val="minor"/>
    </font>
    <font>
      <sz val="11"/>
      <color rgb="FF000000"/>
      <name val="Aptos Narrow"/>
      <family val="2"/>
    </font>
    <font>
      <b/>
      <sz val="11"/>
      <color rgb="FFFF0000"/>
      <name val="Aptos Narrow"/>
      <family val="2"/>
      <scheme val="minor"/>
    </font>
  </fonts>
  <fills count="13">
    <fill>
      <patternFill patternType="none"/>
    </fill>
    <fill>
      <patternFill patternType="gray125"/>
    </fill>
    <fill>
      <patternFill patternType="solid">
        <fgColor rgb="FFFAE2D5"/>
        <bgColor rgb="FFFAE2D5"/>
      </patternFill>
    </fill>
    <fill>
      <patternFill patternType="solid">
        <fgColor rgb="FFC1E4F5"/>
        <bgColor rgb="FFC1E4F5"/>
      </patternFill>
    </fill>
    <fill>
      <patternFill patternType="solid">
        <fgColor rgb="FFCAEDFB"/>
        <bgColor rgb="FFCAEDFB"/>
      </patternFill>
    </fill>
    <fill>
      <patternFill patternType="solid">
        <fgColor rgb="FFE2EFDA"/>
        <bgColor rgb="FFE2EFDA"/>
      </patternFill>
    </fill>
    <fill>
      <patternFill patternType="solid">
        <fgColor rgb="FFDBE5F1"/>
        <bgColor rgb="FFDBE5F1"/>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
      <patternFill patternType="solid">
        <fgColor theme="6" tint="0.59999389629810485"/>
        <bgColor indexed="64"/>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right/>
      <top style="thin">
        <color rgb="FF000000"/>
      </top>
      <bottom/>
      <diagonal/>
    </border>
    <border>
      <left/>
      <right/>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rgb="FF000000"/>
      </top>
      <bottom/>
      <diagonal/>
    </border>
    <border>
      <left style="thin">
        <color indexed="64"/>
      </left>
      <right/>
      <top/>
      <bottom style="thin">
        <color indexed="64"/>
      </bottom>
      <diagonal/>
    </border>
    <border>
      <left style="thin">
        <color rgb="FF000000"/>
      </left>
      <right style="thin">
        <color rgb="FF000000"/>
      </right>
      <top style="thin">
        <color rgb="FF000000"/>
      </top>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rgb="FF000000"/>
      </left>
      <right style="thin">
        <color rgb="FF000000"/>
      </right>
      <top/>
      <bottom style="thin">
        <color rgb="FF000000"/>
      </bottom>
      <diagonal/>
    </border>
    <border>
      <left style="thin">
        <color indexed="64"/>
      </left>
      <right/>
      <top style="thin">
        <color indexed="64"/>
      </top>
      <bottom/>
      <diagonal/>
    </border>
    <border>
      <left/>
      <right style="thin">
        <color indexed="64"/>
      </right>
      <top/>
      <bottom/>
      <diagonal/>
    </border>
    <border>
      <left/>
      <right style="thin">
        <color indexed="64"/>
      </right>
      <top/>
      <bottom style="thin">
        <color indexed="64"/>
      </bottom>
      <diagonal/>
    </border>
    <border>
      <left style="thin">
        <color rgb="FF000000"/>
      </left>
      <right style="thin">
        <color rgb="FF000000"/>
      </right>
      <top/>
      <bottom/>
      <diagonal/>
    </border>
    <border>
      <left style="thin">
        <color rgb="FF000000"/>
      </left>
      <right style="medium">
        <color rgb="FF000000"/>
      </right>
      <top/>
      <bottom style="thin">
        <color rgb="FF000000"/>
      </bottom>
      <diagonal/>
    </border>
    <border>
      <left style="medium">
        <color rgb="FF000000"/>
      </left>
      <right style="thin">
        <color indexed="64"/>
      </right>
      <top style="medium">
        <color rgb="FF000000"/>
      </top>
      <bottom/>
      <diagonal/>
    </border>
    <border>
      <left style="thin">
        <color indexed="64"/>
      </left>
      <right style="thin">
        <color indexed="64"/>
      </right>
      <top style="medium">
        <color rgb="FF000000"/>
      </top>
      <bottom/>
      <diagonal/>
    </border>
    <border>
      <left style="thin">
        <color indexed="64"/>
      </left>
      <right/>
      <top style="medium">
        <color rgb="FF000000"/>
      </top>
      <bottom style="thin">
        <color indexed="64"/>
      </bottom>
      <diagonal/>
    </border>
    <border>
      <left style="thin">
        <color rgb="FF000000"/>
      </left>
      <right style="thin">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indexed="64"/>
      </right>
      <top/>
      <bottom style="thin">
        <color indexed="64"/>
      </bottom>
      <diagonal/>
    </border>
    <border>
      <left style="thin">
        <color rgb="FF000000"/>
      </left>
      <right style="medium">
        <color rgb="FF000000"/>
      </right>
      <top/>
      <bottom/>
      <diagonal/>
    </border>
    <border>
      <left style="medium">
        <color rgb="FF000000"/>
      </left>
      <right style="thin">
        <color indexed="64"/>
      </right>
      <top/>
      <bottom style="medium">
        <color rgb="FF000000"/>
      </bottom>
      <diagonal/>
    </border>
    <border>
      <left style="thin">
        <color indexed="64"/>
      </left>
      <right style="thin">
        <color indexed="64"/>
      </right>
      <top/>
      <bottom style="medium">
        <color rgb="FF000000"/>
      </bottom>
      <diagonal/>
    </border>
    <border>
      <left style="thin">
        <color indexed="64"/>
      </left>
      <right/>
      <top/>
      <bottom style="medium">
        <color rgb="FF000000"/>
      </bottom>
      <diagonal/>
    </border>
    <border>
      <left style="thin">
        <color rgb="FF000000"/>
      </left>
      <right style="thin">
        <color rgb="FF000000"/>
      </right>
      <top style="thin">
        <color rgb="FF000000"/>
      </top>
      <bottom style="medium">
        <color rgb="FF000000"/>
      </bottom>
      <diagonal/>
    </border>
    <border>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indexed="64"/>
      </right>
      <top/>
      <bottom/>
      <diagonal/>
    </border>
    <border>
      <left style="medium">
        <color rgb="FF000000"/>
      </left>
      <right style="thin">
        <color indexed="64"/>
      </right>
      <top style="thin">
        <color indexed="64"/>
      </top>
      <bottom/>
      <diagonal/>
    </border>
    <border>
      <left style="medium">
        <color rgb="FF000000"/>
      </left>
      <right style="thin">
        <color indexed="64"/>
      </right>
      <top style="medium">
        <color rgb="FF000000"/>
      </top>
      <bottom style="thin">
        <color indexed="64"/>
      </bottom>
      <diagonal/>
    </border>
    <border>
      <left style="medium">
        <color rgb="FF000000"/>
      </left>
      <right style="thin">
        <color indexed="64"/>
      </right>
      <top style="thin">
        <color indexed="64"/>
      </top>
      <bottom style="thin">
        <color indexed="64"/>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diagonal/>
    </border>
    <border>
      <left/>
      <right style="thin">
        <color indexed="64"/>
      </right>
      <top style="medium">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right style="thin">
        <color rgb="FF000000"/>
      </right>
      <top style="thin">
        <color rgb="FF000000"/>
      </top>
      <bottom style="medium">
        <color rgb="FF000000"/>
      </bottom>
      <diagonal/>
    </border>
  </borders>
  <cellStyleXfs count="6">
    <xf numFmtId="0" fontId="0" fillId="0" borderId="0"/>
    <xf numFmtId="44" fontId="24" fillId="0" borderId="0" applyFont="0" applyFill="0" applyBorder="0" applyAlignment="0" applyProtection="0"/>
    <xf numFmtId="0" fontId="25" fillId="0" borderId="0" applyNumberFormat="0" applyFill="0" applyBorder="0" applyAlignment="0" applyProtection="0"/>
    <xf numFmtId="9" fontId="24" fillId="0" borderId="0" applyFont="0" applyFill="0" applyBorder="0" applyAlignment="0" applyProtection="0"/>
    <xf numFmtId="0" fontId="35" fillId="0" borderId="30" applyAlignment="0">
      <alignment horizontal="justify" vertical="center" wrapText="1"/>
    </xf>
    <xf numFmtId="43" fontId="24" fillId="0" borderId="0" applyFont="0" applyFill="0" applyBorder="0" applyAlignment="0" applyProtection="0"/>
  </cellStyleXfs>
  <cellXfs count="436">
    <xf numFmtId="0" fontId="0" fillId="0" borderId="0" xfId="0"/>
    <xf numFmtId="0" fontId="3" fillId="0" borderId="0" xfId="0" applyFont="1" applyAlignment="1">
      <alignment horizontal="left"/>
    </xf>
    <xf numFmtId="0" fontId="3" fillId="0" borderId="0" xfId="0" applyFont="1" applyAlignment="1">
      <alignment horizontal="left" vertical="center" wrapText="1"/>
    </xf>
    <xf numFmtId="0" fontId="3" fillId="3" borderId="1" xfId="0" applyFont="1" applyFill="1" applyBorder="1" applyAlignment="1">
      <alignment horizontal="left" vertical="center" wrapText="1"/>
    </xf>
    <xf numFmtId="0" fontId="3" fillId="3" borderId="1" xfId="0" applyFont="1" applyFill="1" applyBorder="1" applyAlignment="1">
      <alignment horizontal="lef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5" fillId="3" borderId="1" xfId="0" applyFont="1" applyFill="1" applyBorder="1" applyAlignment="1">
      <alignment horizontal="left" vertical="center" wrapText="1"/>
    </xf>
    <xf numFmtId="0" fontId="3" fillId="0" borderId="0" xfId="0" applyFont="1" applyAlignment="1">
      <alignment horizontal="left" vertical="center"/>
    </xf>
    <xf numFmtId="0" fontId="7" fillId="0" borderId="1" xfId="0" applyFont="1" applyBorder="1" applyAlignment="1">
      <alignment horizontal="left" vertical="center"/>
    </xf>
    <xf numFmtId="0" fontId="9" fillId="0" borderId="1" xfId="0" applyFont="1" applyBorder="1" applyAlignment="1">
      <alignment horizontal="center" vertical="center" wrapText="1"/>
    </xf>
    <xf numFmtId="0" fontId="9" fillId="0" borderId="4" xfId="0" applyFont="1" applyBorder="1" applyAlignment="1">
      <alignment horizontal="center" vertical="center" wrapText="1"/>
    </xf>
    <xf numFmtId="0" fontId="10" fillId="0" borderId="4" xfId="0" applyFont="1" applyBorder="1"/>
    <xf numFmtId="0" fontId="11" fillId="0" borderId="4" xfId="0" applyFont="1" applyBorder="1" applyAlignment="1">
      <alignment horizontal="center" vertical="center"/>
    </xf>
    <xf numFmtId="0" fontId="12" fillId="0" borderId="4" xfId="0" applyFont="1" applyBorder="1" applyAlignment="1">
      <alignment horizontal="center"/>
    </xf>
    <xf numFmtId="0" fontId="14" fillId="4" borderId="12" xfId="0" applyFont="1" applyFill="1" applyBorder="1" applyAlignment="1">
      <alignment horizontal="center" vertical="center" wrapText="1"/>
    </xf>
    <xf numFmtId="0" fontId="9" fillId="0" borderId="14" xfId="0" applyFont="1" applyBorder="1" applyAlignment="1">
      <alignment horizontal="center" vertical="center" wrapText="1"/>
    </xf>
    <xf numFmtId="14" fontId="16" fillId="0" borderId="1" xfId="0" applyNumberFormat="1" applyFont="1" applyBorder="1" applyAlignment="1">
      <alignment horizontal="center" vertical="center"/>
    </xf>
    <xf numFmtId="0" fontId="17" fillId="6" borderId="1" xfId="0" applyFont="1" applyFill="1" applyBorder="1" applyAlignment="1">
      <alignment vertical="center"/>
    </xf>
    <xf numFmtId="0" fontId="17" fillId="6" borderId="1" xfId="0" applyFont="1" applyFill="1" applyBorder="1" applyAlignment="1">
      <alignment horizontal="center" vertical="center"/>
    </xf>
    <xf numFmtId="49" fontId="18" fillId="0" borderId="1" xfId="0" applyNumberFormat="1" applyFont="1" applyBorder="1" applyAlignment="1">
      <alignment vertical="center" wrapText="1"/>
    </xf>
    <xf numFmtId="3" fontId="18" fillId="0" borderId="1" xfId="0" applyNumberFormat="1" applyFont="1" applyBorder="1" applyAlignment="1">
      <alignment horizontal="center" vertical="center"/>
    </xf>
    <xf numFmtId="49" fontId="18" fillId="0" borderId="1" xfId="0" applyNumberFormat="1" applyFont="1" applyBorder="1" applyAlignment="1">
      <alignment horizontal="left" vertical="center"/>
    </xf>
    <xf numFmtId="0" fontId="19" fillId="0" borderId="20" xfId="0" applyFont="1" applyBorder="1" applyAlignment="1">
      <alignment horizontal="center" vertical="center"/>
    </xf>
    <xf numFmtId="0" fontId="0" fillId="0" borderId="20" xfId="0" applyBorder="1" applyAlignment="1">
      <alignment horizontal="center" vertical="center"/>
    </xf>
    <xf numFmtId="0" fontId="0" fillId="0" borderId="20" xfId="0" applyBorder="1" applyAlignment="1">
      <alignment horizontal="center" vertical="center" wrapText="1"/>
    </xf>
    <xf numFmtId="49" fontId="20" fillId="0" borderId="20" xfId="0" applyNumberFormat="1" applyFont="1" applyBorder="1" applyAlignment="1">
      <alignment horizontal="center" vertical="center"/>
    </xf>
    <xf numFmtId="0" fontId="21" fillId="0" borderId="20" xfId="0" applyFont="1" applyBorder="1" applyAlignment="1">
      <alignment horizontal="center" vertical="center" wrapText="1"/>
    </xf>
    <xf numFmtId="0" fontId="22" fillId="0" borderId="20" xfId="0" applyFont="1" applyBorder="1" applyAlignment="1">
      <alignment horizontal="center" vertical="center"/>
    </xf>
    <xf numFmtId="0" fontId="22" fillId="0" borderId="20" xfId="0" applyFont="1" applyBorder="1" applyAlignment="1">
      <alignment horizontal="center" vertical="center" wrapText="1"/>
    </xf>
    <xf numFmtId="9" fontId="0" fillId="0" borderId="20" xfId="0" applyNumberFormat="1" applyBorder="1" applyAlignment="1">
      <alignment horizontal="center" vertical="center" wrapText="1"/>
    </xf>
    <xf numFmtId="3" fontId="0" fillId="0" borderId="20" xfId="0" applyNumberFormat="1" applyBorder="1" applyAlignment="1">
      <alignment horizontal="center" vertical="center"/>
    </xf>
    <xf numFmtId="0" fontId="0" fillId="0" borderId="20" xfId="0" applyBorder="1" applyAlignment="1">
      <alignment horizontal="center" wrapText="1"/>
    </xf>
    <xf numFmtId="9" fontId="0" fillId="0" borderId="20" xfId="0" applyNumberFormat="1" applyBorder="1" applyAlignment="1">
      <alignment horizontal="center" vertical="center"/>
    </xf>
    <xf numFmtId="0" fontId="19" fillId="0" borderId="20" xfId="0" applyFont="1" applyBorder="1" applyAlignment="1">
      <alignment horizontal="center" vertical="center" wrapText="1"/>
    </xf>
    <xf numFmtId="3" fontId="0" fillId="0" borderId="20" xfId="0" applyNumberFormat="1" applyBorder="1" applyAlignment="1">
      <alignment horizontal="center" vertical="center" wrapText="1"/>
    </xf>
    <xf numFmtId="14" fontId="0" fillId="0" borderId="20" xfId="0" applyNumberFormat="1" applyBorder="1" applyAlignment="1">
      <alignment horizontal="center" vertical="center"/>
    </xf>
    <xf numFmtId="0" fontId="23" fillId="0" borderId="20" xfId="0" applyFont="1" applyBorder="1" applyAlignment="1">
      <alignment horizontal="center" vertical="center" wrapText="1"/>
    </xf>
    <xf numFmtId="0" fontId="8" fillId="0" borderId="13" xfId="0" applyFont="1" applyBorder="1" applyAlignment="1">
      <alignment horizontal="center" vertical="center" wrapText="1"/>
    </xf>
    <xf numFmtId="0" fontId="9" fillId="0" borderId="2" xfId="0" applyFont="1" applyBorder="1" applyAlignment="1">
      <alignment horizontal="center" vertical="center" wrapText="1"/>
    </xf>
    <xf numFmtId="0" fontId="0" fillId="0" borderId="24" xfId="0" applyBorder="1" applyAlignment="1">
      <alignment horizontal="center" vertical="center"/>
    </xf>
    <xf numFmtId="0" fontId="12" fillId="0" borderId="4" xfId="0" applyFont="1" applyBorder="1" applyAlignment="1">
      <alignment horizontal="center" vertical="center"/>
    </xf>
    <xf numFmtId="0" fontId="0" fillId="0" borderId="0" xfId="0" applyAlignment="1">
      <alignment vertical="center"/>
    </xf>
    <xf numFmtId="0" fontId="12" fillId="0" borderId="20" xfId="0" applyFont="1" applyBorder="1" applyAlignment="1">
      <alignment horizontal="center" vertical="center"/>
    </xf>
    <xf numFmtId="3" fontId="12" fillId="0" borderId="20" xfId="0" applyNumberFormat="1" applyFont="1" applyBorder="1" applyAlignment="1">
      <alignment horizontal="center" vertical="center"/>
    </xf>
    <xf numFmtId="0" fontId="26" fillId="0" borderId="20" xfId="0" applyFont="1" applyBorder="1" applyAlignment="1">
      <alignment horizontal="center" vertical="center" wrapText="1"/>
    </xf>
    <xf numFmtId="0" fontId="26" fillId="0" borderId="20" xfId="0" applyFont="1" applyBorder="1" applyAlignment="1">
      <alignment vertical="center" wrapText="1"/>
    </xf>
    <xf numFmtId="44" fontId="26" fillId="0" borderId="20" xfId="1" applyFont="1" applyBorder="1" applyAlignment="1">
      <alignment horizontal="center" vertical="center"/>
    </xf>
    <xf numFmtId="0" fontId="26" fillId="0" borderId="20" xfId="0" applyFont="1" applyBorder="1" applyAlignment="1">
      <alignment horizontal="center"/>
    </xf>
    <xf numFmtId="0" fontId="26" fillId="7" borderId="20" xfId="0" applyFont="1" applyFill="1" applyBorder="1" applyAlignment="1">
      <alignment horizontal="center" vertical="center"/>
    </xf>
    <xf numFmtId="0" fontId="26" fillId="0" borderId="20" xfId="0" applyFont="1" applyBorder="1" applyAlignment="1">
      <alignment vertical="center"/>
    </xf>
    <xf numFmtId="44" fontId="26" fillId="0" borderId="20" xfId="1" applyFont="1" applyBorder="1" applyAlignment="1">
      <alignment vertical="center"/>
    </xf>
    <xf numFmtId="0" fontId="26" fillId="0" borderId="20" xfId="0" applyFont="1" applyBorder="1" applyAlignment="1">
      <alignment horizontal="left" vertical="center"/>
    </xf>
    <xf numFmtId="0" fontId="0" fillId="0" borderId="25" xfId="0" applyBorder="1" applyAlignment="1">
      <alignment horizontal="center" vertical="center"/>
    </xf>
    <xf numFmtId="3" fontId="0" fillId="0" borderId="25" xfId="0" applyNumberFormat="1" applyBorder="1" applyAlignment="1">
      <alignment horizontal="center" vertical="center"/>
    </xf>
    <xf numFmtId="0" fontId="3" fillId="0" borderId="11" xfId="0" applyFont="1" applyBorder="1" applyAlignment="1">
      <alignment horizontal="center" vertical="center"/>
    </xf>
    <xf numFmtId="0" fontId="2" fillId="0" borderId="4" xfId="0" applyFont="1" applyBorder="1"/>
    <xf numFmtId="0" fontId="2" fillId="0" borderId="4" xfId="0" applyFont="1" applyBorder="1" applyAlignment="1">
      <alignment horizontal="center"/>
    </xf>
    <xf numFmtId="0" fontId="4" fillId="0" borderId="10" xfId="0" applyFont="1" applyBorder="1" applyAlignment="1">
      <alignment horizontal="left" vertical="center"/>
    </xf>
    <xf numFmtId="0" fontId="2" fillId="0" borderId="4" xfId="0" applyFont="1" applyBorder="1" applyAlignment="1">
      <alignment horizontal="center" vertical="center"/>
    </xf>
    <xf numFmtId="0" fontId="9" fillId="0" borderId="13" xfId="0" applyFont="1" applyBorder="1" applyAlignment="1">
      <alignment horizontal="center" vertical="center" wrapText="1"/>
    </xf>
    <xf numFmtId="0" fontId="2" fillId="0" borderId="0" xfId="0" applyFont="1" applyAlignment="1">
      <alignment horizontal="center"/>
    </xf>
    <xf numFmtId="0" fontId="7" fillId="5" borderId="18" xfId="0" applyFont="1" applyFill="1" applyBorder="1" applyAlignment="1">
      <alignment horizontal="center" vertical="center"/>
    </xf>
    <xf numFmtId="0" fontId="7" fillId="5" borderId="19" xfId="0" applyFont="1" applyFill="1" applyBorder="1" applyAlignment="1">
      <alignment horizontal="center" vertical="center"/>
    </xf>
    <xf numFmtId="0" fontId="2" fillId="0" borderId="0" xfId="0" applyFont="1" applyAlignment="1">
      <alignment vertical="center"/>
    </xf>
    <xf numFmtId="0" fontId="6" fillId="0" borderId="1" xfId="0" applyFont="1" applyBorder="1" applyAlignment="1">
      <alignment horizontal="center" vertical="center"/>
    </xf>
    <xf numFmtId="14" fontId="6" fillId="0" borderId="1" xfId="0" applyNumberFormat="1" applyFont="1" applyBorder="1" applyAlignment="1">
      <alignment horizontal="center" vertical="center"/>
    </xf>
    <xf numFmtId="0" fontId="6" fillId="0" borderId="1" xfId="0" applyFont="1" applyBorder="1"/>
    <xf numFmtId="0" fontId="6" fillId="0" borderId="1" xfId="0" applyFont="1" applyBorder="1" applyAlignment="1">
      <alignment horizontal="center" wrapText="1"/>
    </xf>
    <xf numFmtId="0" fontId="7" fillId="5" borderId="1" xfId="0" applyFont="1" applyFill="1" applyBorder="1" applyAlignment="1">
      <alignment horizontal="center" vertical="center"/>
    </xf>
    <xf numFmtId="0" fontId="7" fillId="5" borderId="1" xfId="0" applyFont="1" applyFill="1" applyBorder="1" applyAlignment="1">
      <alignment vertical="center"/>
    </xf>
    <xf numFmtId="0" fontId="9" fillId="0" borderId="9" xfId="0" applyFont="1" applyBorder="1" applyAlignment="1">
      <alignment horizontal="center" vertical="center"/>
    </xf>
    <xf numFmtId="0" fontId="2" fillId="0" borderId="13" xfId="0" applyFont="1" applyBorder="1"/>
    <xf numFmtId="0" fontId="2" fillId="0" borderId="10" xfId="0" applyFont="1" applyBorder="1"/>
    <xf numFmtId="0" fontId="0" fillId="8" borderId="20" xfId="0" applyFill="1" applyBorder="1" applyAlignment="1">
      <alignment horizontal="center" vertical="center"/>
    </xf>
    <xf numFmtId="0" fontId="0" fillId="8" borderId="20" xfId="0" applyFill="1" applyBorder="1" applyAlignment="1">
      <alignment horizontal="center" vertical="center" wrapText="1"/>
    </xf>
    <xf numFmtId="0" fontId="0" fillId="0" borderId="0" xfId="0" applyAlignment="1">
      <alignment horizontal="center"/>
    </xf>
    <xf numFmtId="14" fontId="26" fillId="0" borderId="20" xfId="0" applyNumberFormat="1" applyFont="1" applyBorder="1" applyAlignment="1">
      <alignment vertical="center"/>
    </xf>
    <xf numFmtId="1" fontId="26" fillId="0" borderId="20" xfId="0" applyNumberFormat="1" applyFont="1" applyBorder="1" applyAlignment="1">
      <alignment vertical="center"/>
    </xf>
    <xf numFmtId="0" fontId="0" fillId="0" borderId="0" xfId="0" applyAlignment="1">
      <alignment horizontal="center" vertical="center" wrapText="1"/>
    </xf>
    <xf numFmtId="0" fontId="29" fillId="0" borderId="13" xfId="0" applyFont="1" applyBorder="1" applyAlignment="1">
      <alignment horizontal="center" vertical="center" wrapText="1"/>
    </xf>
    <xf numFmtId="0" fontId="30" fillId="0" borderId="20" xfId="0" applyFont="1" applyBorder="1" applyAlignment="1">
      <alignment horizontal="center" vertical="center"/>
    </xf>
    <xf numFmtId="0" fontId="31" fillId="0" borderId="4" xfId="0" applyFont="1" applyBorder="1" applyAlignment="1">
      <alignment horizontal="center" vertical="center"/>
    </xf>
    <xf numFmtId="0" fontId="30" fillId="0" borderId="0" xfId="0" applyFont="1" applyAlignment="1">
      <alignment vertical="center"/>
    </xf>
    <xf numFmtId="0" fontId="32" fillId="10" borderId="20" xfId="0" applyFont="1" applyFill="1" applyBorder="1" applyAlignment="1">
      <alignment horizontal="center" vertical="center" wrapText="1"/>
    </xf>
    <xf numFmtId="0" fontId="0" fillId="0" borderId="21" xfId="0" applyBorder="1" applyAlignment="1">
      <alignment horizontal="center" vertical="center" wrapText="1"/>
    </xf>
    <xf numFmtId="0" fontId="19" fillId="0" borderId="26" xfId="0" applyFont="1" applyBorder="1" applyAlignment="1">
      <alignment vertical="center" wrapText="1"/>
    </xf>
    <xf numFmtId="0" fontId="19" fillId="0" borderId="22" xfId="0" applyFont="1" applyBorder="1" applyAlignment="1">
      <alignment vertical="center" wrapText="1"/>
    </xf>
    <xf numFmtId="0" fontId="19" fillId="0" borderId="23" xfId="0" applyFont="1" applyBorder="1" applyAlignment="1">
      <alignment vertical="center" wrapText="1"/>
    </xf>
    <xf numFmtId="9" fontId="0" fillId="11" borderId="20" xfId="0" applyNumberFormat="1" applyFill="1" applyBorder="1" applyAlignment="1">
      <alignment horizontal="center" vertical="center"/>
    </xf>
    <xf numFmtId="0" fontId="12" fillId="0" borderId="25" xfId="0" applyFont="1" applyBorder="1" applyAlignment="1">
      <alignment horizontal="center" vertical="center"/>
    </xf>
    <xf numFmtId="0" fontId="0" fillId="11" borderId="24" xfId="0" applyFill="1" applyBorder="1" applyAlignment="1">
      <alignment horizontal="center" vertical="center"/>
    </xf>
    <xf numFmtId="0" fontId="0" fillId="11" borderId="25" xfId="0" applyFill="1" applyBorder="1" applyAlignment="1">
      <alignment horizontal="center" vertical="center"/>
    </xf>
    <xf numFmtId="0" fontId="0" fillId="11" borderId="20" xfId="0" applyFill="1" applyBorder="1" applyAlignment="1">
      <alignment horizontal="center" vertical="center"/>
    </xf>
    <xf numFmtId="0" fontId="30" fillId="11" borderId="20" xfId="0" applyFont="1" applyFill="1" applyBorder="1" applyAlignment="1">
      <alignment horizontal="center" vertical="center"/>
    </xf>
    <xf numFmtId="0" fontId="0" fillId="11" borderId="20" xfId="0" applyFill="1" applyBorder="1" applyAlignment="1">
      <alignment horizontal="center" vertical="center" wrapText="1"/>
    </xf>
    <xf numFmtId="10" fontId="12" fillId="0" borderId="25" xfId="0" applyNumberFormat="1" applyFont="1" applyBorder="1" applyAlignment="1">
      <alignment horizontal="center" vertical="center"/>
    </xf>
    <xf numFmtId="0" fontId="26" fillId="9" borderId="1" xfId="0" applyFont="1" applyFill="1" applyBorder="1" applyAlignment="1">
      <alignment horizontal="center" vertical="center"/>
    </xf>
    <xf numFmtId="0" fontId="26" fillId="0" borderId="1" xfId="0" applyFont="1" applyBorder="1" applyAlignment="1">
      <alignment horizontal="center" vertical="center"/>
    </xf>
    <xf numFmtId="14" fontId="26" fillId="7" borderId="25" xfId="0" applyNumberFormat="1" applyFont="1" applyFill="1" applyBorder="1" applyAlignment="1">
      <alignment vertical="center"/>
    </xf>
    <xf numFmtId="14" fontId="26" fillId="0" borderId="25" xfId="0" applyNumberFormat="1" applyFont="1" applyBorder="1" applyAlignment="1">
      <alignment horizontal="right" vertical="center"/>
    </xf>
    <xf numFmtId="14" fontId="26" fillId="0" borderId="25" xfId="0" applyNumberFormat="1" applyFont="1" applyBorder="1" applyAlignment="1">
      <alignment vertical="center"/>
    </xf>
    <xf numFmtId="0" fontId="34" fillId="7" borderId="22" xfId="0" applyFont="1" applyFill="1" applyBorder="1" applyAlignment="1">
      <alignment horizontal="center" vertical="center" wrapText="1"/>
    </xf>
    <xf numFmtId="0" fontId="34" fillId="7" borderId="22" xfId="0" applyFont="1" applyFill="1" applyBorder="1" applyAlignment="1">
      <alignment horizontal="center" vertical="center"/>
    </xf>
    <xf numFmtId="0" fontId="34" fillId="7" borderId="21" xfId="0" applyFont="1" applyFill="1" applyBorder="1" applyAlignment="1">
      <alignment horizontal="center" vertical="center"/>
    </xf>
    <xf numFmtId="44" fontId="34" fillId="7" borderId="22" xfId="1" applyFont="1" applyFill="1" applyBorder="1" applyAlignment="1">
      <alignment horizontal="center" vertical="center"/>
    </xf>
    <xf numFmtId="0" fontId="34" fillId="7" borderId="0" xfId="0" applyFont="1" applyFill="1" applyAlignment="1">
      <alignment horizontal="center" vertical="center"/>
    </xf>
    <xf numFmtId="0" fontId="0" fillId="0" borderId="4" xfId="0" applyBorder="1"/>
    <xf numFmtId="0" fontId="26" fillId="7" borderId="32" xfId="4" applyFont="1" applyFill="1" applyBorder="1" applyAlignment="1">
      <alignment horizontal="center" vertical="center" wrapText="1"/>
    </xf>
    <xf numFmtId="0" fontId="26" fillId="0" borderId="1" xfId="0" applyFont="1" applyBorder="1" applyAlignment="1">
      <alignment horizontal="center" vertical="center" wrapText="1"/>
    </xf>
    <xf numFmtId="0" fontId="26" fillId="0" borderId="24" xfId="0" applyFont="1" applyBorder="1" applyAlignment="1">
      <alignment horizontal="center" vertical="center"/>
    </xf>
    <xf numFmtId="0" fontId="0" fillId="0" borderId="1" xfId="0" applyBorder="1"/>
    <xf numFmtId="0" fontId="34" fillId="7" borderId="32" xfId="0" applyFont="1" applyFill="1" applyBorder="1" applyAlignment="1">
      <alignment horizontal="center" vertical="center"/>
    </xf>
    <xf numFmtId="0" fontId="34" fillId="7" borderId="4" xfId="0" applyFont="1" applyFill="1" applyBorder="1" applyAlignment="1">
      <alignment horizontal="center" vertical="center"/>
    </xf>
    <xf numFmtId="0" fontId="26" fillId="0" borderId="1" xfId="0" applyFont="1" applyBorder="1" applyAlignment="1">
      <alignment vertical="center" wrapText="1"/>
    </xf>
    <xf numFmtId="0" fontId="26" fillId="0" borderId="1" xfId="0" applyFont="1" applyBorder="1"/>
    <xf numFmtId="9" fontId="26" fillId="0" borderId="1" xfId="0" applyNumberFormat="1" applyFont="1" applyBorder="1" applyAlignment="1">
      <alignment horizontal="center" vertical="center"/>
    </xf>
    <xf numFmtId="0" fontId="26" fillId="0" borderId="1" xfId="0" applyFont="1" applyBorder="1" applyAlignment="1">
      <alignment vertical="center"/>
    </xf>
    <xf numFmtId="9" fontId="26" fillId="0" borderId="1" xfId="0" applyNumberFormat="1" applyFont="1" applyBorder="1" applyAlignment="1">
      <alignment horizontal="center"/>
    </xf>
    <xf numFmtId="0" fontId="26" fillId="9" borderId="1" xfId="0" applyFont="1" applyFill="1" applyBorder="1" applyAlignment="1">
      <alignment vertical="center" wrapText="1"/>
    </xf>
    <xf numFmtId="0" fontId="26" fillId="9" borderId="1" xfId="0" applyFont="1" applyFill="1" applyBorder="1" applyAlignment="1">
      <alignment vertical="center"/>
    </xf>
    <xf numFmtId="0" fontId="26" fillId="9" borderId="1" xfId="0" applyFont="1" applyFill="1" applyBorder="1" applyAlignment="1">
      <alignment horizontal="center" vertical="center" wrapText="1"/>
    </xf>
    <xf numFmtId="0" fontId="26" fillId="9" borderId="1" xfId="0" applyFont="1" applyFill="1" applyBorder="1" applyAlignment="1">
      <alignment horizontal="left" vertical="center"/>
    </xf>
    <xf numFmtId="10" fontId="26" fillId="0" borderId="3" xfId="0" applyNumberFormat="1" applyFont="1" applyBorder="1" applyAlignment="1">
      <alignment horizontal="center" vertical="center"/>
    </xf>
    <xf numFmtId="0" fontId="9" fillId="0" borderId="28" xfId="0" applyFont="1" applyBorder="1" applyAlignment="1">
      <alignment horizontal="center" vertical="center" wrapText="1"/>
    </xf>
    <xf numFmtId="0" fontId="9" fillId="4" borderId="28" xfId="0" applyFont="1" applyFill="1" applyBorder="1" applyAlignment="1">
      <alignment horizontal="center" vertical="center" wrapText="1"/>
    </xf>
    <xf numFmtId="0" fontId="15" fillId="0" borderId="28" xfId="0" applyFont="1" applyBorder="1" applyAlignment="1">
      <alignment horizontal="center" vertical="center" wrapText="1"/>
    </xf>
    <xf numFmtId="0" fontId="15" fillId="4" borderId="28" xfId="0" applyFont="1" applyFill="1" applyBorder="1" applyAlignment="1">
      <alignment horizontal="center" vertical="center" wrapText="1"/>
    </xf>
    <xf numFmtId="0" fontId="33" fillId="12" borderId="28" xfId="0" applyFont="1" applyFill="1" applyBorder="1" applyAlignment="1">
      <alignment horizontal="center" vertical="center" wrapText="1"/>
    </xf>
    <xf numFmtId="0" fontId="38" fillId="7" borderId="22" xfId="0" applyFont="1" applyFill="1" applyBorder="1" applyAlignment="1">
      <alignment horizontal="center" vertical="center" wrapText="1"/>
    </xf>
    <xf numFmtId="0" fontId="0" fillId="7" borderId="20" xfId="0" applyFill="1" applyBorder="1" applyAlignment="1">
      <alignment horizontal="left" vertical="center" wrapText="1"/>
    </xf>
    <xf numFmtId="9" fontId="38" fillId="7" borderId="22" xfId="0" applyNumberFormat="1" applyFont="1" applyFill="1" applyBorder="1" applyAlignment="1">
      <alignment horizontal="center" vertical="center" wrapText="1"/>
    </xf>
    <xf numFmtId="0" fontId="38" fillId="7" borderId="20" xfId="0" applyFont="1" applyFill="1" applyBorder="1" applyAlignment="1">
      <alignment horizontal="center" vertical="center" wrapText="1"/>
    </xf>
    <xf numFmtId="0" fontId="32" fillId="7" borderId="0" xfId="0" applyFont="1" applyFill="1" applyAlignment="1">
      <alignment horizontal="center" vertical="center" wrapText="1"/>
    </xf>
    <xf numFmtId="0" fontId="21" fillId="7" borderId="0" xfId="0" applyFont="1" applyFill="1" applyAlignment="1">
      <alignment vertical="center" wrapText="1"/>
    </xf>
    <xf numFmtId="0" fontId="0" fillId="0" borderId="24" xfId="0" applyBorder="1" applyAlignment="1">
      <alignment horizontal="center" vertical="center" wrapText="1"/>
    </xf>
    <xf numFmtId="0" fontId="0" fillId="0" borderId="24" xfId="0" applyBorder="1" applyAlignment="1">
      <alignment horizontal="center" wrapText="1"/>
    </xf>
    <xf numFmtId="0" fontId="32" fillId="10" borderId="24" xfId="0" applyFont="1" applyFill="1" applyBorder="1" applyAlignment="1">
      <alignment horizontal="center" vertical="center" wrapText="1"/>
    </xf>
    <xf numFmtId="0" fontId="9" fillId="0" borderId="3" xfId="0" applyFont="1" applyBorder="1" applyAlignment="1">
      <alignment horizontal="center" vertical="center" wrapText="1"/>
    </xf>
    <xf numFmtId="0" fontId="12" fillId="0" borderId="36" xfId="0" applyFont="1" applyBorder="1" applyAlignment="1">
      <alignment horizontal="center" vertical="center"/>
    </xf>
    <xf numFmtId="10" fontId="12" fillId="0" borderId="36" xfId="0" applyNumberFormat="1" applyFont="1" applyBorder="1" applyAlignment="1">
      <alignment horizontal="center" vertical="center"/>
    </xf>
    <xf numFmtId="0" fontId="0" fillId="7" borderId="0" xfId="0" applyFill="1" applyAlignment="1">
      <alignment vertical="center" wrapText="1"/>
    </xf>
    <xf numFmtId="0" fontId="38" fillId="7" borderId="1" xfId="0" applyFont="1" applyFill="1" applyBorder="1" applyAlignment="1">
      <alignment horizontal="center" vertical="center" wrapText="1"/>
    </xf>
    <xf numFmtId="0" fontId="0" fillId="7" borderId="1" xfId="0" applyFill="1" applyBorder="1" applyAlignment="1">
      <alignment horizontal="left" vertical="center" wrapText="1"/>
    </xf>
    <xf numFmtId="9" fontId="38" fillId="7" borderId="1" xfId="0" applyNumberFormat="1" applyFont="1" applyFill="1" applyBorder="1" applyAlignment="1">
      <alignment horizontal="center" vertical="center" wrapText="1"/>
    </xf>
    <xf numFmtId="0" fontId="19" fillId="0" borderId="21" xfId="0" applyFont="1" applyBorder="1" applyAlignment="1">
      <alignment horizontal="center" vertical="center"/>
    </xf>
    <xf numFmtId="0" fontId="33" fillId="12" borderId="1" xfId="0" applyFont="1" applyFill="1" applyBorder="1" applyAlignment="1">
      <alignment horizontal="center" vertical="center" wrapText="1"/>
    </xf>
    <xf numFmtId="0" fontId="26" fillId="0" borderId="33" xfId="0" applyFont="1" applyBorder="1" applyAlignment="1">
      <alignment horizontal="center" vertical="center"/>
    </xf>
    <xf numFmtId="0" fontId="9" fillId="0" borderId="9" xfId="0" applyFont="1" applyBorder="1" applyAlignment="1">
      <alignment horizontal="center" vertical="center" wrapText="1"/>
    </xf>
    <xf numFmtId="0" fontId="26" fillId="0" borderId="27" xfId="0" applyFont="1" applyBorder="1" applyAlignment="1">
      <alignment horizontal="center" vertical="center"/>
    </xf>
    <xf numFmtId="0" fontId="26" fillId="7" borderId="23" xfId="0" applyFont="1" applyFill="1" applyBorder="1" applyAlignment="1">
      <alignment horizontal="center" vertical="center"/>
    </xf>
    <xf numFmtId="0" fontId="0" fillId="0" borderId="33" xfId="0" applyBorder="1" applyAlignment="1">
      <alignment horizontal="center"/>
    </xf>
    <xf numFmtId="0" fontId="26" fillId="0" borderId="39" xfId="0" applyFont="1" applyBorder="1" applyAlignment="1">
      <alignment horizontal="center" vertical="center" wrapText="1"/>
    </xf>
    <xf numFmtId="49" fontId="26" fillId="0" borderId="40" xfId="0" applyNumberFormat="1" applyFont="1" applyBorder="1" applyAlignment="1">
      <alignment horizontal="center" vertical="center"/>
    </xf>
    <xf numFmtId="0" fontId="26" fillId="0" borderId="41" xfId="0" applyFont="1" applyBorder="1" applyAlignment="1">
      <alignment horizontal="center" vertical="center"/>
    </xf>
    <xf numFmtId="0" fontId="26" fillId="0" borderId="42" xfId="0" applyFont="1" applyBorder="1" applyAlignment="1">
      <alignment horizontal="center" vertical="center" wrapText="1"/>
    </xf>
    <xf numFmtId="0" fontId="26" fillId="0" borderId="42" xfId="0" applyFont="1" applyBorder="1" applyAlignment="1">
      <alignment vertical="center" wrapText="1"/>
    </xf>
    <xf numFmtId="0" fontId="26" fillId="0" borderId="42" xfId="0" applyFont="1" applyBorder="1"/>
    <xf numFmtId="0" fontId="26" fillId="0" borderId="42" xfId="0" applyFont="1" applyBorder="1" applyAlignment="1">
      <alignment vertical="center"/>
    </xf>
    <xf numFmtId="10" fontId="26" fillId="0" borderId="43" xfId="0" applyNumberFormat="1" applyFont="1" applyBorder="1" applyAlignment="1">
      <alignment horizontal="center" vertical="center"/>
    </xf>
    <xf numFmtId="14" fontId="26" fillId="0" borderId="44" xfId="0" applyNumberFormat="1" applyFont="1" applyBorder="1" applyAlignment="1">
      <alignment vertical="center"/>
    </xf>
    <xf numFmtId="14" fontId="26" fillId="0" borderId="45" xfId="0" applyNumberFormat="1" applyFont="1" applyBorder="1" applyAlignment="1">
      <alignment vertical="center"/>
    </xf>
    <xf numFmtId="1" fontId="26" fillId="0" borderId="45" xfId="0" applyNumberFormat="1" applyFont="1" applyBorder="1" applyAlignment="1">
      <alignment vertical="center"/>
    </xf>
    <xf numFmtId="0" fontId="26" fillId="7" borderId="45" xfId="0" applyFont="1" applyFill="1" applyBorder="1" applyAlignment="1">
      <alignment horizontal="center" vertical="center"/>
    </xf>
    <xf numFmtId="0" fontId="26" fillId="0" borderId="45" xfId="0" applyFont="1" applyBorder="1" applyAlignment="1">
      <alignment vertical="center"/>
    </xf>
    <xf numFmtId="0" fontId="26" fillId="0" borderId="45" xfId="0" applyFont="1" applyBorder="1" applyAlignment="1">
      <alignment vertical="center" wrapText="1"/>
    </xf>
    <xf numFmtId="0" fontId="26" fillId="0" borderId="40" xfId="0" applyFont="1" applyBorder="1" applyAlignment="1">
      <alignment horizontal="center" vertical="center"/>
    </xf>
    <xf numFmtId="44" fontId="26" fillId="0" borderId="45" xfId="1" applyFont="1" applyBorder="1" applyAlignment="1">
      <alignment vertical="center"/>
    </xf>
    <xf numFmtId="44" fontId="26" fillId="0" borderId="45" xfId="1" applyFont="1" applyBorder="1" applyAlignment="1">
      <alignment horizontal="center" vertical="center"/>
    </xf>
    <xf numFmtId="0" fontId="26" fillId="0" borderId="45" xfId="0" applyFont="1" applyBorder="1" applyAlignment="1">
      <alignment horizontal="center"/>
    </xf>
    <xf numFmtId="0" fontId="26" fillId="0" borderId="46" xfId="0" applyFont="1" applyBorder="1" applyAlignment="1">
      <alignment horizontal="center" vertical="center"/>
    </xf>
    <xf numFmtId="0" fontId="34" fillId="7" borderId="51" xfId="0" applyFont="1" applyFill="1" applyBorder="1" applyAlignment="1">
      <alignment horizontal="center" vertical="center" wrapText="1"/>
    </xf>
    <xf numFmtId="0" fontId="34" fillId="7" borderId="52" xfId="0" applyFont="1" applyFill="1" applyBorder="1" applyAlignment="1">
      <alignment horizontal="center" vertical="center" wrapText="1"/>
    </xf>
    <xf numFmtId="0" fontId="26" fillId="7" borderId="53" xfId="4" applyFont="1" applyFill="1" applyBorder="1" applyAlignment="1">
      <alignment horizontal="center" vertical="center" wrapText="1"/>
    </xf>
    <xf numFmtId="14" fontId="34" fillId="7" borderId="56" xfId="0" applyNumberFormat="1" applyFont="1" applyFill="1" applyBorder="1" applyAlignment="1">
      <alignment horizontal="center" vertical="center"/>
    </xf>
    <xf numFmtId="0" fontId="34" fillId="7" borderId="56" xfId="0" applyFont="1" applyFill="1" applyBorder="1" applyAlignment="1">
      <alignment horizontal="center" vertical="center"/>
    </xf>
    <xf numFmtId="0" fontId="34" fillId="7" borderId="52" xfId="0" applyFont="1" applyFill="1" applyBorder="1" applyAlignment="1">
      <alignment horizontal="center" vertical="center"/>
    </xf>
    <xf numFmtId="44" fontId="34" fillId="7" borderId="56" xfId="1" applyFont="1" applyFill="1" applyBorder="1" applyAlignment="1">
      <alignment horizontal="center" vertical="center"/>
    </xf>
    <xf numFmtId="44" fontId="34" fillId="7" borderId="52" xfId="1" applyFont="1" applyFill="1" applyBorder="1" applyAlignment="1">
      <alignment horizontal="center" vertical="center"/>
    </xf>
    <xf numFmtId="0" fontId="34" fillId="7" borderId="53" xfId="0" applyFont="1" applyFill="1" applyBorder="1" applyAlignment="1">
      <alignment horizontal="center" vertical="center"/>
    </xf>
    <xf numFmtId="0" fontId="34" fillId="7" borderId="54" xfId="0" applyFont="1" applyFill="1" applyBorder="1" applyAlignment="1">
      <alignment horizontal="center" vertical="center" wrapText="1"/>
    </xf>
    <xf numFmtId="0" fontId="34" fillId="7" borderId="54" xfId="0" applyFont="1" applyFill="1" applyBorder="1" applyAlignment="1">
      <alignment horizontal="center" vertical="center"/>
    </xf>
    <xf numFmtId="43" fontId="37" fillId="7" borderId="54" xfId="0" applyNumberFormat="1" applyFont="1" applyFill="1" applyBorder="1" applyAlignment="1">
      <alignment horizontal="center" vertical="center"/>
    </xf>
    <xf numFmtId="14" fontId="34" fillId="7" borderId="21" xfId="0" applyNumberFormat="1" applyFont="1" applyFill="1" applyBorder="1" applyAlignment="1">
      <alignment horizontal="center" vertical="center"/>
    </xf>
    <xf numFmtId="44" fontId="34" fillId="7" borderId="21" xfId="1" applyFont="1" applyFill="1" applyBorder="1" applyAlignment="1">
      <alignment horizontal="center" vertical="center"/>
    </xf>
    <xf numFmtId="43" fontId="37" fillId="7" borderId="28" xfId="0" applyNumberFormat="1" applyFont="1" applyFill="1" applyBorder="1" applyAlignment="1">
      <alignment horizontal="center" vertical="center"/>
    </xf>
    <xf numFmtId="0" fontId="26" fillId="0" borderId="33" xfId="0" applyFont="1" applyBorder="1" applyAlignment="1">
      <alignment horizontal="center" vertical="center" wrapText="1"/>
    </xf>
    <xf numFmtId="0" fontId="26" fillId="0" borderId="33" xfId="0" applyFont="1" applyBorder="1"/>
    <xf numFmtId="9" fontId="26" fillId="0" borderId="33" xfId="0" applyNumberFormat="1" applyFont="1" applyBorder="1" applyAlignment="1">
      <alignment horizontal="center" vertical="center"/>
    </xf>
    <xf numFmtId="0" fontId="26" fillId="9" borderId="33" xfId="0" applyFont="1" applyFill="1" applyBorder="1" applyAlignment="1">
      <alignment horizontal="center" vertical="center"/>
    </xf>
    <xf numFmtId="0" fontId="26" fillId="0" borderId="33" xfId="0" applyFont="1" applyBorder="1" applyAlignment="1">
      <alignment vertical="center"/>
    </xf>
    <xf numFmtId="10" fontId="26" fillId="0" borderId="8" xfId="0" applyNumberFormat="1" applyFont="1" applyBorder="1" applyAlignment="1">
      <alignment horizontal="center" vertical="center"/>
    </xf>
    <xf numFmtId="14" fontId="26" fillId="0" borderId="36" xfId="0" applyNumberFormat="1" applyFont="1" applyBorder="1" applyAlignment="1">
      <alignment vertical="center"/>
    </xf>
    <xf numFmtId="14" fontId="26" fillId="0" borderId="23" xfId="0" applyNumberFormat="1" applyFont="1" applyBorder="1" applyAlignment="1">
      <alignment vertical="center"/>
    </xf>
    <xf numFmtId="1" fontId="26" fillId="0" borderId="23" xfId="0" applyNumberFormat="1" applyFont="1" applyBorder="1" applyAlignment="1">
      <alignment vertical="center"/>
    </xf>
    <xf numFmtId="0" fontId="26" fillId="0" borderId="23" xfId="0" applyFont="1" applyBorder="1" applyAlignment="1">
      <alignment vertical="center"/>
    </xf>
    <xf numFmtId="0" fontId="26" fillId="0" borderId="23" xfId="0" applyFont="1" applyBorder="1" applyAlignment="1">
      <alignment vertical="center" wrapText="1"/>
    </xf>
    <xf numFmtId="44" fontId="26" fillId="0" borderId="23" xfId="1" applyFont="1" applyBorder="1" applyAlignment="1">
      <alignment vertical="center"/>
    </xf>
    <xf numFmtId="9" fontId="26" fillId="0" borderId="42" xfId="0" applyNumberFormat="1" applyFont="1" applyBorder="1" applyAlignment="1">
      <alignment horizontal="center" vertical="center"/>
    </xf>
    <xf numFmtId="9" fontId="37" fillId="7" borderId="57" xfId="0" applyNumberFormat="1" applyFont="1" applyFill="1" applyBorder="1" applyAlignment="1">
      <alignment horizontal="center" vertical="center"/>
    </xf>
    <xf numFmtId="0" fontId="26" fillId="0" borderId="33" xfId="0" applyFont="1" applyBorder="1" applyAlignment="1">
      <alignment vertical="center" wrapText="1"/>
    </xf>
    <xf numFmtId="9" fontId="26" fillId="0" borderId="33" xfId="0" applyNumberFormat="1" applyFont="1" applyBorder="1" applyAlignment="1">
      <alignment horizontal="center"/>
    </xf>
    <xf numFmtId="0" fontId="26" fillId="7" borderId="40" xfId="0" applyFont="1" applyFill="1" applyBorder="1" applyAlignment="1">
      <alignment horizontal="center" vertical="center"/>
    </xf>
    <xf numFmtId="14" fontId="26" fillId="7" borderId="44" xfId="0" applyNumberFormat="1" applyFont="1" applyFill="1" applyBorder="1" applyAlignment="1">
      <alignment vertical="center"/>
    </xf>
    <xf numFmtId="0" fontId="26" fillId="7" borderId="45" xfId="0" applyFont="1" applyFill="1" applyBorder="1" applyAlignment="1">
      <alignment horizontal="center" vertical="center" wrapText="1"/>
    </xf>
    <xf numFmtId="0" fontId="9" fillId="3" borderId="28" xfId="0" applyFont="1" applyFill="1" applyBorder="1" applyAlignment="1">
      <alignment horizontal="center" vertical="center" wrapText="1"/>
    </xf>
    <xf numFmtId="0" fontId="34" fillId="12" borderId="28" xfId="0" applyFont="1" applyFill="1" applyBorder="1" applyAlignment="1">
      <alignment horizontal="center" vertical="center" wrapText="1"/>
    </xf>
    <xf numFmtId="0" fontId="34" fillId="7" borderId="58" xfId="0" applyFont="1" applyFill="1" applyBorder="1" applyAlignment="1">
      <alignment horizontal="center" vertical="center" wrapText="1"/>
    </xf>
    <xf numFmtId="0" fontId="34" fillId="7" borderId="28" xfId="0" applyFont="1" applyFill="1" applyBorder="1" applyAlignment="1">
      <alignment horizontal="center" vertical="center" wrapText="1"/>
    </xf>
    <xf numFmtId="0" fontId="34" fillId="7" borderId="28" xfId="0" applyFont="1" applyFill="1" applyBorder="1" applyAlignment="1">
      <alignment horizontal="center" vertical="center"/>
    </xf>
    <xf numFmtId="9" fontId="37" fillId="7" borderId="63" xfId="0" applyNumberFormat="1" applyFont="1" applyFill="1" applyBorder="1" applyAlignment="1">
      <alignment horizontal="center" vertical="center"/>
    </xf>
    <xf numFmtId="0" fontId="28" fillId="0" borderId="40" xfId="0" applyFont="1" applyBorder="1" applyAlignment="1">
      <alignment horizontal="center" vertical="center" wrapText="1"/>
    </xf>
    <xf numFmtId="0" fontId="0" fillId="0" borderId="33" xfId="0" applyBorder="1"/>
    <xf numFmtId="14" fontId="26" fillId="0" borderId="64" xfId="0" applyNumberFormat="1" applyFont="1" applyBorder="1" applyAlignment="1">
      <alignment vertical="center"/>
    </xf>
    <xf numFmtId="14" fontId="26" fillId="0" borderId="40" xfId="0" applyNumberFormat="1" applyFont="1" applyBorder="1" applyAlignment="1">
      <alignment vertical="center"/>
    </xf>
    <xf numFmtId="1" fontId="26" fillId="0" borderId="40" xfId="0" applyNumberFormat="1" applyFont="1" applyBorder="1" applyAlignment="1">
      <alignment vertical="center"/>
    </xf>
    <xf numFmtId="0" fontId="26" fillId="0" borderId="40" xfId="0" applyFont="1" applyBorder="1" applyAlignment="1">
      <alignment vertical="center"/>
    </xf>
    <xf numFmtId="0" fontId="26" fillId="0" borderId="40" xfId="0" applyFont="1" applyBorder="1" applyAlignment="1">
      <alignment vertical="center" wrapText="1"/>
    </xf>
    <xf numFmtId="0" fontId="26" fillId="0" borderId="40" xfId="0" applyFont="1" applyBorder="1"/>
    <xf numFmtId="44" fontId="26" fillId="0" borderId="40" xfId="1" applyFont="1" applyBorder="1" applyAlignment="1">
      <alignment vertical="center"/>
    </xf>
    <xf numFmtId="0" fontId="26" fillId="8" borderId="46" xfId="0" applyFont="1" applyFill="1" applyBorder="1"/>
    <xf numFmtId="0" fontId="0" fillId="0" borderId="42" xfId="0" applyBorder="1"/>
    <xf numFmtId="0" fontId="0" fillId="0" borderId="62" xfId="0" applyBorder="1"/>
    <xf numFmtId="0" fontId="34" fillId="7" borderId="65" xfId="0" applyFont="1" applyFill="1" applyBorder="1" applyAlignment="1">
      <alignment horizontal="center" vertical="center" wrapText="1"/>
    </xf>
    <xf numFmtId="0" fontId="26" fillId="7" borderId="54" xfId="4" applyFont="1" applyFill="1" applyBorder="1" applyAlignment="1">
      <alignment horizontal="center" vertical="center" wrapText="1"/>
    </xf>
    <xf numFmtId="14" fontId="34" fillId="7" borderId="54" xfId="0" applyNumberFormat="1" applyFont="1" applyFill="1" applyBorder="1" applyAlignment="1">
      <alignment horizontal="center" vertical="center"/>
    </xf>
    <xf numFmtId="44" fontId="34" fillId="7" borderId="54" xfId="1" applyFont="1" applyFill="1" applyBorder="1" applyAlignment="1">
      <alignment horizontal="center" vertical="center"/>
    </xf>
    <xf numFmtId="0" fontId="34" fillId="8" borderId="67" xfId="0" applyFont="1" applyFill="1" applyBorder="1" applyAlignment="1">
      <alignment horizontal="center" vertical="center"/>
    </xf>
    <xf numFmtId="0" fontId="34" fillId="8" borderId="54" xfId="0" applyFont="1" applyFill="1" applyBorder="1" applyAlignment="1">
      <alignment horizontal="center" vertical="center"/>
    </xf>
    <xf numFmtId="0" fontId="34" fillId="8" borderId="57" xfId="0" applyFont="1" applyFill="1" applyBorder="1" applyAlignment="1">
      <alignment horizontal="center" vertical="center"/>
    </xf>
    <xf numFmtId="0" fontId="0" fillId="0" borderId="33" xfId="0" applyBorder="1" applyAlignment="1">
      <alignment vertical="center"/>
    </xf>
    <xf numFmtId="0" fontId="0" fillId="0" borderId="33" xfId="0" applyBorder="1" applyAlignment="1">
      <alignment horizontal="center" vertical="center" wrapText="1"/>
    </xf>
    <xf numFmtId="0" fontId="0" fillId="0" borderId="8" xfId="0" applyBorder="1"/>
    <xf numFmtId="0" fontId="26" fillId="0" borderId="28" xfId="0" applyFont="1" applyBorder="1" applyAlignment="1">
      <alignment horizontal="center" vertical="center"/>
    </xf>
    <xf numFmtId="1" fontId="26" fillId="0" borderId="33" xfId="0" applyNumberFormat="1" applyFont="1" applyBorder="1" applyAlignment="1">
      <alignment horizontal="center" vertical="center"/>
    </xf>
    <xf numFmtId="43" fontId="37" fillId="7" borderId="54" xfId="5" applyFont="1" applyFill="1" applyBorder="1" applyAlignment="1">
      <alignment horizontal="center" vertical="center"/>
    </xf>
    <xf numFmtId="43" fontId="37" fillId="7" borderId="28" xfId="5" applyFont="1" applyFill="1" applyBorder="1" applyAlignment="1">
      <alignment horizontal="center" vertical="center"/>
    </xf>
    <xf numFmtId="9" fontId="37" fillId="7" borderId="63" xfId="3" applyFont="1" applyFill="1" applyBorder="1" applyAlignment="1">
      <alignment horizontal="center" vertical="center"/>
    </xf>
    <xf numFmtId="10" fontId="33" fillId="0" borderId="20" xfId="0" applyNumberFormat="1" applyFont="1" applyBorder="1" applyAlignment="1">
      <alignment horizontal="center" vertical="center" wrapText="1"/>
    </xf>
    <xf numFmtId="10" fontId="33" fillId="7" borderId="20" xfId="3" applyNumberFormat="1" applyFont="1" applyFill="1" applyBorder="1" applyAlignment="1">
      <alignment horizontal="center" vertical="center" wrapText="1"/>
    </xf>
    <xf numFmtId="10" fontId="33" fillId="0" borderId="20" xfId="3" applyNumberFormat="1" applyFont="1" applyFill="1" applyBorder="1" applyAlignment="1">
      <alignment horizontal="center" vertical="center" wrapText="1"/>
    </xf>
    <xf numFmtId="10" fontId="42" fillId="7" borderId="1" xfId="0" applyNumberFormat="1" applyFont="1" applyFill="1" applyBorder="1" applyAlignment="1">
      <alignment horizontal="center" vertical="center" wrapText="1"/>
    </xf>
    <xf numFmtId="14" fontId="34" fillId="7" borderId="55" xfId="0" applyNumberFormat="1" applyFont="1" applyFill="1" applyBorder="1" applyAlignment="1">
      <alignment horizontal="center" vertical="center"/>
    </xf>
    <xf numFmtId="0" fontId="26" fillId="0" borderId="28" xfId="0" applyFont="1" applyBorder="1" applyAlignment="1">
      <alignment horizontal="center" vertical="center" wrapText="1"/>
    </xf>
    <xf numFmtId="0" fontId="26" fillId="0" borderId="28" xfId="0" applyFont="1" applyBorder="1" applyAlignment="1">
      <alignment vertical="center" wrapText="1"/>
    </xf>
    <xf numFmtId="0" fontId="26" fillId="0" borderId="28" xfId="0" applyFont="1" applyBorder="1"/>
    <xf numFmtId="9" fontId="26" fillId="0" borderId="28" xfId="0" applyNumberFormat="1" applyFont="1" applyBorder="1" applyAlignment="1">
      <alignment horizontal="center" vertical="center"/>
    </xf>
    <xf numFmtId="0" fontId="26" fillId="0" borderId="28" xfId="0" applyFont="1" applyBorder="1" applyAlignment="1">
      <alignment vertical="center"/>
    </xf>
    <xf numFmtId="10" fontId="26" fillId="0" borderId="10" xfId="0" applyNumberFormat="1" applyFont="1" applyBorder="1" applyAlignment="1">
      <alignment horizontal="center" vertical="center"/>
    </xf>
    <xf numFmtId="10" fontId="37" fillId="7" borderId="20" xfId="3" applyNumberFormat="1" applyFont="1" applyFill="1" applyBorder="1" applyAlignment="1">
      <alignment horizontal="center" vertical="center"/>
    </xf>
    <xf numFmtId="10" fontId="36" fillId="7" borderId="20" xfId="3" applyNumberFormat="1" applyFont="1" applyFill="1" applyBorder="1" applyAlignment="1">
      <alignment horizontal="center" vertical="center"/>
    </xf>
    <xf numFmtId="9" fontId="26" fillId="0" borderId="28" xfId="0" applyNumberFormat="1" applyFont="1" applyBorder="1" applyAlignment="1">
      <alignment horizontal="center"/>
    </xf>
    <xf numFmtId="0" fontId="26" fillId="9" borderId="28" xfId="0" applyFont="1" applyFill="1" applyBorder="1" applyAlignment="1">
      <alignment horizontal="center" vertical="center"/>
    </xf>
    <xf numFmtId="0" fontId="26" fillId="9" borderId="28" xfId="0" applyFont="1" applyFill="1" applyBorder="1" applyAlignment="1">
      <alignment vertical="center" wrapText="1"/>
    </xf>
    <xf numFmtId="0" fontId="26" fillId="9" borderId="33" xfId="0" applyFont="1" applyFill="1" applyBorder="1" applyAlignment="1">
      <alignment vertical="center" wrapText="1"/>
    </xf>
    <xf numFmtId="0" fontId="26" fillId="9" borderId="33" xfId="0" applyFont="1" applyFill="1" applyBorder="1" applyAlignment="1">
      <alignment vertical="center"/>
    </xf>
    <xf numFmtId="0" fontId="26" fillId="9" borderId="33" xfId="0" applyFont="1" applyFill="1" applyBorder="1" applyAlignment="1">
      <alignment horizontal="center" vertical="center" wrapText="1"/>
    </xf>
    <xf numFmtId="0" fontId="26" fillId="9" borderId="28" xfId="0" applyFont="1" applyFill="1" applyBorder="1" applyAlignment="1">
      <alignment horizontal="left" vertical="center" wrapText="1"/>
    </xf>
    <xf numFmtId="0" fontId="26" fillId="9" borderId="28" xfId="0" applyFont="1" applyFill="1" applyBorder="1" applyAlignment="1">
      <alignment vertical="center"/>
    </xf>
    <xf numFmtId="0" fontId="26" fillId="9" borderId="28" xfId="0" applyFont="1" applyFill="1" applyBorder="1" applyAlignment="1">
      <alignment horizontal="center" vertical="center" wrapText="1"/>
    </xf>
    <xf numFmtId="10" fontId="26" fillId="0" borderId="6" xfId="0" applyNumberFormat="1" applyFont="1" applyBorder="1" applyAlignment="1">
      <alignment horizontal="center" vertical="center"/>
    </xf>
    <xf numFmtId="10" fontId="36" fillId="7" borderId="54" xfId="3" applyNumberFormat="1" applyFont="1" applyFill="1" applyBorder="1" applyAlignment="1">
      <alignment horizontal="center" vertical="center"/>
    </xf>
    <xf numFmtId="10" fontId="36" fillId="7" borderId="1" xfId="0" applyNumberFormat="1" applyFont="1" applyFill="1" applyBorder="1" applyAlignment="1">
      <alignment horizontal="center" vertical="center" wrapText="1"/>
    </xf>
    <xf numFmtId="10" fontId="36" fillId="12" borderId="20" xfId="0" applyNumberFormat="1" applyFont="1" applyFill="1" applyBorder="1" applyAlignment="1">
      <alignment horizontal="center" vertical="center"/>
    </xf>
    <xf numFmtId="44" fontId="36" fillId="7" borderId="20" xfId="1" applyFont="1" applyFill="1" applyBorder="1" applyAlignment="1">
      <alignment horizontal="center" vertical="center"/>
    </xf>
    <xf numFmtId="0" fontId="3" fillId="0" borderId="2" xfId="0" applyFont="1" applyBorder="1" applyAlignment="1">
      <alignment horizontal="left" vertical="center"/>
    </xf>
    <xf numFmtId="0" fontId="2" fillId="0" borderId="11" xfId="0" applyFont="1" applyBorder="1"/>
    <xf numFmtId="0" fontId="2" fillId="0" borderId="3" xfId="0" applyFont="1" applyBorder="1"/>
    <xf numFmtId="0" fontId="3" fillId="0" borderId="2" xfId="0" applyFont="1" applyBorder="1" applyAlignment="1">
      <alignment horizontal="left"/>
    </xf>
    <xf numFmtId="0" fontId="5" fillId="0" borderId="2" xfId="0" applyFont="1" applyBorder="1" applyAlignment="1">
      <alignment horizontal="left" vertical="center" wrapText="1"/>
    </xf>
    <xf numFmtId="0" fontId="1" fillId="0" borderId="2" xfId="0" applyFont="1" applyBorder="1" applyAlignment="1">
      <alignment horizontal="left" vertical="center" wrapText="1"/>
    </xf>
    <xf numFmtId="0" fontId="3" fillId="0" borderId="2" xfId="0" applyFont="1" applyBorder="1" applyAlignment="1">
      <alignment horizontal="left" vertical="center" wrapText="1"/>
    </xf>
    <xf numFmtId="0" fontId="4" fillId="2" borderId="2" xfId="0" applyFont="1" applyFill="1" applyBorder="1" applyAlignment="1">
      <alignment horizontal="left"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4" fillId="2" borderId="2" xfId="0" applyFont="1" applyFill="1" applyBorder="1" applyAlignment="1">
      <alignment horizontal="left" vertical="center"/>
    </xf>
    <xf numFmtId="0" fontId="3" fillId="0" borderId="11" xfId="0" applyFont="1" applyBorder="1" applyAlignment="1">
      <alignment horizontal="center"/>
    </xf>
    <xf numFmtId="0" fontId="39" fillId="7" borderId="24" xfId="0" applyFont="1" applyFill="1" applyBorder="1" applyAlignment="1">
      <alignment horizontal="center" vertical="center" wrapText="1"/>
    </xf>
    <xf numFmtId="0" fontId="39" fillId="7" borderId="31" xfId="0" applyFont="1" applyFill="1" applyBorder="1" applyAlignment="1">
      <alignment horizontal="center" vertical="center" wrapText="1"/>
    </xf>
    <xf numFmtId="0" fontId="39" fillId="7" borderId="25" xfId="0" applyFont="1" applyFill="1" applyBorder="1" applyAlignment="1">
      <alignment horizontal="center" vertical="center" wrapText="1"/>
    </xf>
    <xf numFmtId="0" fontId="40" fillId="7" borderId="1" xfId="0" applyFont="1" applyFill="1" applyBorder="1" applyAlignment="1">
      <alignment horizontal="center" vertical="center" wrapText="1"/>
    </xf>
    <xf numFmtId="0" fontId="40" fillId="7" borderId="2"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0" xfId="0" applyBorder="1" applyAlignment="1">
      <alignment horizontal="center" vertical="center"/>
    </xf>
    <xf numFmtId="49" fontId="20" fillId="0" borderId="20" xfId="0" applyNumberFormat="1" applyFont="1" applyBorder="1" applyAlignment="1">
      <alignment horizontal="center" vertical="center"/>
    </xf>
    <xf numFmtId="0" fontId="9" fillId="0" borderId="9" xfId="0" applyFont="1" applyBorder="1" applyAlignment="1">
      <alignment horizontal="center" vertical="center"/>
    </xf>
    <xf numFmtId="0" fontId="2" fillId="0" borderId="13" xfId="0" applyFont="1" applyBorder="1"/>
    <xf numFmtId="0" fontId="2" fillId="0" borderId="10" xfId="0" applyFont="1" applyBorder="1"/>
    <xf numFmtId="0" fontId="8" fillId="0" borderId="2" xfId="0" applyFont="1" applyBorder="1" applyAlignment="1">
      <alignment horizontal="center" vertical="center"/>
    </xf>
    <xf numFmtId="0" fontId="6" fillId="0" borderId="9" xfId="0" applyFont="1" applyBorder="1" applyAlignment="1">
      <alignment horizontal="center"/>
    </xf>
    <xf numFmtId="0" fontId="2" fillId="0" borderId="5" xfId="0" applyFont="1" applyBorder="1"/>
    <xf numFmtId="0" fontId="2" fillId="0" borderId="6" xfId="0" applyFont="1" applyBorder="1"/>
    <xf numFmtId="0" fontId="2" fillId="0" borderId="7" xfId="0" applyFont="1" applyBorder="1"/>
    <xf numFmtId="0" fontId="2" fillId="0" borderId="8" xfId="0" applyFont="1" applyBorder="1"/>
    <xf numFmtId="0" fontId="7" fillId="0" borderId="2" xfId="0" applyFont="1" applyBorder="1" applyAlignment="1">
      <alignment horizontal="center" vertical="center" wrapText="1"/>
    </xf>
    <xf numFmtId="0" fontId="39" fillId="7" borderId="34" xfId="0" applyFont="1" applyFill="1" applyBorder="1" applyAlignment="1">
      <alignment horizontal="center" vertical="center" wrapText="1"/>
    </xf>
    <xf numFmtId="0" fontId="0" fillId="0" borderId="26" xfId="0" applyBorder="1" applyAlignment="1">
      <alignment horizontal="center" vertical="center" wrapText="1"/>
    </xf>
    <xf numFmtId="0" fontId="0" fillId="0" borderId="23"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39" fillId="7" borderId="27" xfId="0" applyFont="1" applyFill="1" applyBorder="1" applyAlignment="1">
      <alignment horizontal="center" vertical="center" wrapText="1"/>
    </xf>
    <xf numFmtId="0" fontId="0" fillId="0" borderId="34" xfId="0" applyBorder="1" applyAlignment="1">
      <alignment horizontal="center" vertical="center" wrapText="1"/>
    </xf>
    <xf numFmtId="0" fontId="0" fillId="0" borderId="32" xfId="0" applyBorder="1" applyAlignment="1">
      <alignment horizontal="center" vertical="center" wrapText="1"/>
    </xf>
    <xf numFmtId="0" fontId="0" fillId="0" borderId="27" xfId="0" applyBorder="1" applyAlignment="1">
      <alignment horizontal="center" vertical="center" wrapText="1"/>
    </xf>
    <xf numFmtId="0" fontId="21" fillId="0" borderId="21" xfId="0" applyFont="1" applyBorder="1" applyAlignment="1">
      <alignment horizontal="center" vertical="center" wrapText="1"/>
    </xf>
    <xf numFmtId="0" fontId="21" fillId="0" borderId="23" xfId="0" applyFont="1" applyBorder="1" applyAlignment="1">
      <alignment horizontal="center" vertical="center" wrapText="1"/>
    </xf>
    <xf numFmtId="0" fontId="0" fillId="0" borderId="1" xfId="0" applyBorder="1" applyAlignment="1">
      <alignment horizontal="center" vertical="center" wrapText="1"/>
    </xf>
    <xf numFmtId="49" fontId="20" fillId="0" borderId="29" xfId="0" applyNumberFormat="1" applyFont="1" applyBorder="1" applyAlignment="1">
      <alignment horizontal="center" vertical="center"/>
    </xf>
    <xf numFmtId="49" fontId="20" fillId="0" borderId="35" xfId="0" applyNumberFormat="1" applyFont="1" applyBorder="1" applyAlignment="1">
      <alignment horizontal="center" vertical="center"/>
    </xf>
    <xf numFmtId="49" fontId="20" fillId="0" borderId="36" xfId="0" applyNumberFormat="1" applyFont="1" applyBorder="1" applyAlignment="1">
      <alignment horizontal="center" vertical="center"/>
    </xf>
    <xf numFmtId="0" fontId="8" fillId="0" borderId="2" xfId="0" applyFont="1" applyBorder="1" applyAlignment="1">
      <alignment horizontal="center" vertical="center" wrapText="1"/>
    </xf>
    <xf numFmtId="0" fontId="13" fillId="0" borderId="9" xfId="0" applyFont="1" applyBorder="1" applyAlignment="1">
      <alignment horizontal="center" vertical="center"/>
    </xf>
    <xf numFmtId="0" fontId="9" fillId="0" borderId="13" xfId="0" applyFont="1" applyBorder="1" applyAlignment="1">
      <alignment horizontal="center" vertical="center" wrapText="1"/>
    </xf>
    <xf numFmtId="0" fontId="2" fillId="0" borderId="14" xfId="0" applyFont="1" applyBorder="1"/>
    <xf numFmtId="1" fontId="36" fillId="7" borderId="66" xfId="0" applyNumberFormat="1" applyFont="1" applyFill="1" applyBorder="1" applyAlignment="1">
      <alignment horizontal="center" vertical="center"/>
    </xf>
    <xf numFmtId="0" fontId="26" fillId="0" borderId="28" xfId="0" applyFont="1" applyBorder="1" applyAlignment="1">
      <alignment horizontal="center" vertical="center"/>
    </xf>
    <xf numFmtId="0" fontId="26" fillId="0" borderId="33" xfId="0" applyFont="1" applyBorder="1" applyAlignment="1">
      <alignment horizontal="center" vertical="center"/>
    </xf>
    <xf numFmtId="10" fontId="26" fillId="0" borderId="28" xfId="0" applyNumberFormat="1" applyFont="1" applyBorder="1" applyAlignment="1">
      <alignment horizontal="center" vertical="center"/>
    </xf>
    <xf numFmtId="10" fontId="26" fillId="0" borderId="33" xfId="0" applyNumberFormat="1" applyFont="1" applyBorder="1" applyAlignment="1">
      <alignment horizontal="center" vertical="center"/>
    </xf>
    <xf numFmtId="10" fontId="26" fillId="0" borderId="37" xfId="0" applyNumberFormat="1" applyFont="1" applyBorder="1" applyAlignment="1">
      <alignment horizontal="center" vertical="center"/>
    </xf>
    <xf numFmtId="0" fontId="26" fillId="0" borderId="37" xfId="0" applyFont="1" applyBorder="1" applyAlignment="1">
      <alignment horizontal="center" vertical="center"/>
    </xf>
    <xf numFmtId="0" fontId="36" fillId="7" borderId="1" xfId="0" applyFont="1" applyFill="1" applyBorder="1" applyAlignment="1">
      <alignment horizontal="center" vertical="center"/>
    </xf>
    <xf numFmtId="0" fontId="36" fillId="7" borderId="20" xfId="0" applyFont="1" applyFill="1" applyBorder="1" applyAlignment="1">
      <alignment horizontal="center" vertical="center"/>
    </xf>
    <xf numFmtId="0" fontId="26" fillId="0" borderId="22" xfId="0" applyFont="1" applyBorder="1" applyAlignment="1">
      <alignment horizontal="center" vertical="center"/>
    </xf>
    <xf numFmtId="0" fontId="26" fillId="0" borderId="23" xfId="0" applyFont="1" applyBorder="1" applyAlignment="1">
      <alignment horizontal="center" vertical="center"/>
    </xf>
    <xf numFmtId="0" fontId="26" fillId="0" borderId="23" xfId="0" applyFont="1" applyBorder="1" applyAlignment="1">
      <alignment horizontal="center"/>
    </xf>
    <xf numFmtId="0" fontId="26" fillId="0" borderId="20" xfId="0" applyFont="1" applyBorder="1" applyAlignment="1">
      <alignment horizontal="center"/>
    </xf>
    <xf numFmtId="0" fontId="26" fillId="0" borderId="32" xfId="0" applyFont="1" applyBorder="1" applyAlignment="1">
      <alignment horizontal="center" vertical="center"/>
    </xf>
    <xf numFmtId="0" fontId="26" fillId="0" borderId="27" xfId="0" applyFont="1" applyBorder="1" applyAlignment="1">
      <alignment horizontal="center" vertical="center"/>
    </xf>
    <xf numFmtId="44" fontId="26" fillId="0" borderId="20" xfId="1" applyFont="1" applyBorder="1" applyAlignment="1">
      <alignment horizontal="center" vertical="center"/>
    </xf>
    <xf numFmtId="0" fontId="26" fillId="0" borderId="21" xfId="0" applyFont="1" applyBorder="1" applyAlignment="1">
      <alignment horizontal="center" vertical="center" wrapText="1"/>
    </xf>
    <xf numFmtId="0" fontId="26" fillId="0" borderId="22" xfId="0" applyFont="1" applyBorder="1" applyAlignment="1">
      <alignment horizontal="center" vertical="center" wrapText="1"/>
    </xf>
    <xf numFmtId="0" fontId="26" fillId="0" borderId="23" xfId="0" applyFont="1" applyBorder="1" applyAlignment="1">
      <alignment horizontal="center" vertical="center" wrapText="1"/>
    </xf>
    <xf numFmtId="44" fontId="26" fillId="0" borderId="22" xfId="1" applyFont="1" applyBorder="1" applyAlignment="1">
      <alignment horizontal="center" vertical="center"/>
    </xf>
    <xf numFmtId="44" fontId="26" fillId="0" borderId="23" xfId="1" applyFont="1" applyBorder="1" applyAlignment="1">
      <alignment horizontal="center" vertical="center"/>
    </xf>
    <xf numFmtId="49" fontId="26" fillId="0" borderId="22" xfId="0" applyNumberFormat="1" applyFont="1" applyBorder="1" applyAlignment="1">
      <alignment horizontal="center" vertical="center" wrapText="1"/>
    </xf>
    <xf numFmtId="49" fontId="26" fillId="0" borderId="23" xfId="0" applyNumberFormat="1" applyFont="1" applyBorder="1" applyAlignment="1">
      <alignment horizontal="center" vertical="center" wrapText="1"/>
    </xf>
    <xf numFmtId="1" fontId="36" fillId="7" borderId="20" xfId="0" applyNumberFormat="1" applyFont="1" applyFill="1" applyBorder="1" applyAlignment="1">
      <alignment horizontal="center" vertical="center"/>
    </xf>
    <xf numFmtId="1" fontId="36" fillId="7" borderId="20" xfId="0" applyNumberFormat="1" applyFont="1" applyFill="1" applyBorder="1" applyAlignment="1">
      <alignment horizontal="center" vertical="center" wrapText="1"/>
    </xf>
    <xf numFmtId="9" fontId="26" fillId="0" borderId="33" xfId="0" applyNumberFormat="1" applyFont="1" applyBorder="1" applyAlignment="1">
      <alignment horizontal="center" vertical="center"/>
    </xf>
    <xf numFmtId="0" fontId="26" fillId="0" borderId="1" xfId="0" applyFont="1" applyBorder="1" applyAlignment="1">
      <alignment horizontal="center" vertical="center"/>
    </xf>
    <xf numFmtId="9" fontId="26" fillId="0" borderId="1" xfId="0" applyNumberFormat="1" applyFont="1" applyBorder="1" applyAlignment="1">
      <alignment horizontal="center" vertical="center"/>
    </xf>
    <xf numFmtId="0" fontId="26" fillId="9" borderId="1" xfId="0" applyFont="1" applyFill="1" applyBorder="1" applyAlignment="1">
      <alignment horizontal="left" vertical="center" wrapText="1"/>
    </xf>
    <xf numFmtId="0" fontId="26" fillId="0" borderId="1" xfId="0" applyFont="1" applyBorder="1" applyAlignment="1">
      <alignment horizontal="center" vertical="center" wrapText="1"/>
    </xf>
    <xf numFmtId="0" fontId="26" fillId="0" borderId="1" xfId="0" applyFont="1" applyBorder="1" applyAlignment="1">
      <alignment horizontal="left" vertical="center" wrapText="1"/>
    </xf>
    <xf numFmtId="0" fontId="26" fillId="0" borderId="28" xfId="0" applyFont="1" applyBorder="1" applyAlignment="1">
      <alignment horizontal="left" vertical="center"/>
    </xf>
    <xf numFmtId="0" fontId="26" fillId="9" borderId="1" xfId="0" applyFont="1" applyFill="1" applyBorder="1" applyAlignment="1">
      <alignment horizontal="center" vertical="center"/>
    </xf>
    <xf numFmtId="0" fontId="26" fillId="9" borderId="28" xfId="0" applyFont="1" applyFill="1" applyBorder="1" applyAlignment="1">
      <alignment horizontal="center" vertical="center"/>
    </xf>
    <xf numFmtId="0" fontId="26" fillId="0" borderId="33" xfId="0" applyFont="1" applyBorder="1" applyAlignment="1">
      <alignment horizontal="center" vertical="center" wrapText="1"/>
    </xf>
    <xf numFmtId="0" fontId="26" fillId="0" borderId="28" xfId="0" applyFont="1" applyBorder="1" applyAlignment="1">
      <alignment horizontal="center" vertical="center" wrapText="1"/>
    </xf>
    <xf numFmtId="0" fontId="7" fillId="0" borderId="9" xfId="0" applyFont="1" applyBorder="1" applyAlignment="1">
      <alignment horizontal="center" vertical="center" wrapText="1"/>
    </xf>
    <xf numFmtId="0" fontId="9" fillId="0" borderId="9" xfId="0" applyFont="1" applyBorder="1" applyAlignment="1">
      <alignment horizontal="center" vertical="center" wrapText="1"/>
    </xf>
    <xf numFmtId="0" fontId="26" fillId="0" borderId="40" xfId="0" applyFont="1" applyBorder="1" applyAlignment="1">
      <alignment horizontal="center" vertical="center"/>
    </xf>
    <xf numFmtId="0" fontId="26" fillId="0" borderId="60" xfId="0" applyFont="1" applyBorder="1" applyAlignment="1">
      <alignment horizontal="center" vertical="center" wrapText="1"/>
    </xf>
    <xf numFmtId="0" fontId="26" fillId="0" borderId="61" xfId="0" applyFont="1" applyBorder="1" applyAlignment="1">
      <alignment horizontal="center" vertical="center"/>
    </xf>
    <xf numFmtId="0" fontId="26" fillId="0" borderId="40" xfId="0" applyFont="1" applyBorder="1" applyAlignment="1">
      <alignment horizontal="center" vertical="center" wrapText="1"/>
    </xf>
    <xf numFmtId="49" fontId="26" fillId="0" borderId="40" xfId="0" applyNumberFormat="1" applyFont="1" applyBorder="1" applyAlignment="1">
      <alignment horizontal="center" vertical="center" wrapText="1"/>
    </xf>
    <xf numFmtId="0" fontId="26" fillId="0" borderId="42" xfId="0" applyFont="1" applyBorder="1" applyAlignment="1">
      <alignment horizontal="center" vertical="center" wrapText="1"/>
    </xf>
    <xf numFmtId="1" fontId="26" fillId="0" borderId="42" xfId="0" applyNumberFormat="1" applyFont="1" applyBorder="1" applyAlignment="1">
      <alignment horizontal="center" vertical="center"/>
    </xf>
    <xf numFmtId="1" fontId="26" fillId="0" borderId="28" xfId="0" applyNumberFormat="1" applyFont="1" applyBorder="1" applyAlignment="1">
      <alignment horizontal="center" vertical="center"/>
    </xf>
    <xf numFmtId="0" fontId="9" fillId="0" borderId="13" xfId="0" applyFont="1" applyBorder="1" applyAlignment="1">
      <alignment horizontal="center" vertical="center"/>
    </xf>
    <xf numFmtId="0" fontId="26" fillId="0" borderId="45" xfId="0" applyFont="1" applyBorder="1" applyAlignment="1">
      <alignment horizontal="center"/>
    </xf>
    <xf numFmtId="0" fontId="26" fillId="0" borderId="46" xfId="0" applyFont="1" applyBorder="1" applyAlignment="1">
      <alignment horizontal="center" vertical="center"/>
    </xf>
    <xf numFmtId="44" fontId="26" fillId="0" borderId="40" xfId="1" applyFont="1" applyBorder="1" applyAlignment="1">
      <alignment horizontal="center" vertical="center"/>
    </xf>
    <xf numFmtId="44" fontId="26" fillId="0" borderId="45" xfId="1" applyFont="1" applyBorder="1" applyAlignment="1">
      <alignment horizontal="center" vertical="center"/>
    </xf>
    <xf numFmtId="0" fontId="26" fillId="0" borderId="49" xfId="0" applyFont="1" applyBorder="1" applyAlignment="1">
      <alignment horizontal="center" vertical="center" wrapText="1"/>
    </xf>
    <xf numFmtId="49" fontId="26" fillId="0" borderId="22" xfId="0" applyNumberFormat="1" applyFont="1" applyBorder="1" applyAlignment="1">
      <alignment horizontal="center" vertical="center"/>
    </xf>
    <xf numFmtId="49" fontId="26" fillId="0" borderId="23" xfId="0" applyNumberFormat="1" applyFont="1" applyBorder="1" applyAlignment="1">
      <alignment horizontal="center" vertical="center"/>
    </xf>
    <xf numFmtId="1" fontId="26" fillId="0" borderId="33" xfId="0" applyNumberFormat="1" applyFont="1" applyBorder="1" applyAlignment="1">
      <alignment horizontal="center" vertical="center"/>
    </xf>
    <xf numFmtId="1" fontId="26" fillId="0" borderId="1" xfId="0" applyNumberFormat="1" applyFont="1" applyBorder="1" applyAlignment="1">
      <alignment horizontal="center" vertical="center"/>
    </xf>
    <xf numFmtId="44" fontId="27" fillId="0" borderId="22" xfId="1" applyFont="1" applyBorder="1" applyAlignment="1">
      <alignment horizontal="center" vertical="center" wrapText="1"/>
    </xf>
    <xf numFmtId="44" fontId="27" fillId="0" borderId="23" xfId="1" applyFont="1" applyBorder="1" applyAlignment="1">
      <alignment horizontal="center" vertical="center" wrapText="1"/>
    </xf>
    <xf numFmtId="14" fontId="26" fillId="0" borderId="22" xfId="0" applyNumberFormat="1" applyFont="1" applyBorder="1" applyAlignment="1">
      <alignment horizontal="center" vertical="center"/>
    </xf>
    <xf numFmtId="6" fontId="26" fillId="0" borderId="22" xfId="0" applyNumberFormat="1" applyFont="1" applyBorder="1" applyAlignment="1">
      <alignment horizontal="center" vertical="center"/>
    </xf>
    <xf numFmtId="6" fontId="26" fillId="0" borderId="23" xfId="0" applyNumberFormat="1" applyFont="1" applyBorder="1" applyAlignment="1">
      <alignment horizontal="center" vertical="center"/>
    </xf>
    <xf numFmtId="14" fontId="26" fillId="0" borderId="22" xfId="0" applyNumberFormat="1" applyFont="1" applyBorder="1" applyAlignment="1">
      <alignment horizontal="center" vertical="center" wrapText="1"/>
    </xf>
    <xf numFmtId="0" fontId="26" fillId="0" borderId="58" xfId="0" applyFont="1" applyBorder="1" applyAlignment="1">
      <alignment horizontal="center" vertical="center" wrapText="1"/>
    </xf>
    <xf numFmtId="0" fontId="26" fillId="0" borderId="33" xfId="0" applyFont="1" applyBorder="1" applyAlignment="1">
      <alignment horizontal="center" wrapText="1"/>
    </xf>
    <xf numFmtId="0" fontId="26" fillId="0" borderId="28" xfId="0" applyFont="1" applyBorder="1" applyAlignment="1">
      <alignment horizontal="center" wrapText="1"/>
    </xf>
    <xf numFmtId="0" fontId="26" fillId="0" borderId="59" xfId="0" applyFont="1" applyBorder="1" applyAlignment="1">
      <alignment horizontal="center" vertical="center" wrapText="1"/>
    </xf>
    <xf numFmtId="0" fontId="26" fillId="7" borderId="22" xfId="0" applyFont="1" applyFill="1" applyBorder="1" applyAlignment="1">
      <alignment horizontal="center" vertical="center"/>
    </xf>
    <xf numFmtId="0" fontId="26" fillId="7" borderId="23" xfId="0" applyFont="1" applyFill="1" applyBorder="1" applyAlignment="1">
      <alignment horizontal="center" vertical="center"/>
    </xf>
    <xf numFmtId="0" fontId="26" fillId="0" borderId="61" xfId="0" applyFont="1" applyBorder="1" applyAlignment="1">
      <alignment horizontal="center" vertical="center" wrapText="1"/>
    </xf>
    <xf numFmtId="49" fontId="26" fillId="0" borderId="40" xfId="0" applyNumberFormat="1" applyFont="1" applyBorder="1" applyAlignment="1">
      <alignment horizontal="center" vertical="center"/>
    </xf>
    <xf numFmtId="0" fontId="26" fillId="7" borderId="40" xfId="0" applyFont="1" applyFill="1" applyBorder="1" applyAlignment="1">
      <alignment horizontal="center" vertical="center"/>
    </xf>
    <xf numFmtId="0" fontId="26" fillId="0" borderId="45" xfId="0" applyFont="1" applyBorder="1" applyAlignment="1">
      <alignment horizontal="left" vertical="center" wrapText="1"/>
    </xf>
    <xf numFmtId="0" fontId="26" fillId="0" borderId="20" xfId="0" applyFont="1" applyBorder="1" applyAlignment="1">
      <alignment horizontal="left" vertical="center" wrapText="1"/>
    </xf>
    <xf numFmtId="0" fontId="26" fillId="0" borderId="45" xfId="0" applyFont="1" applyBorder="1" applyAlignment="1">
      <alignment horizontal="center" vertical="center" wrapText="1"/>
    </xf>
    <xf numFmtId="0" fontId="26" fillId="0" borderId="20" xfId="0" applyFont="1" applyBorder="1" applyAlignment="1">
      <alignment horizontal="center" vertical="center" wrapText="1"/>
    </xf>
    <xf numFmtId="14" fontId="26" fillId="0" borderId="40" xfId="0" applyNumberFormat="1" applyFont="1" applyBorder="1" applyAlignment="1">
      <alignment horizontal="center" vertical="center" wrapText="1"/>
    </xf>
    <xf numFmtId="14" fontId="26" fillId="0" borderId="40" xfId="0" applyNumberFormat="1" applyFont="1" applyBorder="1" applyAlignment="1">
      <alignment horizontal="center" vertical="center"/>
    </xf>
    <xf numFmtId="0" fontId="25" fillId="0" borderId="45" xfId="2" applyBorder="1" applyAlignment="1">
      <alignment horizontal="center" vertical="center" wrapText="1"/>
    </xf>
    <xf numFmtId="0" fontId="26" fillId="0" borderId="34" xfId="0" applyFont="1" applyBorder="1" applyAlignment="1">
      <alignment horizontal="center" vertical="center"/>
    </xf>
    <xf numFmtId="0" fontId="26" fillId="7" borderId="21" xfId="0" applyFont="1" applyFill="1" applyBorder="1" applyAlignment="1">
      <alignment horizontal="center" vertical="center"/>
    </xf>
    <xf numFmtId="0" fontId="28" fillId="0" borderId="40" xfId="0" applyFont="1" applyBorder="1" applyAlignment="1">
      <alignment horizontal="center" vertical="center" wrapText="1"/>
    </xf>
    <xf numFmtId="0" fontId="28" fillId="0" borderId="23" xfId="0" applyFont="1" applyBorder="1" applyAlignment="1">
      <alignment horizontal="center" vertical="center" wrapText="1"/>
    </xf>
    <xf numFmtId="0" fontId="26" fillId="0" borderId="39" xfId="0" applyFont="1" applyBorder="1" applyAlignment="1">
      <alignment horizontal="center" vertical="center" wrapText="1"/>
    </xf>
    <xf numFmtId="0" fontId="28" fillId="0" borderId="22" xfId="0" applyFont="1" applyBorder="1" applyAlignment="1">
      <alignment horizontal="center" vertical="center" wrapText="1"/>
    </xf>
    <xf numFmtId="9" fontId="26" fillId="0" borderId="28" xfId="0" applyNumberFormat="1" applyFont="1" applyBorder="1" applyAlignment="1">
      <alignment horizontal="center" vertical="center"/>
    </xf>
    <xf numFmtId="0" fontId="26" fillId="0" borderId="40" xfId="0" applyFont="1" applyBorder="1" applyAlignment="1">
      <alignment horizontal="center"/>
    </xf>
    <xf numFmtId="0" fontId="26" fillId="0" borderId="22" xfId="0" applyFont="1" applyBorder="1" applyAlignment="1">
      <alignment horizontal="center"/>
    </xf>
    <xf numFmtId="14" fontId="26" fillId="0" borderId="23" xfId="0" applyNumberFormat="1" applyFont="1" applyBorder="1" applyAlignment="1">
      <alignment horizontal="center" vertical="center"/>
    </xf>
    <xf numFmtId="0" fontId="26" fillId="0" borderId="21" xfId="0" applyFont="1" applyBorder="1" applyAlignment="1">
      <alignment horizontal="center" vertical="center"/>
    </xf>
    <xf numFmtId="44" fontId="26" fillId="0" borderId="21" xfId="1" applyFont="1" applyBorder="1" applyAlignment="1">
      <alignment horizontal="center" vertical="center"/>
    </xf>
    <xf numFmtId="14" fontId="26" fillId="0" borderId="21" xfId="0" applyNumberFormat="1" applyFont="1" applyBorder="1" applyAlignment="1">
      <alignment horizontal="center" vertical="center" wrapText="1"/>
    </xf>
    <xf numFmtId="0" fontId="25" fillId="0" borderId="40" xfId="2" applyBorder="1" applyAlignment="1">
      <alignment horizontal="center" vertical="center" wrapText="1"/>
    </xf>
    <xf numFmtId="0" fontId="25" fillId="0" borderId="23" xfId="2" applyBorder="1" applyAlignment="1">
      <alignment horizontal="center" vertical="center" wrapText="1"/>
    </xf>
    <xf numFmtId="8" fontId="41" fillId="7" borderId="45" xfId="0" applyNumberFormat="1" applyFont="1" applyFill="1" applyBorder="1" applyAlignment="1">
      <alignment horizontal="center" vertical="center" wrapText="1"/>
    </xf>
    <xf numFmtId="0" fontId="0" fillId="7" borderId="33" xfId="0" applyFill="1" applyBorder="1" applyAlignment="1">
      <alignment horizontal="center" vertical="center"/>
    </xf>
    <xf numFmtId="0" fontId="41" fillId="7" borderId="45" xfId="0" applyFont="1" applyFill="1" applyBorder="1" applyAlignment="1">
      <alignment horizontal="center" vertical="center" wrapText="1"/>
    </xf>
    <xf numFmtId="9" fontId="0" fillId="0" borderId="62" xfId="0" applyNumberFormat="1" applyBorder="1" applyAlignment="1">
      <alignment horizontal="center" vertical="center"/>
    </xf>
    <xf numFmtId="9" fontId="0" fillId="0" borderId="19" xfId="0" applyNumberFormat="1" applyBorder="1" applyAlignment="1">
      <alignment horizontal="center" vertical="center"/>
    </xf>
    <xf numFmtId="8" fontId="41" fillId="7" borderId="23" xfId="0" applyNumberFormat="1" applyFont="1" applyFill="1" applyBorder="1" applyAlignment="1">
      <alignment horizontal="center" vertical="center" wrapText="1"/>
    </xf>
    <xf numFmtId="0" fontId="0" fillId="7" borderId="37" xfId="0" applyFill="1" applyBorder="1" applyAlignment="1">
      <alignment horizontal="center" vertical="center"/>
    </xf>
    <xf numFmtId="43" fontId="0" fillId="0" borderId="37" xfId="5" applyFont="1" applyBorder="1" applyAlignment="1">
      <alignment horizontal="center" vertical="center"/>
    </xf>
    <xf numFmtId="43" fontId="0" fillId="0" borderId="33" xfId="5" applyFont="1" applyBorder="1" applyAlignment="1">
      <alignment horizontal="center" vertical="center"/>
    </xf>
    <xf numFmtId="8" fontId="0" fillId="0" borderId="50" xfId="0" applyNumberFormat="1" applyBorder="1" applyAlignment="1">
      <alignment horizontal="center" vertical="center"/>
    </xf>
    <xf numFmtId="0" fontId="0" fillId="0" borderId="50" xfId="0" applyBorder="1" applyAlignment="1">
      <alignment horizontal="center" vertical="center"/>
    </xf>
    <xf numFmtId="0" fontId="0" fillId="0" borderId="38" xfId="0" applyBorder="1" applyAlignment="1">
      <alignment horizontal="center" vertical="center"/>
    </xf>
    <xf numFmtId="43" fontId="0" fillId="7" borderId="37" xfId="5" applyFont="1" applyFill="1" applyBorder="1" applyAlignment="1">
      <alignment horizontal="center" vertical="center"/>
    </xf>
    <xf numFmtId="43" fontId="0" fillId="7" borderId="33" xfId="5" applyFont="1" applyFill="1" applyBorder="1" applyAlignment="1">
      <alignment horizontal="center" vertical="center"/>
    </xf>
    <xf numFmtId="9" fontId="0" fillId="7" borderId="50" xfId="0" applyNumberFormat="1" applyFill="1" applyBorder="1" applyAlignment="1">
      <alignment horizontal="center" vertical="center"/>
    </xf>
    <xf numFmtId="9" fontId="0" fillId="7" borderId="38" xfId="0" applyNumberFormat="1" applyFill="1" applyBorder="1" applyAlignment="1">
      <alignment horizontal="center" vertical="center"/>
    </xf>
    <xf numFmtId="9" fontId="0" fillId="0" borderId="50" xfId="0" applyNumberFormat="1" applyBorder="1" applyAlignment="1">
      <alignment horizontal="center" vertical="center"/>
    </xf>
    <xf numFmtId="9" fontId="0" fillId="0" borderId="38" xfId="0" applyNumberFormat="1" applyBorder="1" applyAlignment="1">
      <alignment horizontal="center" vertical="center"/>
    </xf>
    <xf numFmtId="9" fontId="0" fillId="0" borderId="50" xfId="3" applyFont="1" applyBorder="1" applyAlignment="1">
      <alignment horizontal="center" vertical="center"/>
    </xf>
    <xf numFmtId="43" fontId="0" fillId="7" borderId="47" xfId="5" applyFont="1" applyFill="1" applyBorder="1" applyAlignment="1">
      <alignment horizontal="center" vertical="center"/>
    </xf>
    <xf numFmtId="9" fontId="0" fillId="7" borderId="48" xfId="0" applyNumberFormat="1" applyFill="1" applyBorder="1" applyAlignment="1">
      <alignment horizontal="center" vertical="center"/>
    </xf>
    <xf numFmtId="9" fontId="0" fillId="0" borderId="48" xfId="0" applyNumberFormat="1" applyBorder="1" applyAlignment="1">
      <alignment horizontal="center" vertical="center"/>
    </xf>
    <xf numFmtId="0" fontId="7" fillId="5" borderId="2" xfId="0" applyFont="1" applyFill="1" applyBorder="1" applyAlignment="1">
      <alignment horizontal="center" vertical="center"/>
    </xf>
    <xf numFmtId="0" fontId="6" fillId="0" borderId="2" xfId="0" applyFont="1" applyBorder="1" applyAlignment="1">
      <alignment horizontal="center" wrapText="1"/>
    </xf>
    <xf numFmtId="0" fontId="7" fillId="5" borderId="15" xfId="0" applyFont="1" applyFill="1" applyBorder="1" applyAlignment="1">
      <alignment horizontal="center" vertical="center"/>
    </xf>
    <xf numFmtId="0" fontId="2" fillId="0" borderId="16" xfId="0" applyFont="1" applyBorder="1"/>
    <xf numFmtId="0" fontId="2" fillId="0" borderId="17" xfId="0" applyFont="1" applyBorder="1"/>
    <xf numFmtId="0" fontId="6" fillId="0" borderId="2" xfId="0" applyFont="1" applyBorder="1" applyAlignment="1">
      <alignment horizontal="center" vertical="center" wrapText="1"/>
    </xf>
    <xf numFmtId="0" fontId="6" fillId="0" borderId="2" xfId="0" applyFont="1" applyBorder="1" applyAlignment="1">
      <alignment horizontal="center" vertical="center"/>
    </xf>
  </cellXfs>
  <cellStyles count="6">
    <cellStyle name="Hipervínculo" xfId="2" builtinId="8"/>
    <cellStyle name="KPT06_fill" xfId="4" xr:uid="{445C9E19-D6C9-4DD5-BA20-88E502C9E7F1}"/>
    <cellStyle name="Millares" xfId="5" builtinId="3"/>
    <cellStyle name="Moneda" xfId="1" builtinId="4"/>
    <cellStyle name="Normal" xfId="0" builtinId="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1162050</xdr:colOff>
      <xdr:row>0</xdr:row>
      <xdr:rowOff>0</xdr:rowOff>
    </xdr:from>
    <xdr:ext cx="1409700" cy="1047750"/>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1028700</xdr:colOff>
      <xdr:row>0</xdr:row>
      <xdr:rowOff>47625</xdr:rowOff>
    </xdr:from>
    <xdr:ext cx="1371600" cy="1114425"/>
    <xdr:pic>
      <xdr:nvPicPr>
        <xdr:cNvPr id="2" name="image2.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1047750</xdr:colOff>
      <xdr:row>0</xdr:row>
      <xdr:rowOff>0</xdr:rowOff>
    </xdr:from>
    <xdr:ext cx="1333500" cy="1209675"/>
    <xdr:pic>
      <xdr:nvPicPr>
        <xdr:cNvPr id="2" name="image3.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s://community.secop.gov.co/Public/Tendering/ContractNoticePhases/View?PPI=CO1.PPI.33768158&amp;isFromPublicArea=True&amp;isModal=False" TargetMode="External"/><Relationship Id="rId1" Type="http://schemas.openxmlformats.org/officeDocument/2006/relationships/hyperlink" Target="https://community.secop.gov.co/Public/Tendering/ContractNoticePhases/View?PPI=CO1.PPI.34041204&amp;isFromPublicArea=True&amp;isModal=False"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100"/>
  <sheetViews>
    <sheetView topLeftCell="A42" zoomScale="90" zoomScaleNormal="90" workbookViewId="0">
      <selection activeCell="A41" sqref="A41"/>
    </sheetView>
  </sheetViews>
  <sheetFormatPr baseColWidth="10" defaultColWidth="14.42578125" defaultRowHeight="15" customHeight="1" x14ac:dyDescent="0.25"/>
  <cols>
    <col min="1" max="1" width="34.140625" customWidth="1"/>
    <col min="2" max="2" width="10.85546875" customWidth="1"/>
    <col min="3" max="3" width="28.28515625" customWidth="1"/>
    <col min="4" max="4" width="21.28515625" customWidth="1"/>
    <col min="5" max="5" width="19.28515625" customWidth="1"/>
    <col min="6" max="6" width="27.28515625" customWidth="1"/>
    <col min="7" max="7" width="17.28515625" customWidth="1"/>
    <col min="8" max="8" width="27.28515625" customWidth="1"/>
    <col min="9" max="9" width="15.28515625" customWidth="1"/>
    <col min="10" max="10" width="17.85546875" customWidth="1"/>
    <col min="11" max="11" width="19.28515625" customWidth="1"/>
    <col min="12" max="12" width="25.28515625" customWidth="1"/>
    <col min="13" max="13" width="20.7109375" customWidth="1"/>
    <col min="14" max="15" width="10.85546875" customWidth="1"/>
    <col min="16" max="16" width="16.7109375" customWidth="1"/>
    <col min="17" max="17" width="20.28515625" customWidth="1"/>
    <col min="18" max="18" width="18.7109375" customWidth="1"/>
    <col min="19" max="19" width="22.85546875" customWidth="1"/>
    <col min="20" max="20" width="22.140625" customWidth="1"/>
    <col min="21" max="21" width="25.28515625" customWidth="1"/>
    <col min="22" max="22" width="21.140625" customWidth="1"/>
  </cols>
  <sheetData>
    <row r="1" spans="1:22" ht="54.75" customHeight="1" x14ac:dyDescent="0.25">
      <c r="A1" s="270" t="s">
        <v>0</v>
      </c>
      <c r="B1" s="266"/>
      <c r="C1" s="266"/>
      <c r="D1" s="266"/>
      <c r="E1" s="266"/>
      <c r="F1" s="266"/>
      <c r="G1" s="266"/>
      <c r="H1" s="267"/>
      <c r="I1" s="1"/>
      <c r="J1" s="1"/>
      <c r="K1" s="1"/>
      <c r="L1" s="1"/>
      <c r="M1" s="1"/>
      <c r="N1" s="1"/>
      <c r="O1" s="1"/>
      <c r="P1" s="1"/>
      <c r="Q1" s="1"/>
      <c r="R1" s="1"/>
      <c r="S1" s="1"/>
      <c r="T1" s="1"/>
      <c r="U1" s="1"/>
      <c r="V1" s="1"/>
    </row>
    <row r="2" spans="1:22" ht="33" customHeight="1" x14ac:dyDescent="0.25">
      <c r="A2" s="272" t="s">
        <v>1</v>
      </c>
      <c r="B2" s="266"/>
      <c r="C2" s="266"/>
      <c r="D2" s="266"/>
      <c r="E2" s="266"/>
      <c r="F2" s="266"/>
      <c r="G2" s="266"/>
      <c r="H2" s="267"/>
      <c r="I2" s="2"/>
      <c r="J2" s="2"/>
      <c r="K2" s="2"/>
      <c r="L2" s="2"/>
      <c r="M2" s="2"/>
      <c r="N2" s="2"/>
      <c r="O2" s="2"/>
      <c r="P2" s="2"/>
      <c r="Q2" s="2"/>
      <c r="R2" s="2"/>
      <c r="S2" s="2"/>
      <c r="T2" s="2"/>
      <c r="U2" s="2"/>
      <c r="V2" s="2"/>
    </row>
    <row r="3" spans="1:22" ht="48" customHeight="1" x14ac:dyDescent="0.25">
      <c r="A3" s="3" t="s">
        <v>2</v>
      </c>
      <c r="B3" s="271" t="s">
        <v>3</v>
      </c>
      <c r="C3" s="266"/>
      <c r="D3" s="266"/>
      <c r="E3" s="266"/>
      <c r="F3" s="266"/>
      <c r="G3" s="266"/>
      <c r="H3" s="267"/>
      <c r="I3" s="1"/>
      <c r="J3" s="1"/>
      <c r="K3" s="1"/>
      <c r="L3" s="1"/>
      <c r="M3" s="1"/>
      <c r="N3" s="1"/>
      <c r="O3" s="1"/>
      <c r="P3" s="1"/>
      <c r="Q3" s="1"/>
      <c r="R3" s="1"/>
      <c r="S3" s="1"/>
      <c r="T3" s="1"/>
      <c r="U3" s="1"/>
      <c r="V3" s="1"/>
    </row>
    <row r="4" spans="1:22" ht="48" customHeight="1" x14ac:dyDescent="0.25">
      <c r="A4" s="3" t="s">
        <v>4</v>
      </c>
      <c r="B4" s="271" t="s">
        <v>5</v>
      </c>
      <c r="C4" s="266"/>
      <c r="D4" s="266"/>
      <c r="E4" s="266"/>
      <c r="F4" s="266"/>
      <c r="G4" s="266"/>
      <c r="H4" s="267"/>
      <c r="I4" s="1"/>
      <c r="J4" s="1"/>
      <c r="K4" s="1"/>
      <c r="L4" s="1"/>
      <c r="M4" s="1"/>
      <c r="N4" s="1"/>
      <c r="O4" s="1"/>
      <c r="P4" s="1"/>
      <c r="Q4" s="1"/>
      <c r="R4" s="1"/>
      <c r="S4" s="1"/>
      <c r="T4" s="1"/>
      <c r="U4" s="1"/>
      <c r="V4" s="1"/>
    </row>
    <row r="5" spans="1:22" ht="31.5" customHeight="1" x14ac:dyDescent="0.25">
      <c r="A5" s="3" t="s">
        <v>6</v>
      </c>
      <c r="B5" s="271" t="s">
        <v>7</v>
      </c>
      <c r="C5" s="266"/>
      <c r="D5" s="266"/>
      <c r="E5" s="266"/>
      <c r="F5" s="266"/>
      <c r="G5" s="266"/>
      <c r="H5" s="267"/>
      <c r="I5" s="1"/>
      <c r="J5" s="1"/>
      <c r="K5" s="1"/>
      <c r="L5" s="1"/>
      <c r="M5" s="1"/>
      <c r="N5" s="1"/>
      <c r="O5" s="1"/>
      <c r="P5" s="1"/>
      <c r="Q5" s="1"/>
      <c r="R5" s="1"/>
      <c r="S5" s="1"/>
      <c r="T5" s="1"/>
      <c r="U5" s="1"/>
      <c r="V5" s="1"/>
    </row>
    <row r="6" spans="1:22" ht="40.5" customHeight="1" x14ac:dyDescent="0.25">
      <c r="A6" s="3" t="s">
        <v>8</v>
      </c>
      <c r="B6" s="271" t="s">
        <v>9</v>
      </c>
      <c r="C6" s="266"/>
      <c r="D6" s="266"/>
      <c r="E6" s="266"/>
      <c r="F6" s="266"/>
      <c r="G6" s="266"/>
      <c r="H6" s="267"/>
      <c r="I6" s="1"/>
      <c r="J6" s="1"/>
      <c r="K6" s="1"/>
      <c r="L6" s="1"/>
      <c r="M6" s="1"/>
      <c r="N6" s="1"/>
      <c r="O6" s="1"/>
      <c r="P6" s="1"/>
      <c r="Q6" s="1"/>
      <c r="R6" s="1"/>
      <c r="S6" s="1"/>
      <c r="T6" s="1"/>
      <c r="U6" s="1"/>
      <c r="V6" s="1"/>
    </row>
    <row r="7" spans="1:22" ht="40.5" customHeight="1" x14ac:dyDescent="0.25">
      <c r="A7" s="3" t="s">
        <v>10</v>
      </c>
      <c r="B7" s="271" t="s">
        <v>11</v>
      </c>
      <c r="C7" s="266"/>
      <c r="D7" s="266"/>
      <c r="E7" s="266"/>
      <c r="F7" s="266"/>
      <c r="G7" s="266"/>
      <c r="H7" s="267"/>
      <c r="I7" s="1"/>
      <c r="J7" s="1"/>
      <c r="K7" s="1"/>
      <c r="L7" s="1"/>
      <c r="M7" s="1"/>
      <c r="N7" s="1"/>
      <c r="O7" s="1"/>
      <c r="P7" s="1"/>
      <c r="Q7" s="1"/>
      <c r="R7" s="1"/>
      <c r="S7" s="1"/>
      <c r="T7" s="1"/>
      <c r="U7" s="1"/>
      <c r="V7" s="1"/>
    </row>
    <row r="8" spans="1:22" ht="48.75" customHeight="1" x14ac:dyDescent="0.25">
      <c r="A8" s="3" t="s">
        <v>12</v>
      </c>
      <c r="B8" s="271" t="s">
        <v>13</v>
      </c>
      <c r="C8" s="266"/>
      <c r="D8" s="266"/>
      <c r="E8" s="266"/>
      <c r="F8" s="266"/>
      <c r="G8" s="266"/>
      <c r="H8" s="267"/>
      <c r="I8" s="1"/>
      <c r="J8" s="1"/>
      <c r="K8" s="1"/>
      <c r="L8" s="1"/>
      <c r="M8" s="1"/>
      <c r="N8" s="1"/>
      <c r="O8" s="1"/>
      <c r="P8" s="1"/>
      <c r="Q8" s="1"/>
      <c r="R8" s="1"/>
      <c r="S8" s="1"/>
      <c r="T8" s="1"/>
      <c r="U8" s="1"/>
      <c r="V8" s="1"/>
    </row>
    <row r="9" spans="1:22" ht="48.75" customHeight="1" x14ac:dyDescent="0.25">
      <c r="A9" s="3" t="s">
        <v>14</v>
      </c>
      <c r="B9" s="271" t="s">
        <v>15</v>
      </c>
      <c r="C9" s="266"/>
      <c r="D9" s="266"/>
      <c r="E9" s="266"/>
      <c r="F9" s="266"/>
      <c r="G9" s="266"/>
      <c r="H9" s="267"/>
      <c r="I9" s="1"/>
      <c r="J9" s="1"/>
      <c r="K9" s="1"/>
      <c r="L9" s="1"/>
      <c r="M9" s="1"/>
      <c r="N9" s="1"/>
      <c r="O9" s="1"/>
      <c r="P9" s="1"/>
      <c r="Q9" s="1"/>
      <c r="R9" s="1"/>
      <c r="S9" s="1"/>
      <c r="T9" s="1"/>
      <c r="U9" s="1"/>
      <c r="V9" s="1"/>
    </row>
    <row r="10" spans="1:22" ht="30" x14ac:dyDescent="0.25">
      <c r="A10" s="3" t="s">
        <v>16</v>
      </c>
      <c r="B10" s="271" t="s">
        <v>17</v>
      </c>
      <c r="C10" s="266"/>
      <c r="D10" s="266"/>
      <c r="E10" s="266"/>
      <c r="F10" s="266"/>
      <c r="G10" s="266"/>
      <c r="H10" s="267"/>
      <c r="I10" s="1"/>
      <c r="J10" s="1"/>
      <c r="K10" s="1"/>
      <c r="L10" s="1"/>
      <c r="M10" s="1"/>
      <c r="N10" s="1"/>
      <c r="O10" s="1"/>
      <c r="P10" s="1"/>
      <c r="Q10" s="1"/>
      <c r="R10" s="1"/>
      <c r="S10" s="1"/>
      <c r="T10" s="1"/>
      <c r="U10" s="1"/>
      <c r="V10" s="1"/>
    </row>
    <row r="11" spans="1:22" ht="30" x14ac:dyDescent="0.25">
      <c r="A11" s="3" t="s">
        <v>18</v>
      </c>
      <c r="B11" s="271" t="s">
        <v>19</v>
      </c>
      <c r="C11" s="266"/>
      <c r="D11" s="266"/>
      <c r="E11" s="266"/>
      <c r="F11" s="266"/>
      <c r="G11" s="266"/>
      <c r="H11" s="267"/>
      <c r="I11" s="1"/>
      <c r="J11" s="1"/>
      <c r="K11" s="1"/>
      <c r="L11" s="1"/>
      <c r="M11" s="1"/>
      <c r="N11" s="1"/>
      <c r="O11" s="1"/>
      <c r="P11" s="1"/>
      <c r="Q11" s="1"/>
      <c r="R11" s="1"/>
      <c r="S11" s="1"/>
      <c r="T11" s="1"/>
      <c r="U11" s="1"/>
      <c r="V11" s="1"/>
    </row>
    <row r="12" spans="1:22" ht="33.75" customHeight="1" x14ac:dyDescent="0.25">
      <c r="A12" s="3" t="s">
        <v>20</v>
      </c>
      <c r="B12" s="271" t="s">
        <v>21</v>
      </c>
      <c r="C12" s="266"/>
      <c r="D12" s="266"/>
      <c r="E12" s="266"/>
      <c r="F12" s="266"/>
      <c r="G12" s="266"/>
      <c r="H12" s="267"/>
      <c r="I12" s="1"/>
      <c r="J12" s="1"/>
      <c r="K12" s="1"/>
      <c r="L12" s="1"/>
      <c r="M12" s="1"/>
      <c r="N12" s="1"/>
      <c r="O12" s="1"/>
      <c r="P12" s="1"/>
      <c r="Q12" s="1"/>
      <c r="R12" s="1"/>
      <c r="S12" s="1"/>
      <c r="T12" s="1"/>
      <c r="U12" s="1"/>
      <c r="V12" s="1"/>
    </row>
    <row r="13" spans="1:22" ht="30" x14ac:dyDescent="0.25">
      <c r="A13" s="3" t="s">
        <v>22</v>
      </c>
      <c r="B13" s="271" t="s">
        <v>23</v>
      </c>
      <c r="C13" s="266"/>
      <c r="D13" s="266"/>
      <c r="E13" s="266"/>
      <c r="F13" s="266"/>
      <c r="G13" s="266"/>
      <c r="H13" s="267"/>
      <c r="I13" s="1"/>
      <c r="J13" s="1"/>
      <c r="K13" s="1"/>
      <c r="L13" s="1"/>
      <c r="M13" s="1"/>
      <c r="N13" s="1"/>
      <c r="O13" s="1"/>
      <c r="P13" s="1"/>
      <c r="Q13" s="1"/>
      <c r="R13" s="1"/>
      <c r="S13" s="1"/>
      <c r="T13" s="1"/>
      <c r="U13" s="1"/>
      <c r="V13" s="1"/>
    </row>
    <row r="14" spans="1:22" ht="30" x14ac:dyDescent="0.25">
      <c r="A14" s="3" t="s">
        <v>24</v>
      </c>
      <c r="B14" s="271" t="s">
        <v>25</v>
      </c>
      <c r="C14" s="266"/>
      <c r="D14" s="266"/>
      <c r="E14" s="266"/>
      <c r="F14" s="266"/>
      <c r="G14" s="266"/>
      <c r="H14" s="267"/>
      <c r="I14" s="1"/>
      <c r="J14" s="1"/>
      <c r="K14" s="1"/>
      <c r="L14" s="1"/>
      <c r="M14" s="1"/>
      <c r="N14" s="1"/>
      <c r="O14" s="1"/>
      <c r="P14" s="1"/>
      <c r="Q14" s="1"/>
      <c r="R14" s="1"/>
      <c r="S14" s="1"/>
      <c r="T14" s="1"/>
      <c r="U14" s="1"/>
      <c r="V14" s="1"/>
    </row>
    <row r="15" spans="1:22" ht="43.5" customHeight="1" x14ac:dyDescent="0.25">
      <c r="A15" s="3" t="s">
        <v>26</v>
      </c>
      <c r="B15" s="271" t="s">
        <v>27</v>
      </c>
      <c r="C15" s="266"/>
      <c r="D15" s="266"/>
      <c r="E15" s="266"/>
      <c r="F15" s="266"/>
      <c r="G15" s="266"/>
      <c r="H15" s="267"/>
      <c r="I15" s="1"/>
      <c r="J15" s="1"/>
      <c r="K15" s="1"/>
      <c r="L15" s="1"/>
      <c r="M15" s="1"/>
      <c r="N15" s="1"/>
      <c r="O15" s="1"/>
      <c r="P15" s="1"/>
      <c r="Q15" s="1"/>
      <c r="R15" s="1"/>
      <c r="S15" s="1"/>
      <c r="T15" s="1"/>
      <c r="U15" s="1"/>
      <c r="V15" s="1"/>
    </row>
    <row r="16" spans="1:22" ht="60" x14ac:dyDescent="0.25">
      <c r="A16" s="3" t="s">
        <v>28</v>
      </c>
      <c r="B16" s="271" t="s">
        <v>29</v>
      </c>
      <c r="C16" s="266"/>
      <c r="D16" s="266"/>
      <c r="E16" s="266"/>
      <c r="F16" s="266"/>
      <c r="G16" s="266"/>
      <c r="H16" s="267"/>
      <c r="I16" s="1"/>
      <c r="J16" s="1"/>
      <c r="K16" s="1"/>
      <c r="L16" s="1"/>
      <c r="M16" s="1"/>
      <c r="N16" s="1"/>
      <c r="O16" s="1"/>
      <c r="P16" s="1"/>
      <c r="Q16" s="1"/>
      <c r="R16" s="1"/>
      <c r="S16" s="1"/>
      <c r="T16" s="1"/>
      <c r="U16" s="1"/>
      <c r="V16" s="1"/>
    </row>
    <row r="17" spans="1:22" ht="58.5" customHeight="1" x14ac:dyDescent="0.25">
      <c r="A17" s="3" t="s">
        <v>30</v>
      </c>
      <c r="B17" s="271" t="s">
        <v>31</v>
      </c>
      <c r="C17" s="266"/>
      <c r="D17" s="266"/>
      <c r="E17" s="266"/>
      <c r="F17" s="266"/>
      <c r="G17" s="266"/>
      <c r="H17" s="267"/>
      <c r="I17" s="1"/>
      <c r="J17" s="1"/>
      <c r="K17" s="1"/>
      <c r="L17" s="1"/>
      <c r="M17" s="1"/>
      <c r="N17" s="1"/>
      <c r="O17" s="1"/>
      <c r="P17" s="1"/>
      <c r="Q17" s="1"/>
      <c r="R17" s="1"/>
      <c r="S17" s="1"/>
      <c r="T17" s="1"/>
      <c r="U17" s="1"/>
      <c r="V17" s="1"/>
    </row>
    <row r="18" spans="1:22" ht="30" x14ac:dyDescent="0.25">
      <c r="A18" s="3" t="s">
        <v>32</v>
      </c>
      <c r="B18" s="271" t="s">
        <v>33</v>
      </c>
      <c r="C18" s="266"/>
      <c r="D18" s="266"/>
      <c r="E18" s="266"/>
      <c r="F18" s="266"/>
      <c r="G18" s="266"/>
      <c r="H18" s="267"/>
      <c r="I18" s="1"/>
      <c r="J18" s="1"/>
      <c r="K18" s="1"/>
      <c r="L18" s="1"/>
      <c r="M18" s="1"/>
      <c r="N18" s="1"/>
      <c r="O18" s="1"/>
      <c r="P18" s="1"/>
      <c r="Q18" s="1"/>
      <c r="R18" s="1"/>
      <c r="S18" s="1"/>
      <c r="T18" s="1"/>
      <c r="U18" s="1"/>
      <c r="V18" s="1"/>
    </row>
    <row r="19" spans="1:22" ht="30" customHeight="1" x14ac:dyDescent="0.25">
      <c r="A19" s="273"/>
      <c r="B19" s="266"/>
      <c r="C19" s="266"/>
      <c r="D19" s="266"/>
      <c r="E19" s="266"/>
      <c r="F19" s="266"/>
      <c r="G19" s="266"/>
      <c r="H19" s="267"/>
      <c r="I19" s="1"/>
      <c r="J19" s="1"/>
      <c r="K19" s="1"/>
      <c r="L19" s="1"/>
      <c r="M19" s="1"/>
      <c r="N19" s="1"/>
      <c r="O19" s="1"/>
      <c r="P19" s="1"/>
      <c r="Q19" s="1"/>
      <c r="R19" s="1"/>
      <c r="S19" s="1"/>
      <c r="T19" s="1"/>
      <c r="U19" s="1"/>
      <c r="V19" s="1"/>
    </row>
    <row r="20" spans="1:22" ht="37.5" customHeight="1" x14ac:dyDescent="0.25">
      <c r="A20" s="272" t="s">
        <v>34</v>
      </c>
      <c r="B20" s="266"/>
      <c r="C20" s="266"/>
      <c r="D20" s="266"/>
      <c r="E20" s="266"/>
      <c r="F20" s="266"/>
      <c r="G20" s="266"/>
      <c r="H20" s="267"/>
      <c r="I20" s="1"/>
      <c r="J20" s="1"/>
      <c r="K20" s="1"/>
      <c r="L20" s="1"/>
      <c r="M20" s="1"/>
      <c r="N20" s="1"/>
      <c r="O20" s="1"/>
      <c r="P20" s="1"/>
      <c r="Q20" s="1"/>
      <c r="R20" s="1"/>
      <c r="S20" s="1"/>
      <c r="T20" s="1"/>
      <c r="U20" s="1"/>
      <c r="V20" s="1"/>
    </row>
    <row r="21" spans="1:22" ht="117" customHeight="1" x14ac:dyDescent="0.25">
      <c r="A21" s="271" t="s">
        <v>35</v>
      </c>
      <c r="B21" s="266"/>
      <c r="C21" s="266"/>
      <c r="D21" s="266"/>
      <c r="E21" s="266"/>
      <c r="F21" s="266"/>
      <c r="G21" s="266"/>
      <c r="H21" s="267"/>
      <c r="I21" s="1"/>
      <c r="J21" s="1"/>
      <c r="K21" s="1"/>
      <c r="L21" s="1"/>
      <c r="M21" s="1"/>
      <c r="N21" s="1"/>
      <c r="O21" s="1"/>
      <c r="P21" s="1"/>
      <c r="Q21" s="1"/>
      <c r="R21" s="1"/>
      <c r="S21" s="1"/>
      <c r="T21" s="1"/>
      <c r="U21" s="1"/>
      <c r="V21" s="1"/>
    </row>
    <row r="22" spans="1:22" ht="117" customHeight="1" x14ac:dyDescent="0.25">
      <c r="A22" s="3" t="s">
        <v>10</v>
      </c>
      <c r="B22" s="271" t="s">
        <v>11</v>
      </c>
      <c r="C22" s="266"/>
      <c r="D22" s="266"/>
      <c r="E22" s="266"/>
      <c r="F22" s="266"/>
      <c r="G22" s="266"/>
      <c r="H22" s="267"/>
      <c r="I22" s="1"/>
      <c r="J22" s="1"/>
      <c r="K22" s="1"/>
      <c r="L22" s="1"/>
      <c r="M22" s="1"/>
      <c r="N22" s="1"/>
      <c r="O22" s="1"/>
      <c r="P22" s="1"/>
      <c r="Q22" s="1"/>
      <c r="R22" s="1"/>
      <c r="S22" s="1"/>
      <c r="T22" s="1"/>
      <c r="U22" s="1"/>
      <c r="V22" s="1"/>
    </row>
    <row r="23" spans="1:22" ht="166.5" customHeight="1" x14ac:dyDescent="0.25">
      <c r="A23" s="3" t="s">
        <v>36</v>
      </c>
      <c r="B23" s="271" t="s">
        <v>37</v>
      </c>
      <c r="C23" s="266"/>
      <c r="D23" s="266"/>
      <c r="E23" s="266"/>
      <c r="F23" s="266"/>
      <c r="G23" s="266"/>
      <c r="H23" s="267"/>
      <c r="I23" s="1"/>
      <c r="J23" s="1"/>
      <c r="K23" s="1"/>
      <c r="L23" s="1"/>
      <c r="M23" s="1"/>
      <c r="N23" s="1"/>
      <c r="O23" s="1"/>
      <c r="P23" s="1"/>
      <c r="Q23" s="1"/>
      <c r="R23" s="1"/>
      <c r="S23" s="1"/>
      <c r="T23" s="1"/>
      <c r="U23" s="1"/>
      <c r="V23" s="1"/>
    </row>
    <row r="24" spans="1:22" ht="69.75" customHeight="1" x14ac:dyDescent="0.25">
      <c r="A24" s="3" t="s">
        <v>38</v>
      </c>
      <c r="B24" s="271" t="s">
        <v>39</v>
      </c>
      <c r="C24" s="266"/>
      <c r="D24" s="266"/>
      <c r="E24" s="266"/>
      <c r="F24" s="266"/>
      <c r="G24" s="266"/>
      <c r="H24" s="267"/>
      <c r="I24" s="1"/>
      <c r="J24" s="1"/>
      <c r="K24" s="1"/>
      <c r="L24" s="1"/>
      <c r="M24" s="1"/>
      <c r="N24" s="1"/>
      <c r="O24" s="1"/>
      <c r="P24" s="1"/>
      <c r="Q24" s="1"/>
      <c r="R24" s="1"/>
      <c r="S24" s="1"/>
      <c r="T24" s="1"/>
      <c r="U24" s="1"/>
      <c r="V24" s="1"/>
    </row>
    <row r="25" spans="1:22" ht="60" customHeight="1" x14ac:dyDescent="0.25">
      <c r="A25" s="3" t="s">
        <v>40</v>
      </c>
      <c r="B25" s="271" t="s">
        <v>41</v>
      </c>
      <c r="C25" s="266"/>
      <c r="D25" s="266"/>
      <c r="E25" s="266"/>
      <c r="F25" s="266"/>
      <c r="G25" s="266"/>
      <c r="H25" s="267"/>
      <c r="I25" s="1"/>
      <c r="J25" s="1"/>
      <c r="K25" s="1"/>
      <c r="L25" s="1"/>
      <c r="M25" s="1"/>
      <c r="N25" s="1"/>
      <c r="O25" s="1"/>
      <c r="P25" s="1"/>
      <c r="Q25" s="1"/>
      <c r="R25" s="1"/>
      <c r="S25" s="1"/>
      <c r="T25" s="1"/>
      <c r="U25" s="1"/>
      <c r="V25" s="1"/>
    </row>
    <row r="26" spans="1:22" ht="24.75" customHeight="1" x14ac:dyDescent="0.25">
      <c r="A26" s="4" t="s">
        <v>42</v>
      </c>
      <c r="B26" s="265" t="s">
        <v>43</v>
      </c>
      <c r="C26" s="266"/>
      <c r="D26" s="266"/>
      <c r="E26" s="266"/>
      <c r="F26" s="266"/>
      <c r="G26" s="266"/>
      <c r="H26" s="267"/>
      <c r="I26" s="1"/>
      <c r="J26" s="1"/>
      <c r="K26" s="1"/>
      <c r="L26" s="1"/>
      <c r="M26" s="1"/>
      <c r="N26" s="1"/>
      <c r="O26" s="1"/>
      <c r="P26" s="1"/>
      <c r="Q26" s="1"/>
      <c r="R26" s="1"/>
      <c r="S26" s="1"/>
      <c r="T26" s="1"/>
      <c r="U26" s="1"/>
      <c r="V26" s="1"/>
    </row>
    <row r="27" spans="1:22" ht="26.25" customHeight="1" x14ac:dyDescent="0.25">
      <c r="A27" s="4" t="s">
        <v>44</v>
      </c>
      <c r="B27" s="265" t="s">
        <v>45</v>
      </c>
      <c r="C27" s="266"/>
      <c r="D27" s="266"/>
      <c r="E27" s="266"/>
      <c r="F27" s="266"/>
      <c r="G27" s="266"/>
      <c r="H27" s="267"/>
      <c r="I27" s="1"/>
      <c r="J27" s="1"/>
      <c r="K27" s="1"/>
      <c r="L27" s="1"/>
      <c r="M27" s="1"/>
      <c r="N27" s="1"/>
      <c r="O27" s="1"/>
      <c r="P27" s="1"/>
      <c r="Q27" s="1"/>
      <c r="R27" s="1"/>
      <c r="S27" s="1"/>
      <c r="T27" s="1"/>
      <c r="U27" s="1"/>
      <c r="V27" s="1"/>
    </row>
    <row r="28" spans="1:22" ht="53.25" customHeight="1" x14ac:dyDescent="0.25">
      <c r="A28" s="3" t="s">
        <v>46</v>
      </c>
      <c r="B28" s="271" t="s">
        <v>47</v>
      </c>
      <c r="C28" s="266"/>
      <c r="D28" s="266"/>
      <c r="E28" s="266"/>
      <c r="F28" s="266"/>
      <c r="G28" s="266"/>
      <c r="H28" s="267"/>
      <c r="I28" s="1"/>
      <c r="J28" s="1"/>
      <c r="K28" s="1"/>
      <c r="L28" s="1"/>
      <c r="M28" s="1"/>
      <c r="N28" s="1"/>
      <c r="O28" s="1"/>
      <c r="P28" s="1"/>
      <c r="Q28" s="1"/>
      <c r="R28" s="1"/>
      <c r="S28" s="1"/>
      <c r="T28" s="1"/>
      <c r="U28" s="1"/>
      <c r="V28" s="1"/>
    </row>
    <row r="29" spans="1:22" ht="45" customHeight="1" x14ac:dyDescent="0.25">
      <c r="A29" s="3" t="s">
        <v>48</v>
      </c>
      <c r="B29" s="271" t="s">
        <v>49</v>
      </c>
      <c r="C29" s="266"/>
      <c r="D29" s="266"/>
      <c r="E29" s="266"/>
      <c r="F29" s="266"/>
      <c r="G29" s="266"/>
      <c r="H29" s="267"/>
      <c r="I29" s="1"/>
      <c r="J29" s="1"/>
      <c r="K29" s="1"/>
      <c r="L29" s="1"/>
      <c r="M29" s="1"/>
      <c r="N29" s="1"/>
      <c r="O29" s="1"/>
      <c r="P29" s="1"/>
      <c r="Q29" s="1"/>
      <c r="R29" s="1"/>
      <c r="S29" s="1"/>
      <c r="T29" s="1"/>
      <c r="U29" s="1"/>
      <c r="V29" s="1"/>
    </row>
    <row r="30" spans="1:22" ht="45" customHeight="1" x14ac:dyDescent="0.25">
      <c r="A30" s="3" t="s">
        <v>50</v>
      </c>
      <c r="B30" s="271" t="s">
        <v>51</v>
      </c>
      <c r="C30" s="266"/>
      <c r="D30" s="266"/>
      <c r="E30" s="266"/>
      <c r="F30" s="266"/>
      <c r="G30" s="266"/>
      <c r="H30" s="267"/>
      <c r="I30" s="1"/>
      <c r="J30" s="1"/>
      <c r="K30" s="1"/>
      <c r="L30" s="1"/>
      <c r="M30" s="1"/>
      <c r="N30" s="1"/>
      <c r="O30" s="1"/>
      <c r="P30" s="1"/>
      <c r="Q30" s="1"/>
      <c r="R30" s="1"/>
      <c r="S30" s="1"/>
      <c r="T30" s="1"/>
      <c r="U30" s="1"/>
      <c r="V30" s="1"/>
    </row>
    <row r="31" spans="1:22" ht="45" customHeight="1" x14ac:dyDescent="0.25">
      <c r="A31" s="3" t="s">
        <v>52</v>
      </c>
      <c r="B31" s="271" t="s">
        <v>53</v>
      </c>
      <c r="C31" s="266"/>
      <c r="D31" s="266"/>
      <c r="E31" s="266"/>
      <c r="F31" s="266"/>
      <c r="G31" s="266"/>
      <c r="H31" s="267"/>
      <c r="I31" s="1"/>
      <c r="J31" s="1"/>
      <c r="K31" s="1"/>
      <c r="L31" s="1"/>
      <c r="M31" s="1"/>
      <c r="N31" s="1"/>
      <c r="O31" s="1"/>
      <c r="P31" s="1"/>
      <c r="Q31" s="1"/>
      <c r="R31" s="1"/>
      <c r="S31" s="1"/>
      <c r="T31" s="1"/>
      <c r="U31" s="1"/>
      <c r="V31" s="1"/>
    </row>
    <row r="32" spans="1:22" ht="33" customHeight="1" x14ac:dyDescent="0.25">
      <c r="A32" s="4" t="s">
        <v>54</v>
      </c>
      <c r="B32" s="271" t="s">
        <v>55</v>
      </c>
      <c r="C32" s="266"/>
      <c r="D32" s="266"/>
      <c r="E32" s="266"/>
      <c r="F32" s="266"/>
      <c r="G32" s="266"/>
      <c r="H32" s="267"/>
      <c r="I32" s="1"/>
      <c r="J32" s="1"/>
      <c r="K32" s="1"/>
      <c r="L32" s="1"/>
      <c r="M32" s="1"/>
      <c r="N32" s="1"/>
      <c r="O32" s="1"/>
      <c r="P32" s="1"/>
      <c r="Q32" s="1"/>
      <c r="R32" s="1"/>
      <c r="S32" s="1"/>
      <c r="T32" s="1"/>
      <c r="U32" s="1"/>
      <c r="V32" s="1"/>
    </row>
    <row r="33" spans="1:22" ht="39" customHeight="1" x14ac:dyDescent="0.25">
      <c r="A33" s="3" t="s">
        <v>56</v>
      </c>
      <c r="B33" s="265" t="s">
        <v>57</v>
      </c>
      <c r="C33" s="266"/>
      <c r="D33" s="266"/>
      <c r="E33" s="266"/>
      <c r="F33" s="266"/>
      <c r="G33" s="266"/>
      <c r="H33" s="267"/>
      <c r="I33" s="1"/>
      <c r="J33" s="1"/>
      <c r="K33" s="1"/>
      <c r="L33" s="1"/>
      <c r="M33" s="1"/>
      <c r="N33" s="1"/>
      <c r="O33" s="1"/>
      <c r="P33" s="1"/>
      <c r="Q33" s="1"/>
      <c r="R33" s="1"/>
      <c r="S33" s="1"/>
      <c r="T33" s="1"/>
      <c r="U33" s="1"/>
      <c r="V33" s="1"/>
    </row>
    <row r="34" spans="1:22" ht="39" customHeight="1" x14ac:dyDescent="0.25">
      <c r="A34" s="272" t="s">
        <v>58</v>
      </c>
      <c r="B34" s="266"/>
      <c r="C34" s="266"/>
      <c r="D34" s="266"/>
      <c r="E34" s="266"/>
      <c r="F34" s="266"/>
      <c r="G34" s="266"/>
      <c r="H34" s="267"/>
      <c r="I34" s="1"/>
      <c r="J34" s="1"/>
      <c r="K34" s="1"/>
      <c r="L34" s="1"/>
      <c r="M34" s="1"/>
      <c r="N34" s="1"/>
      <c r="O34" s="1"/>
      <c r="P34" s="1"/>
      <c r="Q34" s="1"/>
      <c r="R34" s="1"/>
      <c r="S34" s="1"/>
      <c r="T34" s="1"/>
      <c r="U34" s="1"/>
      <c r="V34" s="1"/>
    </row>
    <row r="35" spans="1:22" ht="79.5" customHeight="1" x14ac:dyDescent="0.25">
      <c r="A35" s="271" t="s">
        <v>59</v>
      </c>
      <c r="B35" s="266"/>
      <c r="C35" s="266"/>
      <c r="D35" s="266"/>
      <c r="E35" s="266"/>
      <c r="F35" s="266"/>
      <c r="G35" s="266"/>
      <c r="H35" s="267"/>
      <c r="I35" s="1"/>
      <c r="J35" s="1"/>
      <c r="K35" s="1"/>
      <c r="L35" s="1"/>
      <c r="M35" s="1"/>
      <c r="N35" s="1"/>
      <c r="O35" s="1"/>
      <c r="P35" s="1"/>
      <c r="Q35" s="1"/>
      <c r="R35" s="1"/>
      <c r="S35" s="1"/>
      <c r="T35" s="1"/>
      <c r="U35" s="1"/>
      <c r="V35" s="1"/>
    </row>
    <row r="36" spans="1:22" ht="33" customHeight="1" x14ac:dyDescent="0.25">
      <c r="A36" s="3" t="s">
        <v>60</v>
      </c>
      <c r="B36" s="271" t="s">
        <v>61</v>
      </c>
      <c r="C36" s="266"/>
      <c r="D36" s="266"/>
      <c r="E36" s="266"/>
      <c r="F36" s="266"/>
      <c r="G36" s="266"/>
      <c r="H36" s="267"/>
      <c r="I36" s="1"/>
      <c r="J36" s="1"/>
      <c r="K36" s="1"/>
      <c r="L36" s="1"/>
      <c r="M36" s="1"/>
      <c r="N36" s="1"/>
      <c r="O36" s="1"/>
      <c r="P36" s="1"/>
      <c r="Q36" s="1"/>
      <c r="R36" s="1"/>
      <c r="S36" s="1"/>
      <c r="T36" s="1"/>
      <c r="U36" s="1"/>
      <c r="V36" s="1"/>
    </row>
    <row r="37" spans="1:22" ht="33" customHeight="1" x14ac:dyDescent="0.25">
      <c r="A37" s="3" t="s">
        <v>62</v>
      </c>
      <c r="B37" s="271" t="s">
        <v>63</v>
      </c>
      <c r="C37" s="266"/>
      <c r="D37" s="266"/>
      <c r="E37" s="266"/>
      <c r="F37" s="266"/>
      <c r="G37" s="266"/>
      <c r="H37" s="267"/>
      <c r="I37" s="1"/>
      <c r="J37" s="1"/>
      <c r="K37" s="1"/>
      <c r="L37" s="1"/>
      <c r="M37" s="1"/>
      <c r="N37" s="1"/>
      <c r="O37" s="1"/>
      <c r="P37" s="1"/>
      <c r="Q37" s="1"/>
      <c r="R37" s="1"/>
      <c r="S37" s="1"/>
      <c r="T37" s="1"/>
      <c r="U37" s="1"/>
      <c r="V37" s="1"/>
    </row>
    <row r="38" spans="1:22" ht="33" customHeight="1" x14ac:dyDescent="0.25">
      <c r="A38" s="5"/>
      <c r="B38" s="55"/>
      <c r="C38" s="55"/>
      <c r="D38" s="55"/>
      <c r="E38" s="55"/>
      <c r="F38" s="55"/>
      <c r="G38" s="55"/>
      <c r="H38" s="6"/>
      <c r="I38" s="1"/>
      <c r="J38" s="1"/>
      <c r="K38" s="1"/>
      <c r="L38" s="1"/>
      <c r="M38" s="1"/>
      <c r="N38" s="1"/>
      <c r="O38" s="1"/>
      <c r="P38" s="1"/>
      <c r="Q38" s="1"/>
      <c r="R38" s="1"/>
      <c r="S38" s="1"/>
      <c r="T38" s="1"/>
      <c r="U38" s="1"/>
      <c r="V38" s="1"/>
    </row>
    <row r="39" spans="1:22" ht="34.5" customHeight="1" x14ac:dyDescent="0.25">
      <c r="A39" s="272" t="s">
        <v>64</v>
      </c>
      <c r="B39" s="266"/>
      <c r="C39" s="266"/>
      <c r="D39" s="266"/>
      <c r="E39" s="266"/>
      <c r="F39" s="266"/>
      <c r="G39" s="266"/>
      <c r="H39" s="267"/>
      <c r="I39" s="1"/>
      <c r="J39" s="1"/>
      <c r="K39" s="1"/>
      <c r="L39" s="1"/>
      <c r="M39" s="1"/>
      <c r="N39" s="1"/>
      <c r="O39" s="1"/>
      <c r="P39" s="1"/>
      <c r="Q39" s="1"/>
      <c r="R39" s="1"/>
      <c r="S39" s="1"/>
      <c r="T39" s="1"/>
      <c r="U39" s="1"/>
      <c r="V39" s="1"/>
    </row>
    <row r="40" spans="1:22" ht="34.5" customHeight="1" x14ac:dyDescent="0.25">
      <c r="A40" s="3" t="s">
        <v>65</v>
      </c>
      <c r="B40" s="271" t="s">
        <v>66</v>
      </c>
      <c r="C40" s="266"/>
      <c r="D40" s="266"/>
      <c r="E40" s="266"/>
      <c r="F40" s="266"/>
      <c r="G40" s="266"/>
      <c r="H40" s="267"/>
      <c r="I40" s="1"/>
      <c r="J40" s="1"/>
      <c r="K40" s="1"/>
      <c r="L40" s="1"/>
      <c r="M40" s="1"/>
      <c r="N40" s="1"/>
      <c r="O40" s="1"/>
      <c r="P40" s="1"/>
      <c r="Q40" s="1"/>
      <c r="R40" s="1"/>
      <c r="S40" s="1"/>
      <c r="T40" s="1"/>
      <c r="U40" s="1"/>
      <c r="V40" s="1"/>
    </row>
    <row r="41" spans="1:22" ht="29.25" customHeight="1" x14ac:dyDescent="0.25">
      <c r="A41" s="3" t="s">
        <v>67</v>
      </c>
      <c r="B41" s="271" t="s">
        <v>68</v>
      </c>
      <c r="C41" s="266"/>
      <c r="D41" s="266"/>
      <c r="E41" s="266"/>
      <c r="F41" s="266"/>
      <c r="G41" s="266"/>
      <c r="H41" s="267"/>
      <c r="I41" s="1"/>
      <c r="J41" s="1"/>
      <c r="K41" s="1"/>
      <c r="L41" s="1"/>
      <c r="M41" s="1"/>
      <c r="N41" s="1"/>
      <c r="O41" s="1"/>
      <c r="P41" s="1"/>
      <c r="Q41" s="1"/>
      <c r="R41" s="1"/>
      <c r="S41" s="1"/>
      <c r="T41" s="1"/>
      <c r="U41" s="1"/>
      <c r="V41" s="1"/>
    </row>
    <row r="42" spans="1:22" ht="42" customHeight="1" x14ac:dyDescent="0.25">
      <c r="A42" s="3" t="s">
        <v>69</v>
      </c>
      <c r="B42" s="271" t="s">
        <v>70</v>
      </c>
      <c r="C42" s="266"/>
      <c r="D42" s="266"/>
      <c r="E42" s="266"/>
      <c r="F42" s="266"/>
      <c r="G42" s="266"/>
      <c r="H42" s="267"/>
      <c r="I42" s="1"/>
      <c r="J42" s="1"/>
      <c r="K42" s="1"/>
      <c r="L42" s="1"/>
      <c r="M42" s="1"/>
      <c r="N42" s="1"/>
      <c r="O42" s="1"/>
      <c r="P42" s="1"/>
      <c r="Q42" s="1"/>
      <c r="R42" s="1"/>
      <c r="S42" s="1"/>
      <c r="T42" s="1"/>
      <c r="U42" s="1"/>
      <c r="V42" s="1"/>
    </row>
    <row r="43" spans="1:22" ht="42" customHeight="1" x14ac:dyDescent="0.25">
      <c r="A43" s="3" t="s">
        <v>71</v>
      </c>
      <c r="B43" s="271" t="s">
        <v>72</v>
      </c>
      <c r="C43" s="266"/>
      <c r="D43" s="266"/>
      <c r="E43" s="266"/>
      <c r="F43" s="266"/>
      <c r="G43" s="266"/>
      <c r="H43" s="267"/>
      <c r="I43" s="1"/>
      <c r="J43" s="1"/>
      <c r="K43" s="1"/>
      <c r="L43" s="1"/>
      <c r="M43" s="1"/>
      <c r="N43" s="1"/>
      <c r="O43" s="1"/>
      <c r="P43" s="1"/>
      <c r="Q43" s="1"/>
      <c r="R43" s="1"/>
      <c r="S43" s="1"/>
      <c r="T43" s="1"/>
      <c r="U43" s="1"/>
      <c r="V43" s="1"/>
    </row>
    <row r="44" spans="1:22" ht="42" customHeight="1" x14ac:dyDescent="0.25">
      <c r="A44" s="3" t="s">
        <v>73</v>
      </c>
      <c r="B44" s="271" t="s">
        <v>74</v>
      </c>
      <c r="C44" s="266"/>
      <c r="D44" s="266"/>
      <c r="E44" s="266"/>
      <c r="F44" s="266"/>
      <c r="G44" s="266"/>
      <c r="H44" s="267"/>
      <c r="I44" s="1"/>
      <c r="J44" s="1"/>
      <c r="K44" s="1"/>
      <c r="L44" s="1"/>
      <c r="M44" s="1"/>
      <c r="N44" s="1"/>
      <c r="O44" s="1"/>
      <c r="P44" s="1"/>
      <c r="Q44" s="1"/>
      <c r="R44" s="1"/>
      <c r="S44" s="1"/>
      <c r="T44" s="1"/>
      <c r="U44" s="1"/>
      <c r="V44" s="1"/>
    </row>
    <row r="45" spans="1:22" ht="42" customHeight="1" x14ac:dyDescent="0.25">
      <c r="A45" s="3" t="s">
        <v>75</v>
      </c>
      <c r="B45" s="271" t="s">
        <v>76</v>
      </c>
      <c r="C45" s="266"/>
      <c r="D45" s="266"/>
      <c r="E45" s="266"/>
      <c r="F45" s="266"/>
      <c r="G45" s="266"/>
      <c r="H45" s="267"/>
      <c r="I45" s="1"/>
      <c r="J45" s="1"/>
      <c r="K45" s="1"/>
      <c r="L45" s="1"/>
      <c r="M45" s="1"/>
      <c r="N45" s="1"/>
      <c r="O45" s="1"/>
      <c r="P45" s="1"/>
      <c r="Q45" s="1"/>
      <c r="R45" s="1"/>
      <c r="S45" s="1"/>
      <c r="T45" s="1"/>
      <c r="U45" s="1"/>
      <c r="V45" s="1"/>
    </row>
    <row r="46" spans="1:22" ht="85.5" customHeight="1" x14ac:dyDescent="0.25">
      <c r="A46" s="7" t="s">
        <v>77</v>
      </c>
      <c r="B46" s="269" t="s">
        <v>78</v>
      </c>
      <c r="C46" s="266"/>
      <c r="D46" s="266"/>
      <c r="E46" s="266"/>
      <c r="F46" s="266"/>
      <c r="G46" s="266"/>
      <c r="H46" s="267"/>
      <c r="I46" s="1"/>
      <c r="J46" s="1"/>
      <c r="K46" s="1"/>
      <c r="L46" s="1"/>
      <c r="M46" s="1"/>
      <c r="N46" s="1"/>
      <c r="O46" s="1"/>
      <c r="P46" s="1"/>
      <c r="Q46" s="1"/>
      <c r="R46" s="1"/>
      <c r="S46" s="1"/>
      <c r="T46" s="1"/>
      <c r="U46" s="1"/>
      <c r="V46" s="1"/>
    </row>
    <row r="47" spans="1:22" ht="39.75" customHeight="1" x14ac:dyDescent="0.25">
      <c r="A47" s="7" t="s">
        <v>79</v>
      </c>
      <c r="B47" s="269" t="s">
        <v>80</v>
      </c>
      <c r="C47" s="266"/>
      <c r="D47" s="266"/>
      <c r="E47" s="266"/>
      <c r="F47" s="266"/>
      <c r="G47" s="266"/>
      <c r="H47" s="267"/>
      <c r="I47" s="1"/>
      <c r="J47" s="1"/>
      <c r="K47" s="1"/>
      <c r="L47" s="1"/>
      <c r="M47" s="1"/>
      <c r="N47" s="1"/>
      <c r="O47" s="1"/>
      <c r="P47" s="1"/>
      <c r="Q47" s="1"/>
      <c r="R47" s="1"/>
      <c r="S47" s="1"/>
      <c r="T47" s="1"/>
      <c r="U47" s="1"/>
      <c r="V47" s="1"/>
    </row>
    <row r="48" spans="1:22" ht="31.5" customHeight="1" x14ac:dyDescent="0.25">
      <c r="A48" s="7" t="s">
        <v>81</v>
      </c>
      <c r="B48" s="269" t="s">
        <v>82</v>
      </c>
      <c r="C48" s="266"/>
      <c r="D48" s="266"/>
      <c r="E48" s="266"/>
      <c r="F48" s="266"/>
      <c r="G48" s="266"/>
      <c r="H48" s="267"/>
      <c r="I48" s="1"/>
      <c r="J48" s="1"/>
      <c r="K48" s="1"/>
      <c r="L48" s="1"/>
      <c r="M48" s="1"/>
      <c r="N48" s="1"/>
      <c r="O48" s="1"/>
      <c r="P48" s="1"/>
      <c r="Q48" s="1"/>
      <c r="R48" s="1"/>
      <c r="S48" s="1"/>
      <c r="T48" s="1"/>
      <c r="U48" s="1"/>
      <c r="V48" s="1"/>
    </row>
    <row r="49" spans="1:22" ht="15.75" customHeight="1" x14ac:dyDescent="0.25">
      <c r="A49" s="7" t="s">
        <v>83</v>
      </c>
      <c r="B49" s="269" t="s">
        <v>84</v>
      </c>
      <c r="C49" s="266"/>
      <c r="D49" s="266"/>
      <c r="E49" s="266"/>
      <c r="F49" s="266"/>
      <c r="G49" s="266"/>
      <c r="H49" s="267"/>
      <c r="I49" s="1"/>
      <c r="J49" s="1"/>
      <c r="K49" s="1"/>
      <c r="L49" s="1"/>
      <c r="M49" s="1"/>
      <c r="N49" s="1"/>
      <c r="O49" s="1"/>
      <c r="P49" s="1"/>
      <c r="Q49" s="1"/>
      <c r="R49" s="1"/>
      <c r="S49" s="1"/>
      <c r="T49" s="1"/>
      <c r="U49" s="1"/>
      <c r="V49" s="1"/>
    </row>
    <row r="50" spans="1:22" ht="43.5" customHeight="1" x14ac:dyDescent="0.25">
      <c r="A50" s="7" t="s">
        <v>85</v>
      </c>
      <c r="B50" s="269" t="s">
        <v>86</v>
      </c>
      <c r="C50" s="266"/>
      <c r="D50" s="266"/>
      <c r="E50" s="266"/>
      <c r="F50" s="266"/>
      <c r="G50" s="266"/>
      <c r="H50" s="267"/>
      <c r="I50" s="1"/>
      <c r="J50" s="1"/>
      <c r="K50" s="1"/>
      <c r="L50" s="1"/>
      <c r="M50" s="1"/>
      <c r="N50" s="1"/>
      <c r="O50" s="1"/>
      <c r="P50" s="1"/>
      <c r="Q50" s="1"/>
      <c r="R50" s="1"/>
      <c r="S50" s="1"/>
      <c r="T50" s="1"/>
      <c r="U50" s="1"/>
      <c r="V50" s="1"/>
    </row>
    <row r="51" spans="1:22" ht="40.5" customHeight="1" x14ac:dyDescent="0.25">
      <c r="A51" s="7" t="s">
        <v>87</v>
      </c>
      <c r="B51" s="269" t="s">
        <v>88</v>
      </c>
      <c r="C51" s="266"/>
      <c r="D51" s="266"/>
      <c r="E51" s="266"/>
      <c r="F51" s="266"/>
      <c r="G51" s="266"/>
      <c r="H51" s="267"/>
      <c r="I51" s="1"/>
      <c r="J51" s="1"/>
      <c r="K51" s="1"/>
      <c r="L51" s="1"/>
      <c r="M51" s="1"/>
      <c r="N51" s="1"/>
      <c r="O51" s="1"/>
      <c r="P51" s="1"/>
      <c r="Q51" s="1"/>
      <c r="R51" s="1"/>
      <c r="S51" s="1"/>
      <c r="T51" s="1"/>
      <c r="U51" s="1"/>
      <c r="V51" s="1"/>
    </row>
    <row r="52" spans="1:22" ht="75.75" customHeight="1" x14ac:dyDescent="0.25">
      <c r="A52" s="3" t="s">
        <v>89</v>
      </c>
      <c r="B52" s="271" t="s">
        <v>90</v>
      </c>
      <c r="C52" s="266"/>
      <c r="D52" s="266"/>
      <c r="E52" s="266"/>
      <c r="F52" s="266"/>
      <c r="G52" s="266"/>
      <c r="H52" s="267"/>
      <c r="I52" s="1"/>
      <c r="J52" s="1"/>
      <c r="K52" s="1"/>
      <c r="L52" s="1"/>
      <c r="M52" s="1"/>
      <c r="N52" s="1"/>
      <c r="O52" s="1"/>
      <c r="P52" s="1"/>
      <c r="Q52" s="1"/>
      <c r="R52" s="1"/>
      <c r="S52" s="1"/>
      <c r="T52" s="1"/>
      <c r="U52" s="1"/>
      <c r="V52" s="1"/>
    </row>
    <row r="53" spans="1:22" ht="41.25" customHeight="1" x14ac:dyDescent="0.25">
      <c r="A53" s="3" t="s">
        <v>91</v>
      </c>
      <c r="B53" s="271" t="s">
        <v>92</v>
      </c>
      <c r="C53" s="266"/>
      <c r="D53" s="266"/>
      <c r="E53" s="266"/>
      <c r="F53" s="266"/>
      <c r="G53" s="266"/>
      <c r="H53" s="267"/>
      <c r="I53" s="1"/>
      <c r="J53" s="1"/>
      <c r="K53" s="1"/>
      <c r="L53" s="1"/>
      <c r="M53" s="1"/>
      <c r="N53" s="1"/>
      <c r="O53" s="1"/>
      <c r="P53" s="1"/>
      <c r="Q53" s="1"/>
      <c r="R53" s="1"/>
      <c r="S53" s="1"/>
      <c r="T53" s="1"/>
      <c r="U53" s="1"/>
      <c r="V53" s="1"/>
    </row>
    <row r="54" spans="1:22" ht="47.25" customHeight="1" x14ac:dyDescent="0.25">
      <c r="A54" s="3" t="s">
        <v>93</v>
      </c>
      <c r="B54" s="271" t="s">
        <v>94</v>
      </c>
      <c r="C54" s="266"/>
      <c r="D54" s="266"/>
      <c r="E54" s="266"/>
      <c r="F54" s="266"/>
      <c r="G54" s="266"/>
      <c r="H54" s="267"/>
      <c r="I54" s="1"/>
      <c r="J54" s="1"/>
      <c r="K54" s="1"/>
      <c r="L54" s="1"/>
      <c r="M54" s="1"/>
      <c r="N54" s="1"/>
      <c r="O54" s="1"/>
      <c r="P54" s="1"/>
      <c r="Q54" s="1"/>
      <c r="R54" s="1"/>
      <c r="S54" s="1"/>
      <c r="T54" s="1"/>
      <c r="U54" s="1"/>
      <c r="V54" s="1"/>
    </row>
    <row r="55" spans="1:22" ht="57" customHeight="1" x14ac:dyDescent="0.25">
      <c r="A55" s="3" t="s">
        <v>95</v>
      </c>
      <c r="B55" s="271" t="s">
        <v>96</v>
      </c>
      <c r="C55" s="266"/>
      <c r="D55" s="266"/>
      <c r="E55" s="266"/>
      <c r="F55" s="266"/>
      <c r="G55" s="266"/>
      <c r="H55" s="267"/>
      <c r="I55" s="1"/>
      <c r="J55" s="1"/>
      <c r="K55" s="1"/>
      <c r="L55" s="1"/>
      <c r="M55" s="1"/>
      <c r="N55" s="1"/>
      <c r="O55" s="1"/>
      <c r="P55" s="1"/>
      <c r="Q55" s="1"/>
      <c r="R55" s="1"/>
      <c r="S55" s="1"/>
      <c r="T55" s="1"/>
      <c r="U55" s="1"/>
      <c r="V55" s="1"/>
    </row>
    <row r="56" spans="1:22" ht="31.5" customHeight="1" x14ac:dyDescent="0.25">
      <c r="A56" s="3" t="s">
        <v>97</v>
      </c>
      <c r="B56" s="271" t="s">
        <v>98</v>
      </c>
      <c r="C56" s="266"/>
      <c r="D56" s="266"/>
      <c r="E56" s="266"/>
      <c r="F56" s="266"/>
      <c r="G56" s="266"/>
      <c r="H56" s="267"/>
      <c r="I56" s="1"/>
      <c r="J56" s="1"/>
      <c r="K56" s="1"/>
      <c r="L56" s="1"/>
      <c r="M56" s="1"/>
      <c r="N56" s="1"/>
      <c r="O56" s="1"/>
      <c r="P56" s="1"/>
      <c r="Q56" s="1"/>
      <c r="R56" s="1"/>
      <c r="S56" s="1"/>
      <c r="T56" s="1"/>
      <c r="U56" s="1"/>
      <c r="V56" s="1"/>
    </row>
    <row r="57" spans="1:22" ht="70.5" customHeight="1" x14ac:dyDescent="0.25">
      <c r="A57" s="3" t="s">
        <v>99</v>
      </c>
      <c r="B57" s="271" t="s">
        <v>100</v>
      </c>
      <c r="C57" s="266"/>
      <c r="D57" s="266"/>
      <c r="E57" s="266"/>
      <c r="F57" s="266"/>
      <c r="G57" s="266"/>
      <c r="H57" s="267"/>
      <c r="I57" s="1"/>
      <c r="J57" s="1"/>
      <c r="K57" s="1"/>
      <c r="L57" s="1"/>
      <c r="M57" s="1"/>
      <c r="N57" s="1"/>
      <c r="O57" s="1"/>
      <c r="P57" s="1"/>
      <c r="Q57" s="1"/>
      <c r="R57" s="1"/>
      <c r="S57" s="1"/>
      <c r="T57" s="1"/>
      <c r="U57" s="1"/>
      <c r="V57" s="1"/>
    </row>
    <row r="58" spans="1:22" ht="33.75" customHeight="1" x14ac:dyDescent="0.25">
      <c r="A58" s="274"/>
      <c r="B58" s="266"/>
      <c r="C58" s="266"/>
      <c r="D58" s="266"/>
      <c r="E58" s="266"/>
      <c r="F58" s="266"/>
      <c r="G58" s="266"/>
      <c r="H58" s="267"/>
      <c r="I58" s="1"/>
      <c r="J58" s="1"/>
      <c r="K58" s="1"/>
      <c r="L58" s="1"/>
      <c r="M58" s="1"/>
      <c r="N58" s="1"/>
      <c r="O58" s="1"/>
      <c r="P58" s="1"/>
      <c r="Q58" s="1"/>
      <c r="R58" s="1"/>
      <c r="S58" s="1"/>
      <c r="T58" s="1"/>
      <c r="U58" s="1"/>
      <c r="V58" s="1"/>
    </row>
    <row r="59" spans="1:22" ht="32.25" customHeight="1" x14ac:dyDescent="0.25">
      <c r="A59" s="275" t="s">
        <v>101</v>
      </c>
      <c r="B59" s="266"/>
      <c r="C59" s="266"/>
      <c r="D59" s="266"/>
      <c r="E59" s="266"/>
      <c r="F59" s="266"/>
      <c r="G59" s="266"/>
      <c r="H59" s="267"/>
      <c r="I59" s="1"/>
      <c r="J59" s="1"/>
      <c r="K59" s="1"/>
      <c r="L59" s="1"/>
      <c r="M59" s="1"/>
      <c r="N59" s="1"/>
      <c r="O59" s="1"/>
      <c r="P59" s="1"/>
      <c r="Q59" s="1"/>
      <c r="R59" s="1"/>
      <c r="S59" s="1"/>
      <c r="T59" s="1"/>
      <c r="U59" s="1"/>
      <c r="V59" s="1"/>
    </row>
    <row r="60" spans="1:22" ht="34.5" customHeight="1" x14ac:dyDescent="0.25">
      <c r="A60" s="3" t="s">
        <v>102</v>
      </c>
      <c r="B60" s="265" t="s">
        <v>103</v>
      </c>
      <c r="C60" s="266"/>
      <c r="D60" s="266"/>
      <c r="E60" s="266"/>
      <c r="F60" s="266"/>
      <c r="G60" s="266"/>
      <c r="H60" s="267"/>
      <c r="I60" s="1"/>
      <c r="J60" s="1"/>
      <c r="K60" s="1"/>
      <c r="L60" s="1"/>
      <c r="M60" s="1"/>
      <c r="N60" s="1"/>
      <c r="O60" s="1"/>
      <c r="P60" s="1"/>
      <c r="Q60" s="1"/>
      <c r="R60" s="1"/>
      <c r="S60" s="1"/>
      <c r="T60" s="1"/>
      <c r="U60" s="1"/>
      <c r="V60" s="1"/>
    </row>
    <row r="61" spans="1:22" ht="60" customHeight="1" x14ac:dyDescent="0.25">
      <c r="A61" s="3" t="s">
        <v>104</v>
      </c>
      <c r="B61" s="265" t="s">
        <v>105</v>
      </c>
      <c r="C61" s="266"/>
      <c r="D61" s="266"/>
      <c r="E61" s="266"/>
      <c r="F61" s="266"/>
      <c r="G61" s="266"/>
      <c r="H61" s="267"/>
      <c r="I61" s="1"/>
      <c r="J61" s="1"/>
      <c r="K61" s="1"/>
      <c r="L61" s="1"/>
      <c r="M61" s="1"/>
      <c r="N61" s="1"/>
      <c r="O61" s="1"/>
      <c r="P61" s="1"/>
      <c r="Q61" s="1"/>
      <c r="R61" s="1"/>
      <c r="S61" s="1"/>
      <c r="T61" s="1"/>
      <c r="U61" s="1"/>
      <c r="V61" s="1"/>
    </row>
    <row r="62" spans="1:22" ht="41.25" customHeight="1" x14ac:dyDescent="0.25">
      <c r="A62" s="3" t="s">
        <v>106</v>
      </c>
      <c r="B62" s="265" t="s">
        <v>107</v>
      </c>
      <c r="C62" s="266"/>
      <c r="D62" s="266"/>
      <c r="E62" s="266"/>
      <c r="F62" s="266"/>
      <c r="G62" s="266"/>
      <c r="H62" s="267"/>
      <c r="I62" s="1"/>
      <c r="J62" s="1"/>
      <c r="K62" s="1"/>
      <c r="L62" s="1"/>
      <c r="M62" s="1"/>
      <c r="N62" s="1"/>
      <c r="O62" s="1"/>
      <c r="P62" s="1"/>
      <c r="Q62" s="1"/>
      <c r="R62" s="1"/>
      <c r="S62" s="1"/>
      <c r="T62" s="1"/>
      <c r="U62" s="1"/>
      <c r="V62" s="1"/>
    </row>
    <row r="63" spans="1:22" ht="42" customHeight="1" x14ac:dyDescent="0.25">
      <c r="A63" s="3" t="s">
        <v>108</v>
      </c>
      <c r="B63" s="271" t="s">
        <v>109</v>
      </c>
      <c r="C63" s="266"/>
      <c r="D63" s="266"/>
      <c r="E63" s="266"/>
      <c r="F63" s="266"/>
      <c r="G63" s="266"/>
      <c r="H63" s="267"/>
      <c r="I63" s="1"/>
      <c r="J63" s="1"/>
      <c r="K63" s="1"/>
      <c r="L63" s="1"/>
      <c r="M63" s="1"/>
      <c r="N63" s="1"/>
      <c r="O63" s="1"/>
      <c r="P63" s="1"/>
      <c r="Q63" s="1"/>
      <c r="R63" s="1"/>
      <c r="S63" s="1"/>
      <c r="T63" s="1"/>
      <c r="U63" s="1"/>
      <c r="V63" s="1"/>
    </row>
    <row r="64" spans="1:22" ht="31.5" customHeight="1" x14ac:dyDescent="0.25">
      <c r="A64" s="3" t="s">
        <v>110</v>
      </c>
      <c r="B64" s="265" t="s">
        <v>111</v>
      </c>
      <c r="C64" s="266"/>
      <c r="D64" s="266"/>
      <c r="E64" s="266"/>
      <c r="F64" s="266"/>
      <c r="G64" s="266"/>
      <c r="H64" s="267"/>
      <c r="I64" s="1"/>
      <c r="J64" s="1"/>
      <c r="K64" s="1"/>
      <c r="L64" s="1"/>
      <c r="M64" s="1"/>
      <c r="N64" s="1"/>
      <c r="O64" s="1"/>
      <c r="P64" s="1"/>
      <c r="Q64" s="1"/>
      <c r="R64" s="1"/>
      <c r="S64" s="1"/>
      <c r="T64" s="1"/>
      <c r="U64" s="1"/>
      <c r="V64" s="1"/>
    </row>
    <row r="65" spans="1:22" ht="45.75" customHeight="1" x14ac:dyDescent="0.25">
      <c r="A65" s="3" t="s">
        <v>112</v>
      </c>
      <c r="B65" s="265" t="s">
        <v>113</v>
      </c>
      <c r="C65" s="266"/>
      <c r="D65" s="266"/>
      <c r="E65" s="266"/>
      <c r="F65" s="266"/>
      <c r="G65" s="266"/>
      <c r="H65" s="267"/>
      <c r="I65" s="1"/>
      <c r="J65" s="1"/>
      <c r="K65" s="1"/>
      <c r="L65" s="1"/>
      <c r="M65" s="1"/>
      <c r="N65" s="1"/>
      <c r="O65" s="1"/>
      <c r="P65" s="1"/>
      <c r="Q65" s="1"/>
      <c r="R65" s="1"/>
      <c r="S65" s="1"/>
      <c r="T65" s="1"/>
      <c r="U65" s="1"/>
      <c r="V65" s="1"/>
    </row>
    <row r="66" spans="1:22" ht="30.75" customHeight="1" x14ac:dyDescent="0.25">
      <c r="A66" s="276"/>
      <c r="B66" s="266"/>
      <c r="C66" s="266"/>
      <c r="D66" s="266"/>
      <c r="E66" s="266"/>
      <c r="F66" s="266"/>
      <c r="G66" s="266"/>
      <c r="H66" s="266"/>
      <c r="I66" s="1"/>
      <c r="J66" s="1"/>
      <c r="K66" s="1"/>
      <c r="L66" s="1"/>
      <c r="M66" s="1"/>
      <c r="N66" s="1"/>
      <c r="O66" s="1"/>
      <c r="P66" s="1"/>
      <c r="Q66" s="1"/>
      <c r="R66" s="1"/>
      <c r="S66" s="1"/>
      <c r="T66" s="1"/>
      <c r="U66" s="1"/>
      <c r="V66" s="1"/>
    </row>
    <row r="67" spans="1:22" ht="34.5" customHeight="1" x14ac:dyDescent="0.25">
      <c r="A67" s="275" t="s">
        <v>114</v>
      </c>
      <c r="B67" s="266"/>
      <c r="C67" s="266"/>
      <c r="D67" s="266"/>
      <c r="E67" s="266"/>
      <c r="F67" s="266"/>
      <c r="G67" s="266"/>
      <c r="H67" s="267"/>
      <c r="I67" s="1"/>
      <c r="J67" s="1"/>
      <c r="K67" s="1"/>
      <c r="L67" s="1"/>
      <c r="M67" s="1"/>
      <c r="N67" s="1"/>
      <c r="O67" s="1"/>
      <c r="P67" s="1"/>
      <c r="Q67" s="1"/>
      <c r="R67" s="1"/>
      <c r="S67" s="1"/>
      <c r="T67" s="1"/>
      <c r="U67" s="1"/>
      <c r="V67" s="1"/>
    </row>
    <row r="68" spans="1:22" ht="39.75" customHeight="1" x14ac:dyDescent="0.25">
      <c r="A68" s="3" t="s">
        <v>115</v>
      </c>
      <c r="B68" s="265" t="s">
        <v>116</v>
      </c>
      <c r="C68" s="266"/>
      <c r="D68" s="266"/>
      <c r="E68" s="266"/>
      <c r="F68" s="266"/>
      <c r="G68" s="266"/>
      <c r="H68" s="267"/>
      <c r="I68" s="1"/>
      <c r="J68" s="1"/>
      <c r="K68" s="1"/>
      <c r="L68" s="1"/>
      <c r="M68" s="1"/>
      <c r="N68" s="1"/>
      <c r="O68" s="1"/>
      <c r="P68" s="1"/>
      <c r="Q68" s="1"/>
      <c r="R68" s="1"/>
      <c r="S68" s="1"/>
      <c r="T68" s="1"/>
      <c r="U68" s="1"/>
      <c r="V68" s="1"/>
    </row>
    <row r="69" spans="1:22" ht="39.75" customHeight="1" x14ac:dyDescent="0.25">
      <c r="A69" s="3" t="s">
        <v>117</v>
      </c>
      <c r="B69" s="265" t="s">
        <v>118</v>
      </c>
      <c r="C69" s="266"/>
      <c r="D69" s="266"/>
      <c r="E69" s="266"/>
      <c r="F69" s="266"/>
      <c r="G69" s="266"/>
      <c r="H69" s="267"/>
      <c r="I69" s="1"/>
      <c r="J69" s="1"/>
      <c r="K69" s="1"/>
      <c r="L69" s="1"/>
      <c r="M69" s="1"/>
      <c r="N69" s="1"/>
      <c r="O69" s="1"/>
      <c r="P69" s="1"/>
      <c r="Q69" s="1"/>
      <c r="R69" s="1"/>
      <c r="S69" s="1"/>
      <c r="T69" s="1"/>
      <c r="U69" s="1"/>
      <c r="V69" s="1"/>
    </row>
    <row r="70" spans="1:22" ht="42" customHeight="1" x14ac:dyDescent="0.25">
      <c r="A70" s="3" t="s">
        <v>119</v>
      </c>
      <c r="B70" s="271" t="s">
        <v>120</v>
      </c>
      <c r="C70" s="266"/>
      <c r="D70" s="266"/>
      <c r="E70" s="266"/>
      <c r="F70" s="266"/>
      <c r="G70" s="266"/>
      <c r="H70" s="267"/>
      <c r="I70" s="1"/>
      <c r="J70" s="1"/>
      <c r="K70" s="1"/>
      <c r="L70" s="1"/>
      <c r="M70" s="1"/>
      <c r="N70" s="1"/>
      <c r="O70" s="1"/>
      <c r="P70" s="1"/>
      <c r="Q70" s="1"/>
      <c r="R70" s="1"/>
      <c r="S70" s="1"/>
      <c r="T70" s="1"/>
      <c r="U70" s="1"/>
      <c r="V70" s="1"/>
    </row>
    <row r="71" spans="1:22" ht="33.75" customHeight="1" x14ac:dyDescent="0.25">
      <c r="A71" s="3" t="s">
        <v>121</v>
      </c>
      <c r="B71" s="265" t="s">
        <v>122</v>
      </c>
      <c r="C71" s="266"/>
      <c r="D71" s="266"/>
      <c r="E71" s="266"/>
      <c r="F71" s="266"/>
      <c r="G71" s="266"/>
      <c r="H71" s="267"/>
      <c r="I71" s="1"/>
      <c r="J71" s="1"/>
      <c r="K71" s="1"/>
      <c r="L71" s="1"/>
      <c r="M71" s="1"/>
      <c r="N71" s="1"/>
      <c r="O71" s="1"/>
      <c r="P71" s="1"/>
      <c r="Q71" s="1"/>
      <c r="R71" s="1"/>
      <c r="S71" s="1"/>
      <c r="T71" s="1"/>
      <c r="U71" s="1"/>
      <c r="V71" s="1"/>
    </row>
    <row r="72" spans="1:22" ht="33" customHeight="1" x14ac:dyDescent="0.25">
      <c r="A72" s="3" t="s">
        <v>123</v>
      </c>
      <c r="B72" s="265" t="s">
        <v>124</v>
      </c>
      <c r="C72" s="266"/>
      <c r="D72" s="266"/>
      <c r="E72" s="266"/>
      <c r="F72" s="266"/>
      <c r="G72" s="266"/>
      <c r="H72" s="267"/>
      <c r="I72" s="1"/>
      <c r="J72" s="1"/>
      <c r="K72" s="1"/>
      <c r="L72" s="1"/>
      <c r="M72" s="1"/>
      <c r="N72" s="1"/>
      <c r="O72" s="1"/>
      <c r="P72" s="1"/>
      <c r="Q72" s="1"/>
      <c r="R72" s="1"/>
      <c r="S72" s="1"/>
      <c r="T72" s="1"/>
      <c r="U72" s="1"/>
      <c r="V72" s="1"/>
    </row>
    <row r="73" spans="1:22" ht="33.75" customHeight="1" x14ac:dyDescent="0.25">
      <c r="A73" s="268"/>
      <c r="B73" s="266"/>
      <c r="C73" s="266"/>
      <c r="D73" s="266"/>
      <c r="E73" s="266"/>
      <c r="F73" s="266"/>
      <c r="G73" s="266"/>
      <c r="H73" s="267"/>
      <c r="I73" s="1"/>
      <c r="J73" s="1"/>
      <c r="K73" s="1"/>
      <c r="L73" s="1"/>
      <c r="M73" s="1"/>
      <c r="N73" s="1"/>
      <c r="O73" s="1"/>
      <c r="P73" s="1"/>
      <c r="Q73" s="1"/>
      <c r="R73" s="1"/>
      <c r="S73" s="1"/>
      <c r="T73" s="1"/>
      <c r="U73" s="1"/>
      <c r="V73" s="1"/>
    </row>
    <row r="74" spans="1:22" ht="54.75" customHeight="1" x14ac:dyDescent="0.25">
      <c r="A74" s="8"/>
      <c r="B74" s="1"/>
      <c r="C74" s="1"/>
      <c r="D74" s="1"/>
      <c r="E74" s="1"/>
      <c r="F74" s="1"/>
      <c r="G74" s="1"/>
      <c r="H74" s="1"/>
      <c r="I74" s="1"/>
      <c r="J74" s="1"/>
      <c r="K74" s="1"/>
      <c r="L74" s="1"/>
      <c r="M74" s="1"/>
      <c r="N74" s="1"/>
      <c r="O74" s="1"/>
      <c r="P74" s="1"/>
      <c r="Q74" s="1"/>
      <c r="R74" s="1"/>
      <c r="S74" s="1"/>
      <c r="T74" s="1"/>
      <c r="U74" s="1"/>
      <c r="V74" s="1"/>
    </row>
    <row r="75" spans="1:22" ht="15.75" customHeight="1" x14ac:dyDescent="0.25">
      <c r="A75" s="8"/>
      <c r="B75" s="1"/>
      <c r="C75" s="1"/>
      <c r="D75" s="1"/>
      <c r="E75" s="1"/>
      <c r="F75" s="1"/>
      <c r="G75" s="1"/>
      <c r="H75" s="1"/>
      <c r="I75" s="1"/>
      <c r="J75" s="1"/>
      <c r="K75" s="1"/>
      <c r="L75" s="1"/>
      <c r="M75" s="1"/>
      <c r="N75" s="1"/>
      <c r="O75" s="1"/>
      <c r="P75" s="1"/>
      <c r="Q75" s="1"/>
      <c r="R75" s="1"/>
      <c r="S75" s="1"/>
      <c r="T75" s="1"/>
      <c r="U75" s="1"/>
      <c r="V75" s="1"/>
    </row>
    <row r="76" spans="1:22" ht="134.25" customHeight="1" x14ac:dyDescent="0.25">
      <c r="A76" s="8"/>
      <c r="B76" s="1"/>
      <c r="C76" s="1"/>
      <c r="D76" s="1"/>
      <c r="E76" s="1"/>
      <c r="F76" s="1"/>
      <c r="G76" s="1"/>
      <c r="H76" s="1"/>
      <c r="I76" s="1"/>
      <c r="J76" s="1"/>
      <c r="K76" s="1"/>
      <c r="L76" s="1"/>
      <c r="M76" s="1"/>
      <c r="N76" s="1"/>
      <c r="O76" s="1"/>
      <c r="P76" s="1"/>
      <c r="Q76" s="1"/>
      <c r="R76" s="1"/>
      <c r="S76" s="1"/>
      <c r="T76" s="1"/>
      <c r="U76" s="1"/>
      <c r="V76" s="1"/>
    </row>
    <row r="77" spans="1:22" ht="64.5" customHeight="1" x14ac:dyDescent="0.25">
      <c r="A77" s="8"/>
      <c r="B77" s="1"/>
      <c r="C77" s="1"/>
      <c r="D77" s="1"/>
      <c r="E77" s="1"/>
      <c r="F77" s="1"/>
      <c r="G77" s="1"/>
      <c r="H77" s="1"/>
      <c r="I77" s="1"/>
      <c r="J77" s="1"/>
      <c r="K77" s="1"/>
      <c r="L77" s="1"/>
      <c r="M77" s="1"/>
      <c r="N77" s="1"/>
      <c r="O77" s="1"/>
      <c r="P77" s="1"/>
      <c r="Q77" s="1"/>
      <c r="R77" s="1"/>
      <c r="S77" s="1"/>
      <c r="T77" s="1"/>
      <c r="U77" s="1"/>
      <c r="V77" s="1"/>
    </row>
    <row r="78" spans="1:22" ht="49.5" customHeight="1" x14ac:dyDescent="0.25">
      <c r="A78" s="8"/>
      <c r="B78" s="1"/>
      <c r="C78" s="1"/>
      <c r="D78" s="1"/>
      <c r="E78" s="1"/>
      <c r="F78" s="1"/>
      <c r="G78" s="1"/>
      <c r="H78" s="1"/>
      <c r="I78" s="1"/>
      <c r="J78" s="1"/>
      <c r="K78" s="1"/>
      <c r="L78" s="1"/>
      <c r="M78" s="1"/>
      <c r="N78" s="1"/>
      <c r="O78" s="1"/>
      <c r="P78" s="1"/>
      <c r="Q78" s="1"/>
      <c r="R78" s="1"/>
      <c r="S78" s="1"/>
      <c r="T78" s="1"/>
      <c r="U78" s="1"/>
      <c r="V78" s="1"/>
    </row>
    <row r="79" spans="1:22" ht="15.75" customHeight="1" x14ac:dyDescent="0.25">
      <c r="A79" s="8"/>
      <c r="B79" s="1"/>
      <c r="C79" s="1"/>
      <c r="D79" s="1"/>
      <c r="E79" s="1"/>
      <c r="F79" s="1"/>
      <c r="G79" s="1"/>
      <c r="H79" s="1"/>
      <c r="I79" s="1"/>
      <c r="J79" s="1"/>
      <c r="K79" s="1"/>
      <c r="L79" s="1"/>
      <c r="M79" s="1"/>
      <c r="N79" s="1"/>
      <c r="O79" s="1"/>
      <c r="P79" s="1"/>
      <c r="Q79" s="1"/>
      <c r="R79" s="1"/>
      <c r="S79" s="1"/>
      <c r="T79" s="1"/>
      <c r="U79" s="1"/>
      <c r="V79" s="1"/>
    </row>
    <row r="80" spans="1:22" ht="15.75" customHeight="1" x14ac:dyDescent="0.25">
      <c r="A80" s="8"/>
      <c r="B80" s="1"/>
      <c r="C80" s="1"/>
      <c r="D80" s="1"/>
      <c r="E80" s="1"/>
      <c r="F80" s="1"/>
      <c r="G80" s="1"/>
      <c r="H80" s="1"/>
      <c r="I80" s="1"/>
      <c r="J80" s="1"/>
      <c r="K80" s="1"/>
      <c r="L80" s="1"/>
      <c r="M80" s="1"/>
      <c r="N80" s="1"/>
      <c r="O80" s="1"/>
      <c r="P80" s="1"/>
      <c r="Q80" s="1"/>
      <c r="R80" s="1"/>
      <c r="S80" s="1"/>
      <c r="T80" s="1"/>
      <c r="U80" s="1"/>
      <c r="V80" s="1"/>
    </row>
    <row r="81" spans="1:22" ht="15.75" customHeight="1" x14ac:dyDescent="0.25">
      <c r="A81" s="8"/>
      <c r="B81" s="1"/>
      <c r="C81" s="1"/>
      <c r="D81" s="1"/>
      <c r="E81" s="1"/>
      <c r="F81" s="1"/>
      <c r="G81" s="1"/>
      <c r="H81" s="1"/>
      <c r="I81" s="1"/>
      <c r="J81" s="1"/>
      <c r="K81" s="1"/>
      <c r="L81" s="1"/>
      <c r="M81" s="1"/>
      <c r="N81" s="1"/>
      <c r="O81" s="1"/>
      <c r="P81" s="1"/>
      <c r="Q81" s="1"/>
      <c r="R81" s="1"/>
      <c r="S81" s="1"/>
      <c r="T81" s="1"/>
      <c r="U81" s="1"/>
      <c r="V81" s="1"/>
    </row>
    <row r="82" spans="1:22" ht="15.75" customHeight="1" x14ac:dyDescent="0.25">
      <c r="A82" s="8"/>
      <c r="B82" s="1"/>
      <c r="C82" s="1"/>
      <c r="D82" s="1"/>
      <c r="E82" s="1"/>
      <c r="F82" s="1"/>
      <c r="G82" s="1"/>
      <c r="H82" s="1"/>
      <c r="I82" s="1"/>
      <c r="J82" s="1"/>
      <c r="K82" s="1"/>
      <c r="L82" s="1"/>
      <c r="M82" s="1"/>
      <c r="N82" s="1"/>
      <c r="O82" s="1"/>
      <c r="P82" s="1"/>
      <c r="Q82" s="1"/>
      <c r="R82" s="1"/>
      <c r="S82" s="1"/>
      <c r="T82" s="1"/>
      <c r="U82" s="1"/>
      <c r="V82" s="1"/>
    </row>
    <row r="83" spans="1:22" ht="15.75" customHeight="1" x14ac:dyDescent="0.25">
      <c r="A83" s="8"/>
      <c r="B83" s="1"/>
      <c r="C83" s="1"/>
      <c r="D83" s="1"/>
      <c r="E83" s="1"/>
      <c r="F83" s="1"/>
      <c r="G83" s="1"/>
      <c r="H83" s="1"/>
      <c r="I83" s="1"/>
      <c r="J83" s="1"/>
      <c r="K83" s="1"/>
      <c r="L83" s="1"/>
      <c r="M83" s="1"/>
      <c r="N83" s="1"/>
      <c r="O83" s="1"/>
      <c r="P83" s="1"/>
      <c r="Q83" s="1"/>
      <c r="R83" s="1"/>
      <c r="S83" s="1"/>
      <c r="T83" s="1"/>
      <c r="U83" s="1"/>
      <c r="V83" s="1"/>
    </row>
    <row r="84" spans="1:22" ht="15.75" customHeight="1" x14ac:dyDescent="0.25">
      <c r="A84" s="8"/>
      <c r="B84" s="1"/>
      <c r="C84" s="1"/>
      <c r="D84" s="1"/>
      <c r="E84" s="1"/>
      <c r="F84" s="1"/>
      <c r="G84" s="1"/>
      <c r="H84" s="1"/>
      <c r="I84" s="1"/>
      <c r="J84" s="1"/>
      <c r="K84" s="1"/>
      <c r="L84" s="1"/>
      <c r="M84" s="1"/>
      <c r="N84" s="1"/>
      <c r="O84" s="1"/>
      <c r="P84" s="1"/>
      <c r="Q84" s="1"/>
      <c r="R84" s="1"/>
      <c r="S84" s="1"/>
      <c r="T84" s="1"/>
      <c r="U84" s="1"/>
      <c r="V84" s="1"/>
    </row>
    <row r="85" spans="1:22" ht="15.75" customHeight="1" x14ac:dyDescent="0.25">
      <c r="A85" s="8"/>
      <c r="B85" s="1"/>
      <c r="C85" s="1"/>
      <c r="D85" s="1"/>
      <c r="E85" s="1"/>
      <c r="F85" s="1"/>
      <c r="G85" s="1"/>
      <c r="H85" s="1"/>
      <c r="I85" s="1"/>
      <c r="J85" s="1"/>
      <c r="K85" s="1"/>
      <c r="L85" s="1"/>
      <c r="M85" s="1"/>
      <c r="N85" s="1"/>
      <c r="O85" s="1"/>
      <c r="P85" s="1"/>
      <c r="Q85" s="1"/>
      <c r="R85" s="1"/>
      <c r="S85" s="1"/>
      <c r="T85" s="1"/>
      <c r="U85" s="1"/>
      <c r="V85" s="1"/>
    </row>
    <row r="86" spans="1:22" ht="15.75" customHeight="1" x14ac:dyDescent="0.25">
      <c r="A86" s="8"/>
      <c r="B86" s="1"/>
      <c r="C86" s="1"/>
      <c r="D86" s="1"/>
      <c r="E86" s="1"/>
      <c r="F86" s="1"/>
      <c r="G86" s="1"/>
      <c r="H86" s="1"/>
      <c r="I86" s="1"/>
      <c r="J86" s="1"/>
      <c r="K86" s="1"/>
      <c r="L86" s="1"/>
      <c r="M86" s="1"/>
      <c r="N86" s="1"/>
      <c r="O86" s="1"/>
      <c r="P86" s="1"/>
      <c r="Q86" s="1"/>
      <c r="R86" s="1"/>
      <c r="S86" s="1"/>
      <c r="T86" s="1"/>
      <c r="U86" s="1"/>
      <c r="V86" s="1"/>
    </row>
    <row r="87" spans="1:22" ht="40.5" customHeight="1" x14ac:dyDescent="0.25">
      <c r="A87" s="8"/>
      <c r="B87" s="1"/>
      <c r="C87" s="1"/>
      <c r="D87" s="1"/>
      <c r="E87" s="1"/>
      <c r="F87" s="1"/>
      <c r="G87" s="1"/>
      <c r="H87" s="1"/>
      <c r="I87" s="1"/>
      <c r="J87" s="1"/>
      <c r="K87" s="1"/>
      <c r="L87" s="1"/>
      <c r="M87" s="1"/>
      <c r="N87" s="1"/>
      <c r="O87" s="1"/>
      <c r="P87" s="1"/>
      <c r="Q87" s="1"/>
      <c r="R87" s="1"/>
      <c r="S87" s="1"/>
      <c r="T87" s="1"/>
      <c r="U87" s="1"/>
      <c r="V87" s="1"/>
    </row>
    <row r="88" spans="1:22" ht="15.75" customHeight="1" x14ac:dyDescent="0.25">
      <c r="A88" s="8"/>
      <c r="B88" s="1"/>
      <c r="C88" s="1"/>
      <c r="D88" s="1"/>
      <c r="E88" s="1"/>
      <c r="F88" s="1"/>
      <c r="G88" s="1"/>
      <c r="H88" s="1"/>
      <c r="I88" s="1"/>
      <c r="J88" s="1"/>
      <c r="K88" s="1"/>
      <c r="L88" s="1"/>
      <c r="M88" s="1"/>
      <c r="N88" s="1"/>
      <c r="O88" s="1"/>
      <c r="P88" s="1"/>
      <c r="Q88" s="1"/>
      <c r="R88" s="1"/>
      <c r="S88" s="1"/>
      <c r="T88" s="1"/>
      <c r="U88" s="1"/>
      <c r="V88" s="1"/>
    </row>
    <row r="89" spans="1:22" ht="15.75" customHeight="1" x14ac:dyDescent="0.25">
      <c r="A89" s="8"/>
      <c r="B89" s="1"/>
      <c r="C89" s="1"/>
      <c r="D89" s="1"/>
      <c r="E89" s="1"/>
      <c r="F89" s="1"/>
      <c r="G89" s="1"/>
      <c r="H89" s="1"/>
      <c r="I89" s="1"/>
      <c r="J89" s="1"/>
      <c r="K89" s="1"/>
      <c r="L89" s="1"/>
      <c r="M89" s="1"/>
      <c r="N89" s="1"/>
      <c r="O89" s="1"/>
      <c r="P89" s="1"/>
      <c r="Q89" s="1"/>
      <c r="R89" s="1"/>
      <c r="S89" s="1"/>
      <c r="T89" s="1"/>
      <c r="U89" s="1"/>
      <c r="V89" s="1"/>
    </row>
    <row r="90" spans="1:22" ht="15.75" customHeight="1" x14ac:dyDescent="0.25">
      <c r="A90" s="8"/>
      <c r="B90" s="1"/>
      <c r="C90" s="1"/>
      <c r="D90" s="1"/>
      <c r="E90" s="1"/>
      <c r="F90" s="1"/>
      <c r="G90" s="1"/>
      <c r="H90" s="1"/>
      <c r="I90" s="1"/>
      <c r="J90" s="1"/>
      <c r="K90" s="1"/>
      <c r="L90" s="1"/>
      <c r="M90" s="1"/>
      <c r="N90" s="1"/>
      <c r="O90" s="1"/>
      <c r="P90" s="1"/>
      <c r="Q90" s="1"/>
      <c r="R90" s="1"/>
      <c r="S90" s="1"/>
      <c r="T90" s="1"/>
      <c r="U90" s="1"/>
      <c r="V90" s="1"/>
    </row>
    <row r="91" spans="1:22" ht="15.75" customHeight="1" x14ac:dyDescent="0.25">
      <c r="A91" s="8"/>
      <c r="B91" s="1"/>
      <c r="C91" s="1"/>
      <c r="D91" s="1"/>
      <c r="E91" s="1"/>
      <c r="F91" s="1"/>
      <c r="G91" s="1"/>
      <c r="H91" s="1"/>
      <c r="I91" s="1"/>
      <c r="J91" s="1"/>
      <c r="K91" s="1"/>
      <c r="L91" s="1"/>
      <c r="M91" s="1"/>
      <c r="N91" s="1"/>
      <c r="O91" s="1"/>
      <c r="P91" s="1"/>
      <c r="Q91" s="1"/>
      <c r="R91" s="1"/>
      <c r="S91" s="1"/>
      <c r="T91" s="1"/>
      <c r="U91" s="1"/>
      <c r="V91" s="1"/>
    </row>
    <row r="92" spans="1:22" ht="15.75" customHeight="1" x14ac:dyDescent="0.25">
      <c r="A92" s="8"/>
      <c r="B92" s="1"/>
      <c r="C92" s="1"/>
      <c r="D92" s="1"/>
      <c r="E92" s="1"/>
      <c r="F92" s="1"/>
      <c r="G92" s="1"/>
      <c r="H92" s="1"/>
      <c r="I92" s="1"/>
      <c r="J92" s="1"/>
      <c r="K92" s="1"/>
      <c r="L92" s="1"/>
      <c r="M92" s="1"/>
      <c r="N92" s="1"/>
      <c r="O92" s="1"/>
      <c r="P92" s="1"/>
      <c r="Q92" s="1"/>
      <c r="R92" s="1"/>
      <c r="S92" s="1"/>
      <c r="T92" s="1"/>
      <c r="U92" s="1"/>
      <c r="V92" s="1"/>
    </row>
    <row r="93" spans="1:22" ht="15.75" customHeight="1" x14ac:dyDescent="0.25">
      <c r="A93" s="8"/>
      <c r="B93" s="1"/>
      <c r="C93" s="1"/>
      <c r="D93" s="1"/>
      <c r="E93" s="1"/>
      <c r="F93" s="1"/>
      <c r="G93" s="1"/>
      <c r="H93" s="1"/>
      <c r="I93" s="1"/>
      <c r="J93" s="1"/>
      <c r="K93" s="1"/>
      <c r="L93" s="1"/>
      <c r="M93" s="1"/>
      <c r="N93" s="1"/>
      <c r="O93" s="1"/>
      <c r="P93" s="1"/>
      <c r="Q93" s="1"/>
      <c r="R93" s="1"/>
      <c r="S93" s="1"/>
      <c r="T93" s="1"/>
      <c r="U93" s="1"/>
      <c r="V93" s="1"/>
    </row>
    <row r="94" spans="1:22" ht="15.75" customHeight="1" x14ac:dyDescent="0.25">
      <c r="A94" s="8"/>
      <c r="B94" s="1"/>
      <c r="C94" s="1"/>
      <c r="D94" s="1"/>
      <c r="E94" s="1"/>
      <c r="F94" s="1"/>
      <c r="G94" s="1"/>
      <c r="H94" s="1"/>
      <c r="I94" s="1"/>
      <c r="J94" s="1"/>
      <c r="K94" s="1"/>
      <c r="L94" s="1"/>
      <c r="M94" s="1"/>
      <c r="N94" s="1"/>
      <c r="O94" s="1"/>
      <c r="P94" s="1"/>
      <c r="Q94" s="1"/>
      <c r="R94" s="1"/>
      <c r="S94" s="1"/>
      <c r="T94" s="1"/>
      <c r="U94" s="1"/>
      <c r="V94" s="1"/>
    </row>
    <row r="95" spans="1:22" ht="15.75" customHeight="1" x14ac:dyDescent="0.25">
      <c r="A95" s="8"/>
      <c r="B95" s="1"/>
      <c r="C95" s="1"/>
      <c r="D95" s="1"/>
      <c r="E95" s="1"/>
      <c r="F95" s="1"/>
      <c r="G95" s="1"/>
      <c r="H95" s="1"/>
      <c r="I95" s="1"/>
      <c r="J95" s="1"/>
      <c r="K95" s="1"/>
      <c r="L95" s="1"/>
      <c r="M95" s="1"/>
      <c r="N95" s="1"/>
      <c r="O95" s="1"/>
      <c r="P95" s="1"/>
      <c r="Q95" s="1"/>
      <c r="R95" s="1"/>
      <c r="S95" s="1"/>
      <c r="T95" s="1"/>
      <c r="U95" s="1"/>
      <c r="V95" s="1"/>
    </row>
    <row r="96" spans="1:22" ht="15.75" customHeight="1" x14ac:dyDescent="0.25">
      <c r="A96" s="8"/>
      <c r="B96" s="1"/>
      <c r="C96" s="1"/>
      <c r="D96" s="1"/>
      <c r="E96" s="1"/>
      <c r="F96" s="1"/>
      <c r="G96" s="1"/>
      <c r="H96" s="1"/>
      <c r="I96" s="1"/>
      <c r="J96" s="1"/>
      <c r="K96" s="1"/>
      <c r="L96" s="1"/>
      <c r="M96" s="1"/>
      <c r="N96" s="1"/>
      <c r="O96" s="1"/>
      <c r="P96" s="1"/>
      <c r="Q96" s="1"/>
      <c r="R96" s="1"/>
      <c r="S96" s="1"/>
      <c r="T96" s="1"/>
      <c r="U96" s="1"/>
      <c r="V96" s="1"/>
    </row>
    <row r="97" spans="1:22" ht="15.75" customHeight="1" x14ac:dyDescent="0.25">
      <c r="A97" s="8"/>
      <c r="B97" s="1"/>
      <c r="C97" s="1"/>
      <c r="D97" s="1"/>
      <c r="E97" s="1"/>
      <c r="F97" s="1"/>
      <c r="G97" s="1"/>
      <c r="H97" s="1"/>
      <c r="I97" s="1"/>
      <c r="J97" s="1"/>
      <c r="K97" s="1"/>
      <c r="L97" s="1"/>
      <c r="M97" s="1"/>
      <c r="N97" s="1"/>
      <c r="O97" s="1"/>
      <c r="P97" s="1"/>
      <c r="Q97" s="1"/>
      <c r="R97" s="1"/>
      <c r="S97" s="1"/>
      <c r="T97" s="1"/>
      <c r="U97" s="1"/>
      <c r="V97" s="1"/>
    </row>
    <row r="98" spans="1:22" ht="15.75" customHeight="1" x14ac:dyDescent="0.25">
      <c r="A98" s="8"/>
      <c r="B98" s="1"/>
      <c r="C98" s="1"/>
      <c r="D98" s="1"/>
      <c r="E98" s="1"/>
      <c r="F98" s="1"/>
      <c r="G98" s="1"/>
      <c r="H98" s="1"/>
      <c r="I98" s="1"/>
      <c r="J98" s="1"/>
      <c r="K98" s="1"/>
      <c r="L98" s="1"/>
      <c r="M98" s="1"/>
      <c r="N98" s="1"/>
      <c r="O98" s="1"/>
      <c r="P98" s="1"/>
      <c r="Q98" s="1"/>
      <c r="R98" s="1"/>
      <c r="S98" s="1"/>
      <c r="T98" s="1"/>
      <c r="U98" s="1"/>
      <c r="V98" s="1"/>
    </row>
    <row r="99" spans="1:22" ht="15.75" customHeight="1" x14ac:dyDescent="0.25">
      <c r="A99" s="8"/>
      <c r="B99" s="1"/>
      <c r="C99" s="1"/>
      <c r="D99" s="1"/>
      <c r="E99" s="1"/>
      <c r="F99" s="1"/>
      <c r="G99" s="1"/>
      <c r="H99" s="1"/>
      <c r="I99" s="1"/>
      <c r="J99" s="1"/>
      <c r="K99" s="1"/>
      <c r="L99" s="1"/>
      <c r="M99" s="1"/>
      <c r="N99" s="1"/>
      <c r="O99" s="1"/>
      <c r="P99" s="1"/>
      <c r="Q99" s="1"/>
      <c r="R99" s="1"/>
      <c r="S99" s="1"/>
      <c r="T99" s="1"/>
      <c r="U99" s="1"/>
      <c r="V99" s="1"/>
    </row>
    <row r="100" spans="1:22" ht="15.75" customHeight="1" x14ac:dyDescent="0.25">
      <c r="A100" s="8"/>
      <c r="B100" s="1"/>
      <c r="C100" s="1"/>
      <c r="D100" s="1"/>
      <c r="E100" s="1"/>
      <c r="F100" s="1"/>
      <c r="G100" s="1"/>
      <c r="H100" s="1"/>
      <c r="I100" s="1"/>
      <c r="J100" s="1"/>
      <c r="K100" s="1"/>
      <c r="L100" s="1"/>
      <c r="M100" s="1"/>
      <c r="N100" s="1"/>
      <c r="O100" s="1"/>
      <c r="P100" s="1"/>
      <c r="Q100" s="1"/>
      <c r="R100" s="1"/>
      <c r="S100" s="1"/>
      <c r="T100" s="1"/>
      <c r="U100" s="1"/>
      <c r="V100" s="1"/>
    </row>
  </sheetData>
  <mergeCells count="72">
    <mergeCell ref="B43:H43"/>
    <mergeCell ref="B44:H44"/>
    <mergeCell ref="A58:H58"/>
    <mergeCell ref="A59:H59"/>
    <mergeCell ref="B68:H68"/>
    <mergeCell ref="A66:H66"/>
    <mergeCell ref="A67:H67"/>
    <mergeCell ref="B62:H62"/>
    <mergeCell ref="B63:H63"/>
    <mergeCell ref="B64:H64"/>
    <mergeCell ref="B65:H65"/>
    <mergeCell ref="B42:H42"/>
    <mergeCell ref="B46:H46"/>
    <mergeCell ref="B55:H55"/>
    <mergeCell ref="B69:H69"/>
    <mergeCell ref="B70:H70"/>
    <mergeCell ref="B57:H57"/>
    <mergeCell ref="B45:H45"/>
    <mergeCell ref="B56:H56"/>
    <mergeCell ref="B51:H51"/>
    <mergeCell ref="B52:H52"/>
    <mergeCell ref="B53:H53"/>
    <mergeCell ref="B54:H54"/>
    <mergeCell ref="B60:H60"/>
    <mergeCell ref="B61:H61"/>
    <mergeCell ref="B50:H50"/>
    <mergeCell ref="B49:H49"/>
    <mergeCell ref="A39:H39"/>
    <mergeCell ref="B40:H40"/>
    <mergeCell ref="B41:H41"/>
    <mergeCell ref="B29:H29"/>
    <mergeCell ref="B30:H30"/>
    <mergeCell ref="B31:H31"/>
    <mergeCell ref="B37:H37"/>
    <mergeCell ref="B32:H32"/>
    <mergeCell ref="B33:H33"/>
    <mergeCell ref="A34:H34"/>
    <mergeCell ref="B36:H36"/>
    <mergeCell ref="A35:H35"/>
    <mergeCell ref="B17:H17"/>
    <mergeCell ref="B28:H28"/>
    <mergeCell ref="B18:H18"/>
    <mergeCell ref="B25:H25"/>
    <mergeCell ref="B26:H26"/>
    <mergeCell ref="B8:H8"/>
    <mergeCell ref="B27:H27"/>
    <mergeCell ref="A19:H19"/>
    <mergeCell ref="A20:H20"/>
    <mergeCell ref="B24:H24"/>
    <mergeCell ref="B9:H9"/>
    <mergeCell ref="A21:H21"/>
    <mergeCell ref="B14:H14"/>
    <mergeCell ref="B23:H23"/>
    <mergeCell ref="B22:H22"/>
    <mergeCell ref="B16:H16"/>
    <mergeCell ref="B15:H15"/>
    <mergeCell ref="B10:H10"/>
    <mergeCell ref="B11:H11"/>
    <mergeCell ref="B12:H12"/>
    <mergeCell ref="B13:H13"/>
    <mergeCell ref="A1:H1"/>
    <mergeCell ref="B5:H5"/>
    <mergeCell ref="B6:H6"/>
    <mergeCell ref="B7:H7"/>
    <mergeCell ref="A2:H2"/>
    <mergeCell ref="B3:H3"/>
    <mergeCell ref="B4:H4"/>
    <mergeCell ref="B71:H71"/>
    <mergeCell ref="B72:H72"/>
    <mergeCell ref="A73:H73"/>
    <mergeCell ref="B47:H47"/>
    <mergeCell ref="B48:H48"/>
  </mergeCells>
  <pageMargins left="0.7" right="0.7" top="0.75" bottom="0.75" header="0" footer="0"/>
  <pageSetup orientation="portrait"/>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111"/>
  <sheetViews>
    <sheetView tabSelected="1" topLeftCell="I8" zoomScale="70" zoomScaleNormal="70" workbookViewId="0">
      <pane ySplit="1" topLeftCell="A20" activePane="bottomLeft" state="frozen"/>
      <selection activeCell="K8" sqref="K8"/>
      <selection pane="bottomLeft" activeCell="O8" sqref="O8"/>
    </sheetView>
  </sheetViews>
  <sheetFormatPr baseColWidth="10" defaultColWidth="14.42578125" defaultRowHeight="15" customHeight="1" x14ac:dyDescent="0.25"/>
  <cols>
    <col min="1" max="2" width="26.28515625" customWidth="1"/>
    <col min="3" max="4" width="22.28515625" customWidth="1"/>
    <col min="5" max="5" width="23.140625" customWidth="1"/>
    <col min="6" max="7" width="23.7109375" customWidth="1"/>
    <col min="8" max="8" width="27.140625" customWidth="1"/>
    <col min="9" max="9" width="27.7109375" customWidth="1"/>
    <col min="10" max="10" width="31.140625" customWidth="1"/>
    <col min="11" max="11" width="35.140625" customWidth="1"/>
    <col min="12" max="12" width="27.85546875" customWidth="1"/>
    <col min="13" max="13" width="24.140625" customWidth="1"/>
    <col min="14" max="14" width="28" customWidth="1"/>
    <col min="15" max="15" width="23.42578125" customWidth="1"/>
    <col min="16" max="16" width="21.5703125" customWidth="1"/>
    <col min="17" max="17" width="23.28515625" style="83" hidden="1" customWidth="1"/>
    <col min="18" max="18" width="28.140625" style="42" hidden="1" customWidth="1"/>
    <col min="19" max="19" width="23.85546875" style="42" hidden="1" customWidth="1"/>
    <col min="20" max="20" width="21" style="42" hidden="1" customWidth="1"/>
    <col min="21" max="21" width="24.28515625" style="42" hidden="1" customWidth="1"/>
    <col min="22" max="22" width="23.42578125" style="42" hidden="1" customWidth="1"/>
    <col min="23" max="23" width="28.140625" customWidth="1"/>
    <col min="24" max="24" width="28.140625" style="42" customWidth="1"/>
    <col min="25" max="26" width="30.28515625" customWidth="1"/>
    <col min="27" max="27" width="32.28515625" customWidth="1"/>
    <col min="28" max="28" width="27.28515625" customWidth="1"/>
    <col min="29" max="29" width="11.28515625" hidden="1" customWidth="1"/>
  </cols>
  <sheetData>
    <row r="1" spans="1:29" ht="21" hidden="1" customHeight="1" x14ac:dyDescent="0.25">
      <c r="A1" s="289"/>
      <c r="B1" s="287"/>
      <c r="C1" s="294" t="s">
        <v>125</v>
      </c>
      <c r="D1" s="266"/>
      <c r="E1" s="266"/>
      <c r="F1" s="266"/>
      <c r="G1" s="266"/>
      <c r="H1" s="266"/>
      <c r="I1" s="266"/>
      <c r="J1" s="266"/>
      <c r="K1" s="266"/>
      <c r="L1" s="266"/>
      <c r="M1" s="266"/>
      <c r="N1" s="266"/>
      <c r="O1" s="266"/>
      <c r="P1" s="266"/>
      <c r="Q1" s="266"/>
      <c r="R1" s="266"/>
      <c r="S1" s="266"/>
      <c r="T1" s="266"/>
      <c r="U1" s="266"/>
      <c r="V1" s="266"/>
      <c r="W1" s="266"/>
      <c r="X1" s="266"/>
      <c r="Y1" s="266"/>
      <c r="Z1" s="267"/>
      <c r="AA1" s="9" t="s">
        <v>126</v>
      </c>
      <c r="AB1" s="56"/>
      <c r="AC1" s="56"/>
    </row>
    <row r="2" spans="1:29" ht="21" hidden="1" customHeight="1" x14ac:dyDescent="0.25">
      <c r="A2" s="290"/>
      <c r="B2" s="291"/>
      <c r="C2" s="294" t="s">
        <v>127</v>
      </c>
      <c r="D2" s="266"/>
      <c r="E2" s="266"/>
      <c r="F2" s="266"/>
      <c r="G2" s="266"/>
      <c r="H2" s="266"/>
      <c r="I2" s="266"/>
      <c r="J2" s="266"/>
      <c r="K2" s="266"/>
      <c r="L2" s="266"/>
      <c r="M2" s="266"/>
      <c r="N2" s="266"/>
      <c r="O2" s="266"/>
      <c r="P2" s="266"/>
      <c r="Q2" s="266"/>
      <c r="R2" s="266"/>
      <c r="S2" s="266"/>
      <c r="T2" s="266"/>
      <c r="U2" s="266"/>
      <c r="V2" s="266"/>
      <c r="W2" s="266"/>
      <c r="X2" s="266"/>
      <c r="Y2" s="266"/>
      <c r="Z2" s="267"/>
      <c r="AA2" s="9" t="s">
        <v>128</v>
      </c>
      <c r="AB2" s="56"/>
      <c r="AC2" s="56"/>
    </row>
    <row r="3" spans="1:29" ht="21" hidden="1" customHeight="1" x14ac:dyDescent="0.25">
      <c r="A3" s="290"/>
      <c r="B3" s="291"/>
      <c r="C3" s="294" t="s">
        <v>129</v>
      </c>
      <c r="D3" s="266"/>
      <c r="E3" s="266"/>
      <c r="F3" s="266"/>
      <c r="G3" s="266"/>
      <c r="H3" s="266"/>
      <c r="I3" s="266"/>
      <c r="J3" s="266"/>
      <c r="K3" s="266"/>
      <c r="L3" s="266"/>
      <c r="M3" s="266"/>
      <c r="N3" s="266"/>
      <c r="O3" s="266"/>
      <c r="P3" s="266"/>
      <c r="Q3" s="266"/>
      <c r="R3" s="266"/>
      <c r="S3" s="266"/>
      <c r="T3" s="266"/>
      <c r="U3" s="266"/>
      <c r="V3" s="266"/>
      <c r="W3" s="266"/>
      <c r="X3" s="266"/>
      <c r="Y3" s="266"/>
      <c r="Z3" s="267"/>
      <c r="AA3" s="9" t="s">
        <v>130</v>
      </c>
      <c r="AB3" s="56"/>
      <c r="AC3" s="56"/>
    </row>
    <row r="4" spans="1:29" ht="21" hidden="1" customHeight="1" x14ac:dyDescent="0.25">
      <c r="A4" s="292"/>
      <c r="B4" s="293"/>
      <c r="C4" s="294" t="s">
        <v>131</v>
      </c>
      <c r="D4" s="266"/>
      <c r="E4" s="266"/>
      <c r="F4" s="266"/>
      <c r="G4" s="266"/>
      <c r="H4" s="266"/>
      <c r="I4" s="266"/>
      <c r="J4" s="266"/>
      <c r="K4" s="266"/>
      <c r="L4" s="266"/>
      <c r="M4" s="266"/>
      <c r="N4" s="266"/>
      <c r="O4" s="266"/>
      <c r="P4" s="266"/>
      <c r="Q4" s="266"/>
      <c r="R4" s="266"/>
      <c r="S4" s="266"/>
      <c r="T4" s="266"/>
      <c r="U4" s="266"/>
      <c r="V4" s="266"/>
      <c r="W4" s="266"/>
      <c r="X4" s="266"/>
      <c r="Y4" s="266"/>
      <c r="Z4" s="267"/>
      <c r="AA4" s="9" t="s">
        <v>132</v>
      </c>
      <c r="AB4" s="56"/>
      <c r="AC4" s="56"/>
    </row>
    <row r="5" spans="1:29" ht="26.25" hidden="1" customHeight="1" x14ac:dyDescent="0.25">
      <c r="A5" s="288" t="s">
        <v>133</v>
      </c>
      <c r="B5" s="267"/>
      <c r="C5" s="57"/>
      <c r="D5" s="38"/>
      <c r="E5" s="38"/>
      <c r="F5" s="38"/>
      <c r="G5" s="38"/>
      <c r="H5" s="38"/>
      <c r="I5" s="38"/>
      <c r="J5" s="38"/>
      <c r="K5" s="38"/>
      <c r="L5" s="38"/>
      <c r="M5" s="38"/>
      <c r="N5" s="38"/>
      <c r="O5" s="38"/>
      <c r="P5" s="38"/>
      <c r="Q5" s="80"/>
      <c r="R5" s="38"/>
      <c r="S5" s="38"/>
      <c r="T5" s="38"/>
      <c r="U5" s="38"/>
      <c r="V5" s="38"/>
      <c r="W5" s="38"/>
      <c r="X5" s="38"/>
      <c r="Y5" s="38"/>
      <c r="Z5" s="38"/>
      <c r="AA5" s="58"/>
      <c r="AB5" s="56"/>
      <c r="AC5" s="56"/>
    </row>
    <row r="6" spans="1:29" ht="39" hidden="1" customHeight="1" x14ac:dyDescent="0.25">
      <c r="A6" s="285" t="s">
        <v>134</v>
      </c>
      <c r="B6" s="286"/>
      <c r="C6" s="286"/>
      <c r="D6" s="286"/>
      <c r="E6" s="286"/>
      <c r="F6" s="286"/>
      <c r="G6" s="286"/>
      <c r="H6" s="286"/>
      <c r="I6" s="286"/>
      <c r="J6" s="286"/>
      <c r="K6" s="286"/>
      <c r="L6" s="286"/>
      <c r="M6" s="286"/>
      <c r="N6" s="286"/>
      <c r="O6" s="286"/>
      <c r="P6" s="286"/>
      <c r="Q6" s="286"/>
      <c r="R6" s="286"/>
      <c r="S6" s="286"/>
      <c r="T6" s="286"/>
      <c r="U6" s="286"/>
      <c r="V6" s="286"/>
      <c r="W6" s="286"/>
      <c r="X6" s="286"/>
      <c r="Y6" s="286"/>
      <c r="Z6" s="286"/>
      <c r="AA6" s="287"/>
      <c r="AB6" s="56"/>
      <c r="AC6" s="56"/>
    </row>
    <row r="7" spans="1:29" ht="39" hidden="1" customHeight="1" x14ac:dyDescent="0.25">
      <c r="A7" s="71"/>
      <c r="B7" s="72"/>
      <c r="C7" s="72"/>
      <c r="D7" s="72"/>
      <c r="E7" s="72"/>
      <c r="F7" s="72"/>
      <c r="G7" s="72"/>
      <c r="H7" s="72"/>
      <c r="I7" s="72"/>
      <c r="J7" s="72"/>
      <c r="K7" s="72"/>
      <c r="L7" s="72"/>
      <c r="M7" s="72"/>
      <c r="N7" s="72"/>
      <c r="O7" s="72"/>
      <c r="P7" s="72"/>
      <c r="Q7" s="56"/>
      <c r="R7" s="56"/>
      <c r="S7" s="56"/>
      <c r="T7" s="56"/>
      <c r="U7" s="56"/>
      <c r="V7" s="56"/>
      <c r="W7" s="72"/>
      <c r="X7" s="72"/>
      <c r="Y7" s="72"/>
      <c r="Z7" s="72"/>
      <c r="AA7" s="73"/>
      <c r="AB7" s="56"/>
      <c r="AC7" s="56"/>
    </row>
    <row r="8" spans="1:29" ht="78.75" customHeight="1" x14ac:dyDescent="0.25">
      <c r="A8" s="10" t="s">
        <v>2</v>
      </c>
      <c r="B8" s="10" t="s">
        <v>4</v>
      </c>
      <c r="C8" s="10" t="s">
        <v>135</v>
      </c>
      <c r="D8" s="10" t="s">
        <v>136</v>
      </c>
      <c r="E8" s="10" t="s">
        <v>137</v>
      </c>
      <c r="F8" s="10" t="s">
        <v>138</v>
      </c>
      <c r="G8" s="10" t="s">
        <v>14</v>
      </c>
      <c r="H8" s="10" t="s">
        <v>16</v>
      </c>
      <c r="I8" s="10" t="s">
        <v>18</v>
      </c>
      <c r="J8" s="10" t="s">
        <v>139</v>
      </c>
      <c r="K8" s="10" t="s">
        <v>140</v>
      </c>
      <c r="L8" s="10" t="s">
        <v>141</v>
      </c>
      <c r="M8" s="10" t="s">
        <v>142</v>
      </c>
      <c r="N8" s="10" t="s">
        <v>28</v>
      </c>
      <c r="O8" s="10" t="s">
        <v>30</v>
      </c>
      <c r="P8" s="39" t="s">
        <v>143</v>
      </c>
      <c r="Q8" s="84" t="s">
        <v>608</v>
      </c>
      <c r="R8" s="137" t="s">
        <v>144</v>
      </c>
      <c r="S8" s="146" t="s">
        <v>145</v>
      </c>
      <c r="T8" s="146" t="s">
        <v>146</v>
      </c>
      <c r="U8" s="146" t="s">
        <v>147</v>
      </c>
      <c r="V8" s="146" t="s">
        <v>148</v>
      </c>
      <c r="W8" s="138" t="s">
        <v>149</v>
      </c>
      <c r="X8" s="10" t="s">
        <v>150</v>
      </c>
      <c r="Y8" s="10" t="s">
        <v>151</v>
      </c>
      <c r="Z8" s="11"/>
      <c r="AA8" s="12"/>
    </row>
    <row r="9" spans="1:29" ht="72" customHeight="1" x14ac:dyDescent="0.25">
      <c r="A9" s="23" t="s">
        <v>152</v>
      </c>
      <c r="B9" s="86" t="s">
        <v>153</v>
      </c>
      <c r="C9" s="24" t="s">
        <v>154</v>
      </c>
      <c r="D9" s="25" t="s">
        <v>155</v>
      </c>
      <c r="E9" s="282" t="s">
        <v>156</v>
      </c>
      <c r="F9" s="296" t="s">
        <v>157</v>
      </c>
      <c r="G9" s="296" t="s">
        <v>158</v>
      </c>
      <c r="H9" s="27" t="s">
        <v>159</v>
      </c>
      <c r="I9" s="28" t="s">
        <v>160</v>
      </c>
      <c r="J9" s="29" t="s">
        <v>161</v>
      </c>
      <c r="K9" s="25" t="s">
        <v>162</v>
      </c>
      <c r="L9" s="30">
        <v>0.7</v>
      </c>
      <c r="M9" s="24" t="s">
        <v>163</v>
      </c>
      <c r="N9" s="25" t="s">
        <v>164</v>
      </c>
      <c r="O9" s="31">
        <v>16000</v>
      </c>
      <c r="P9" s="40">
        <v>2000</v>
      </c>
      <c r="Q9" s="81">
        <v>674</v>
      </c>
      <c r="R9" s="43"/>
      <c r="S9" s="139">
        <f>+Q9+R9</f>
        <v>674</v>
      </c>
      <c r="T9" s="139">
        <f>+S9</f>
        <v>674</v>
      </c>
      <c r="U9" s="140">
        <f>+(S9/P9)*L9</f>
        <v>0.2359</v>
      </c>
      <c r="V9" s="140">
        <f>+(T9/O9)*L9</f>
        <v>2.94875E-2</v>
      </c>
      <c r="W9" s="53">
        <v>5500</v>
      </c>
      <c r="X9" s="24">
        <v>5500</v>
      </c>
      <c r="Y9" s="24">
        <v>3000</v>
      </c>
      <c r="Z9" s="56"/>
      <c r="AA9" s="56"/>
    </row>
    <row r="10" spans="1:29" ht="72" customHeight="1" x14ac:dyDescent="0.25">
      <c r="A10" s="23" t="s">
        <v>152</v>
      </c>
      <c r="B10" s="87"/>
      <c r="C10" s="24" t="s">
        <v>154</v>
      </c>
      <c r="D10" s="25" t="s">
        <v>155</v>
      </c>
      <c r="E10" s="283"/>
      <c r="F10" s="297"/>
      <c r="G10" s="297" t="s">
        <v>158</v>
      </c>
      <c r="H10" s="27" t="s">
        <v>165</v>
      </c>
      <c r="I10" s="28" t="s">
        <v>160</v>
      </c>
      <c r="J10" s="29" t="s">
        <v>166</v>
      </c>
      <c r="K10" s="32" t="s">
        <v>167</v>
      </c>
      <c r="L10" s="33">
        <v>0.3</v>
      </c>
      <c r="M10" s="24" t="s">
        <v>163</v>
      </c>
      <c r="N10" s="25" t="s">
        <v>168</v>
      </c>
      <c r="O10" s="31">
        <v>2200</v>
      </c>
      <c r="P10" s="40">
        <v>275</v>
      </c>
      <c r="Q10" s="81">
        <v>0</v>
      </c>
      <c r="R10" s="24"/>
      <c r="S10" s="90">
        <f t="shared" ref="S10:S46" si="0">+Q10+R10</f>
        <v>0</v>
      </c>
      <c r="T10" s="90">
        <f t="shared" ref="T10:T46" si="1">+S10</f>
        <v>0</v>
      </c>
      <c r="U10" s="96">
        <f t="shared" ref="U10:U46" si="2">+(S10/P10)*L10</f>
        <v>0</v>
      </c>
      <c r="V10" s="96">
        <f t="shared" ref="V10:V46" si="3">+(T10/O10)*L10</f>
        <v>0</v>
      </c>
      <c r="W10" s="53">
        <v>700</v>
      </c>
      <c r="X10" s="24">
        <v>700</v>
      </c>
      <c r="Y10" s="24">
        <v>525</v>
      </c>
      <c r="Z10" s="56"/>
      <c r="AA10" s="56" t="s">
        <v>169</v>
      </c>
    </row>
    <row r="11" spans="1:29" s="134" customFormat="1" ht="78.75" customHeight="1" x14ac:dyDescent="0.25">
      <c r="A11" s="129"/>
      <c r="B11" s="130"/>
      <c r="C11"/>
      <c r="D11" s="129"/>
      <c r="E11" s="131"/>
      <c r="F11" s="277" t="s">
        <v>170</v>
      </c>
      <c r="G11" s="278"/>
      <c r="H11" s="278"/>
      <c r="I11" s="278"/>
      <c r="J11" s="278"/>
      <c r="K11" s="278"/>
      <c r="L11" s="278"/>
      <c r="M11" s="278"/>
      <c r="N11" s="278"/>
      <c r="O11" s="278"/>
      <c r="P11" s="278"/>
      <c r="Q11" s="278"/>
      <c r="R11" s="278"/>
      <c r="S11" s="278"/>
      <c r="T11" s="279"/>
      <c r="U11" s="238">
        <f>SUM(U9:U10)</f>
        <v>0.2359</v>
      </c>
      <c r="V11" s="239">
        <f>SUM(V9:V10)</f>
        <v>2.94875E-2</v>
      </c>
      <c r="W11" s="132"/>
      <c r="X11" s="132"/>
      <c r="Y11" s="132"/>
      <c r="Z11" s="133"/>
    </row>
    <row r="12" spans="1:29" ht="56.25" customHeight="1" x14ac:dyDescent="0.25">
      <c r="A12" s="23" t="s">
        <v>152</v>
      </c>
      <c r="B12" s="87"/>
      <c r="C12" s="24" t="s">
        <v>154</v>
      </c>
      <c r="D12" s="25" t="s">
        <v>155</v>
      </c>
      <c r="E12" s="282" t="s">
        <v>156</v>
      </c>
      <c r="F12" s="298" t="s">
        <v>171</v>
      </c>
      <c r="G12" s="284" t="s">
        <v>172</v>
      </c>
      <c r="H12" s="27" t="s">
        <v>173</v>
      </c>
      <c r="I12" s="28" t="s">
        <v>160</v>
      </c>
      <c r="J12" s="29" t="s">
        <v>174</v>
      </c>
      <c r="K12" s="25" t="s">
        <v>175</v>
      </c>
      <c r="L12" s="33">
        <v>0.4</v>
      </c>
      <c r="M12" s="24" t="s">
        <v>163</v>
      </c>
      <c r="N12" s="24" t="s">
        <v>164</v>
      </c>
      <c r="O12" s="31">
        <v>5000</v>
      </c>
      <c r="P12" s="40">
        <v>1000</v>
      </c>
      <c r="Q12" s="81">
        <v>802</v>
      </c>
      <c r="R12" s="43"/>
      <c r="S12" s="90">
        <f t="shared" si="0"/>
        <v>802</v>
      </c>
      <c r="T12" s="90">
        <f t="shared" si="1"/>
        <v>802</v>
      </c>
      <c r="U12" s="96">
        <f t="shared" si="2"/>
        <v>0.32080000000000003</v>
      </c>
      <c r="V12" s="96">
        <f t="shared" si="3"/>
        <v>6.4159999999999995E-2</v>
      </c>
      <c r="W12" s="53">
        <v>1334</v>
      </c>
      <c r="X12" s="24">
        <v>1333</v>
      </c>
      <c r="Y12" s="24">
        <v>1333</v>
      </c>
      <c r="Z12" s="56"/>
      <c r="AA12" s="56" t="s">
        <v>163</v>
      </c>
    </row>
    <row r="13" spans="1:29" ht="75.75" customHeight="1" x14ac:dyDescent="0.25">
      <c r="A13" s="23" t="s">
        <v>152</v>
      </c>
      <c r="B13" s="87"/>
      <c r="C13" s="24" t="s">
        <v>154</v>
      </c>
      <c r="D13" s="25" t="s">
        <v>155</v>
      </c>
      <c r="E13" s="283"/>
      <c r="F13" s="299"/>
      <c r="G13" s="284"/>
      <c r="H13" s="27" t="s">
        <v>176</v>
      </c>
      <c r="I13" s="28" t="s">
        <v>160</v>
      </c>
      <c r="J13" s="29" t="s">
        <v>177</v>
      </c>
      <c r="K13" s="25" t="s">
        <v>178</v>
      </c>
      <c r="L13" s="33">
        <v>0.3</v>
      </c>
      <c r="M13" s="24" t="s">
        <v>163</v>
      </c>
      <c r="N13" s="25" t="s">
        <v>179</v>
      </c>
      <c r="O13" s="31">
        <v>12000</v>
      </c>
      <c r="P13" s="40">
        <v>3000</v>
      </c>
      <c r="Q13" s="81">
        <v>3317</v>
      </c>
      <c r="R13" s="44"/>
      <c r="S13" s="90">
        <f t="shared" si="0"/>
        <v>3317</v>
      </c>
      <c r="T13" s="90">
        <f t="shared" si="1"/>
        <v>3317</v>
      </c>
      <c r="U13" s="96">
        <v>0.3</v>
      </c>
      <c r="V13" s="96">
        <f t="shared" si="3"/>
        <v>8.2924999999999985E-2</v>
      </c>
      <c r="W13" s="53">
        <v>3000</v>
      </c>
      <c r="X13" s="24">
        <v>3000</v>
      </c>
      <c r="Y13" s="24">
        <v>3000</v>
      </c>
      <c r="Z13" s="56"/>
      <c r="AA13" s="56"/>
    </row>
    <row r="14" spans="1:29" ht="103.5" customHeight="1" x14ac:dyDescent="0.25">
      <c r="A14" s="23" t="s">
        <v>152</v>
      </c>
      <c r="B14" s="87"/>
      <c r="C14" s="24" t="s">
        <v>154</v>
      </c>
      <c r="D14" s="25" t="s">
        <v>155</v>
      </c>
      <c r="E14" s="283"/>
      <c r="F14" s="297"/>
      <c r="G14" s="284"/>
      <c r="H14" s="27" t="s">
        <v>180</v>
      </c>
      <c r="I14" s="29" t="s">
        <v>160</v>
      </c>
      <c r="J14" s="29" t="s">
        <v>181</v>
      </c>
      <c r="K14" s="25" t="s">
        <v>182</v>
      </c>
      <c r="L14" s="33">
        <v>0.3</v>
      </c>
      <c r="M14" s="24" t="s">
        <v>163</v>
      </c>
      <c r="N14" s="25" t="s">
        <v>183</v>
      </c>
      <c r="O14" s="31">
        <v>1</v>
      </c>
      <c r="P14" s="40" t="s">
        <v>184</v>
      </c>
      <c r="Q14" s="81" t="s">
        <v>185</v>
      </c>
      <c r="R14" s="43"/>
      <c r="S14" s="90" t="s">
        <v>185</v>
      </c>
      <c r="T14" s="90">
        <v>0</v>
      </c>
      <c r="U14" s="96" t="s">
        <v>185</v>
      </c>
      <c r="V14" s="96">
        <v>0</v>
      </c>
      <c r="W14" s="53">
        <v>1</v>
      </c>
      <c r="X14" s="24">
        <v>0</v>
      </c>
      <c r="Y14" s="24">
        <v>0</v>
      </c>
      <c r="Z14" s="56"/>
      <c r="AA14" s="56"/>
    </row>
    <row r="15" spans="1:29" ht="103.5" customHeight="1" x14ac:dyDescent="0.25">
      <c r="A15" s="129"/>
      <c r="B15" s="130"/>
      <c r="D15" s="129"/>
      <c r="E15" s="131"/>
      <c r="F15" s="277" t="s">
        <v>186</v>
      </c>
      <c r="G15" s="278"/>
      <c r="H15" s="278"/>
      <c r="I15" s="278"/>
      <c r="J15" s="278"/>
      <c r="K15" s="278"/>
      <c r="L15" s="278"/>
      <c r="M15" s="278"/>
      <c r="N15" s="278"/>
      <c r="O15" s="278"/>
      <c r="P15" s="278"/>
      <c r="Q15" s="278"/>
      <c r="R15" s="278"/>
      <c r="S15" s="278"/>
      <c r="T15" s="279"/>
      <c r="U15" s="238">
        <f>SUM(U12:U14)</f>
        <v>0.62080000000000002</v>
      </c>
      <c r="V15" s="240">
        <f>SUM(V12:V14)</f>
        <v>0.14708499999999997</v>
      </c>
      <c r="W15" s="132"/>
      <c r="X15" s="132"/>
      <c r="Y15" s="132"/>
      <c r="Z15" s="133"/>
      <c r="AA15" s="134"/>
      <c r="AB15" s="134"/>
      <c r="AC15" s="134"/>
    </row>
    <row r="16" spans="1:29" ht="92.25" customHeight="1" x14ac:dyDescent="0.25">
      <c r="A16" s="23" t="s">
        <v>152</v>
      </c>
      <c r="B16" s="87"/>
      <c r="C16" s="24" t="s">
        <v>154</v>
      </c>
      <c r="D16" s="25" t="s">
        <v>155</v>
      </c>
      <c r="E16" s="282" t="s">
        <v>156</v>
      </c>
      <c r="F16" s="298" t="s">
        <v>187</v>
      </c>
      <c r="G16" s="284" t="s">
        <v>188</v>
      </c>
      <c r="H16" s="27" t="s">
        <v>189</v>
      </c>
      <c r="I16" s="28" t="s">
        <v>160</v>
      </c>
      <c r="J16" s="29" t="s">
        <v>190</v>
      </c>
      <c r="K16" s="32" t="s">
        <v>191</v>
      </c>
      <c r="L16" s="33">
        <v>0.2</v>
      </c>
      <c r="M16" s="24" t="s">
        <v>163</v>
      </c>
      <c r="N16" s="24" t="s">
        <v>192</v>
      </c>
      <c r="O16" s="31">
        <v>5556</v>
      </c>
      <c r="P16" s="40">
        <v>1100</v>
      </c>
      <c r="Q16" s="81">
        <v>272</v>
      </c>
      <c r="R16" s="43"/>
      <c r="S16" s="90">
        <f t="shared" si="0"/>
        <v>272</v>
      </c>
      <c r="T16" s="90">
        <f t="shared" si="1"/>
        <v>272</v>
      </c>
      <c r="U16" s="96">
        <f t="shared" si="2"/>
        <v>4.9454545454545459E-2</v>
      </c>
      <c r="V16" s="96">
        <f t="shared" si="3"/>
        <v>9.7912167026637867E-3</v>
      </c>
      <c r="W16" s="53">
        <v>1500</v>
      </c>
      <c r="X16" s="24">
        <v>1956</v>
      </c>
      <c r="Y16" s="24">
        <v>1000</v>
      </c>
      <c r="Z16" s="56"/>
      <c r="AA16" s="56"/>
    </row>
    <row r="17" spans="1:29" ht="71.25" customHeight="1" x14ac:dyDescent="0.25">
      <c r="A17" s="23" t="s">
        <v>152</v>
      </c>
      <c r="B17" s="87"/>
      <c r="C17" s="24" t="s">
        <v>154</v>
      </c>
      <c r="D17" s="25" t="s">
        <v>155</v>
      </c>
      <c r="E17" s="283"/>
      <c r="F17" s="299"/>
      <c r="G17" s="284"/>
      <c r="H17" s="27" t="s">
        <v>193</v>
      </c>
      <c r="I17" s="28" t="s">
        <v>160</v>
      </c>
      <c r="J17" s="29" t="s">
        <v>194</v>
      </c>
      <c r="K17" s="34" t="s">
        <v>195</v>
      </c>
      <c r="L17" s="33">
        <v>0.3</v>
      </c>
      <c r="M17" s="24" t="s">
        <v>163</v>
      </c>
      <c r="N17" s="25" t="s">
        <v>179</v>
      </c>
      <c r="O17" s="31">
        <v>14000</v>
      </c>
      <c r="P17" s="40">
        <v>2000</v>
      </c>
      <c r="Q17" s="81">
        <v>0</v>
      </c>
      <c r="R17" s="43"/>
      <c r="S17" s="90">
        <f t="shared" si="0"/>
        <v>0</v>
      </c>
      <c r="T17" s="90">
        <f t="shared" si="1"/>
        <v>0</v>
      </c>
      <c r="U17" s="96">
        <f t="shared" si="2"/>
        <v>0</v>
      </c>
      <c r="V17" s="96">
        <f t="shared" si="3"/>
        <v>0</v>
      </c>
      <c r="W17" s="53">
        <v>5000</v>
      </c>
      <c r="X17" s="24">
        <v>5000</v>
      </c>
      <c r="Y17" s="24">
        <v>2000</v>
      </c>
      <c r="Z17" s="56"/>
      <c r="AA17" s="56"/>
    </row>
    <row r="18" spans="1:29" ht="59.25" customHeight="1" x14ac:dyDescent="0.25">
      <c r="A18" s="23" t="s">
        <v>152</v>
      </c>
      <c r="B18" s="87"/>
      <c r="C18" s="24" t="s">
        <v>154</v>
      </c>
      <c r="D18" s="25" t="s">
        <v>155</v>
      </c>
      <c r="E18" s="283"/>
      <c r="F18" s="299"/>
      <c r="G18" s="284"/>
      <c r="H18" s="27" t="s">
        <v>196</v>
      </c>
      <c r="I18" s="28" t="s">
        <v>160</v>
      </c>
      <c r="J18" s="29" t="s">
        <v>166</v>
      </c>
      <c r="K18" s="34" t="s">
        <v>197</v>
      </c>
      <c r="L18" s="33">
        <v>0.2</v>
      </c>
      <c r="M18" s="24" t="s">
        <v>163</v>
      </c>
      <c r="N18" s="24" t="s">
        <v>183</v>
      </c>
      <c r="O18" s="31">
        <v>25000</v>
      </c>
      <c r="P18" s="40">
        <v>4000</v>
      </c>
      <c r="Q18" s="81">
        <v>207</v>
      </c>
      <c r="R18" s="43"/>
      <c r="S18" s="90">
        <f t="shared" si="0"/>
        <v>207</v>
      </c>
      <c r="T18" s="90">
        <f t="shared" si="1"/>
        <v>207</v>
      </c>
      <c r="U18" s="96">
        <f t="shared" si="2"/>
        <v>1.035E-2</v>
      </c>
      <c r="V18" s="96">
        <f t="shared" si="3"/>
        <v>1.6559999999999999E-3</v>
      </c>
      <c r="W18" s="53">
        <v>8000</v>
      </c>
      <c r="X18" s="24">
        <v>7000</v>
      </c>
      <c r="Y18" s="24">
        <v>6000</v>
      </c>
      <c r="Z18" s="56"/>
      <c r="AA18" s="56"/>
    </row>
    <row r="19" spans="1:29" ht="84.75" customHeight="1" x14ac:dyDescent="0.25">
      <c r="A19" s="23" t="s">
        <v>152</v>
      </c>
      <c r="B19" s="87"/>
      <c r="C19" s="24" t="s">
        <v>154</v>
      </c>
      <c r="D19" s="25" t="s">
        <v>155</v>
      </c>
      <c r="E19" s="283"/>
      <c r="F19" s="297"/>
      <c r="G19" s="284"/>
      <c r="H19" s="27" t="s">
        <v>198</v>
      </c>
      <c r="I19" s="28" t="s">
        <v>160</v>
      </c>
      <c r="J19" s="29" t="s">
        <v>166</v>
      </c>
      <c r="K19" s="34" t="s">
        <v>199</v>
      </c>
      <c r="L19" s="33">
        <v>0.3</v>
      </c>
      <c r="M19" s="24" t="s">
        <v>163</v>
      </c>
      <c r="N19" s="24" t="s">
        <v>200</v>
      </c>
      <c r="O19" s="24">
        <v>50</v>
      </c>
      <c r="P19" s="40">
        <v>5</v>
      </c>
      <c r="Q19" s="81">
        <v>0</v>
      </c>
      <c r="R19" s="43"/>
      <c r="S19" s="90">
        <f t="shared" si="0"/>
        <v>0</v>
      </c>
      <c r="T19" s="90">
        <f t="shared" si="1"/>
        <v>0</v>
      </c>
      <c r="U19" s="96">
        <f t="shared" si="2"/>
        <v>0</v>
      </c>
      <c r="V19" s="96">
        <f t="shared" si="3"/>
        <v>0</v>
      </c>
      <c r="W19" s="53">
        <v>20</v>
      </c>
      <c r="X19" s="24">
        <v>20</v>
      </c>
      <c r="Y19" s="24">
        <v>5</v>
      </c>
      <c r="Z19" s="56"/>
      <c r="AA19" s="56"/>
    </row>
    <row r="20" spans="1:29" ht="84.75" customHeight="1" x14ac:dyDescent="0.25">
      <c r="A20" s="129"/>
      <c r="B20" s="130"/>
      <c r="D20" s="129"/>
      <c r="E20" s="131"/>
      <c r="F20" s="277" t="s">
        <v>201</v>
      </c>
      <c r="G20" s="278"/>
      <c r="H20" s="278"/>
      <c r="I20" s="278"/>
      <c r="J20" s="278"/>
      <c r="K20" s="278"/>
      <c r="L20" s="278"/>
      <c r="M20" s="278"/>
      <c r="N20" s="278"/>
      <c r="O20" s="278"/>
      <c r="P20" s="278"/>
      <c r="Q20" s="278"/>
      <c r="R20" s="278"/>
      <c r="S20" s="278"/>
      <c r="T20" s="279"/>
      <c r="U20" s="238">
        <f>SUM(U16:U19)</f>
        <v>5.9804545454545457E-2</v>
      </c>
      <c r="V20" s="240">
        <f>SUM(V16:V19)</f>
        <v>1.1447216702663786E-2</v>
      </c>
      <c r="W20" s="132"/>
      <c r="X20" s="132"/>
      <c r="Y20" s="132"/>
      <c r="Z20" s="133"/>
      <c r="AA20" s="134"/>
      <c r="AB20" s="134"/>
      <c r="AC20" s="134"/>
    </row>
    <row r="21" spans="1:29" ht="69.75" customHeight="1" x14ac:dyDescent="0.25">
      <c r="A21" s="23" t="s">
        <v>152</v>
      </c>
      <c r="B21" s="87"/>
      <c r="C21" s="24" t="s">
        <v>154</v>
      </c>
      <c r="D21" s="25" t="s">
        <v>155</v>
      </c>
      <c r="E21" s="25" t="s">
        <v>156</v>
      </c>
      <c r="F21" s="25" t="s">
        <v>202</v>
      </c>
      <c r="G21" s="26" t="s">
        <v>203</v>
      </c>
      <c r="H21" s="27" t="s">
        <v>204</v>
      </c>
      <c r="I21" s="28" t="s">
        <v>160</v>
      </c>
      <c r="J21" s="29" t="s">
        <v>205</v>
      </c>
      <c r="K21" s="34" t="s">
        <v>206</v>
      </c>
      <c r="L21" s="33">
        <v>1</v>
      </c>
      <c r="M21" s="24" t="s">
        <v>163</v>
      </c>
      <c r="N21" s="24" t="s">
        <v>207</v>
      </c>
      <c r="O21" s="31">
        <v>5000</v>
      </c>
      <c r="P21" s="91">
        <v>210</v>
      </c>
      <c r="Q21" s="81">
        <v>0</v>
      </c>
      <c r="R21" s="43"/>
      <c r="S21" s="90">
        <f t="shared" si="0"/>
        <v>0</v>
      </c>
      <c r="T21" s="90">
        <f t="shared" si="1"/>
        <v>0</v>
      </c>
      <c r="U21" s="96">
        <f t="shared" si="2"/>
        <v>0</v>
      </c>
      <c r="V21" s="96">
        <f t="shared" si="3"/>
        <v>0</v>
      </c>
      <c r="W21" s="53">
        <v>1650</v>
      </c>
      <c r="X21" s="24">
        <v>1650</v>
      </c>
      <c r="Y21" s="24">
        <v>1490</v>
      </c>
      <c r="Z21" s="56"/>
      <c r="AA21" s="56"/>
    </row>
    <row r="22" spans="1:29" ht="69.75" customHeight="1" x14ac:dyDescent="0.25">
      <c r="A22" s="129"/>
      <c r="B22" s="130"/>
      <c r="D22" s="129"/>
      <c r="E22" s="131"/>
      <c r="F22" s="295" t="s">
        <v>208</v>
      </c>
      <c r="G22" s="278"/>
      <c r="H22" s="278"/>
      <c r="I22" s="278"/>
      <c r="J22" s="278"/>
      <c r="K22" s="278"/>
      <c r="L22" s="278"/>
      <c r="M22" s="278"/>
      <c r="N22" s="278"/>
      <c r="O22" s="278"/>
      <c r="P22" s="278"/>
      <c r="Q22" s="278"/>
      <c r="R22" s="278"/>
      <c r="S22" s="278"/>
      <c r="T22" s="279"/>
      <c r="U22" s="238">
        <f>SUM(U21)</f>
        <v>0</v>
      </c>
      <c r="V22" s="240">
        <f>SUM(V21:V21)</f>
        <v>0</v>
      </c>
      <c r="W22" s="132"/>
      <c r="X22" s="132"/>
      <c r="Y22" s="132"/>
      <c r="Z22" s="133"/>
      <c r="AA22" s="134"/>
      <c r="AB22" s="134"/>
      <c r="AC22" s="134"/>
    </row>
    <row r="23" spans="1:29" ht="69" customHeight="1" x14ac:dyDescent="0.25">
      <c r="A23" s="23" t="s">
        <v>152</v>
      </c>
      <c r="B23" s="87"/>
      <c r="C23" s="24" t="s">
        <v>154</v>
      </c>
      <c r="D23" s="25" t="s">
        <v>155</v>
      </c>
      <c r="E23" s="301" t="s">
        <v>156</v>
      </c>
      <c r="F23" s="306" t="s">
        <v>209</v>
      </c>
      <c r="G23" s="307" t="s">
        <v>210</v>
      </c>
      <c r="H23" s="25" t="s">
        <v>211</v>
      </c>
      <c r="I23" s="28" t="s">
        <v>160</v>
      </c>
      <c r="J23" s="29" t="s">
        <v>212</v>
      </c>
      <c r="K23" s="25" t="s">
        <v>213</v>
      </c>
      <c r="L23" s="89">
        <v>0.24</v>
      </c>
      <c r="M23" s="24" t="s">
        <v>163</v>
      </c>
      <c r="N23" s="24" t="s">
        <v>214</v>
      </c>
      <c r="O23" s="35">
        <v>8000</v>
      </c>
      <c r="P23" s="40">
        <v>1000</v>
      </c>
      <c r="Q23" s="81">
        <v>0</v>
      </c>
      <c r="R23" s="43"/>
      <c r="S23" s="90">
        <f t="shared" si="0"/>
        <v>0</v>
      </c>
      <c r="T23" s="90">
        <f t="shared" si="1"/>
        <v>0</v>
      </c>
      <c r="U23" s="96">
        <f t="shared" si="2"/>
        <v>0</v>
      </c>
      <c r="V23" s="96">
        <f t="shared" si="3"/>
        <v>0</v>
      </c>
      <c r="W23" s="53">
        <v>2300</v>
      </c>
      <c r="X23" s="24">
        <v>2000</v>
      </c>
      <c r="Y23" s="24">
        <v>2700</v>
      </c>
      <c r="Z23" s="56"/>
      <c r="AA23" s="56"/>
    </row>
    <row r="24" spans="1:29" ht="60.75" customHeight="1" x14ac:dyDescent="0.25">
      <c r="A24" s="23" t="s">
        <v>152</v>
      </c>
      <c r="B24" s="87"/>
      <c r="C24" s="24" t="s">
        <v>154</v>
      </c>
      <c r="D24" s="25" t="s">
        <v>155</v>
      </c>
      <c r="E24" s="302"/>
      <c r="F24" s="306"/>
      <c r="G24" s="308"/>
      <c r="H24" s="25" t="s">
        <v>215</v>
      </c>
      <c r="I24" s="28" t="s">
        <v>160</v>
      </c>
      <c r="J24" s="29" t="s">
        <v>216</v>
      </c>
      <c r="K24" s="25" t="s">
        <v>217</v>
      </c>
      <c r="L24" s="33">
        <v>0.2</v>
      </c>
      <c r="M24" s="24" t="s">
        <v>163</v>
      </c>
      <c r="N24" s="25" t="s">
        <v>218</v>
      </c>
      <c r="O24" s="35">
        <v>3800</v>
      </c>
      <c r="P24" s="40">
        <v>200</v>
      </c>
      <c r="Q24" s="81">
        <v>0</v>
      </c>
      <c r="R24" s="43"/>
      <c r="S24" s="90">
        <f t="shared" si="0"/>
        <v>0</v>
      </c>
      <c r="T24" s="90">
        <f t="shared" si="1"/>
        <v>0</v>
      </c>
      <c r="U24" s="96">
        <f t="shared" si="2"/>
        <v>0</v>
      </c>
      <c r="V24" s="96">
        <f t="shared" si="3"/>
        <v>0</v>
      </c>
      <c r="W24" s="53">
        <v>1000</v>
      </c>
      <c r="X24" s="24">
        <v>1400</v>
      </c>
      <c r="Y24" s="24">
        <v>1200</v>
      </c>
      <c r="Z24" s="56"/>
      <c r="AA24" s="56"/>
    </row>
    <row r="25" spans="1:29" ht="76.5" customHeight="1" x14ac:dyDescent="0.25">
      <c r="A25" s="23" t="s">
        <v>152</v>
      </c>
      <c r="B25" s="87"/>
      <c r="C25" s="24" t="s">
        <v>154</v>
      </c>
      <c r="D25" s="25" t="s">
        <v>155</v>
      </c>
      <c r="E25" s="303"/>
      <c r="F25" s="306"/>
      <c r="G25" s="308"/>
      <c r="H25" s="25" t="s">
        <v>219</v>
      </c>
      <c r="I25" s="29" t="s">
        <v>160</v>
      </c>
      <c r="J25" s="29" t="s">
        <v>220</v>
      </c>
      <c r="K25" s="34" t="s">
        <v>221</v>
      </c>
      <c r="L25" s="33">
        <v>0.18</v>
      </c>
      <c r="M25" s="24" t="s">
        <v>163</v>
      </c>
      <c r="N25" s="74"/>
      <c r="O25" s="24">
        <v>80</v>
      </c>
      <c r="P25" s="40">
        <v>30</v>
      </c>
      <c r="Q25" s="81">
        <v>2</v>
      </c>
      <c r="R25" s="43"/>
      <c r="S25" s="90">
        <f t="shared" si="0"/>
        <v>2</v>
      </c>
      <c r="T25" s="90">
        <f t="shared" si="1"/>
        <v>2</v>
      </c>
      <c r="U25" s="96">
        <f t="shared" si="2"/>
        <v>1.2E-2</v>
      </c>
      <c r="V25" s="96">
        <f t="shared" si="3"/>
        <v>4.4999999999999997E-3</v>
      </c>
      <c r="W25" s="53">
        <v>20</v>
      </c>
      <c r="X25" s="24">
        <v>10</v>
      </c>
      <c r="Y25" s="24">
        <v>20</v>
      </c>
      <c r="Z25" s="56"/>
      <c r="AA25" s="56"/>
    </row>
    <row r="26" spans="1:29" ht="59.25" customHeight="1" x14ac:dyDescent="0.25">
      <c r="A26" s="23" t="s">
        <v>152</v>
      </c>
      <c r="B26" s="87"/>
      <c r="C26" s="24" t="s">
        <v>154</v>
      </c>
      <c r="D26" s="25" t="s">
        <v>155</v>
      </c>
      <c r="E26" s="135" t="s">
        <v>222</v>
      </c>
      <c r="F26" s="306"/>
      <c r="G26" s="308"/>
      <c r="H26" s="25" t="s">
        <v>223</v>
      </c>
      <c r="I26" s="28" t="s">
        <v>160</v>
      </c>
      <c r="J26" s="29" t="s">
        <v>166</v>
      </c>
      <c r="K26" s="25" t="s">
        <v>224</v>
      </c>
      <c r="L26" s="89">
        <v>0.2</v>
      </c>
      <c r="M26" s="24" t="s">
        <v>169</v>
      </c>
      <c r="N26" s="74"/>
      <c r="O26" s="24">
        <v>1</v>
      </c>
      <c r="P26" s="40" t="s">
        <v>184</v>
      </c>
      <c r="Q26" s="81" t="s">
        <v>185</v>
      </c>
      <c r="R26" s="43"/>
      <c r="S26" s="90" t="s">
        <v>185</v>
      </c>
      <c r="T26" s="90" t="str">
        <f t="shared" si="1"/>
        <v>NA</v>
      </c>
      <c r="U26" s="96" t="s">
        <v>185</v>
      </c>
      <c r="V26" s="96">
        <v>0</v>
      </c>
      <c r="W26" s="92">
        <v>0.33</v>
      </c>
      <c r="X26" s="93">
        <v>0.33</v>
      </c>
      <c r="Y26" s="93">
        <v>0.34</v>
      </c>
      <c r="Z26" s="56"/>
      <c r="AA26" s="56"/>
    </row>
    <row r="27" spans="1:29" ht="72" customHeight="1" x14ac:dyDescent="0.25">
      <c r="A27" s="23" t="s">
        <v>152</v>
      </c>
      <c r="B27" s="87"/>
      <c r="C27" s="24" t="s">
        <v>154</v>
      </c>
      <c r="D27" s="25" t="s">
        <v>155</v>
      </c>
      <c r="E27" s="136" t="s">
        <v>222</v>
      </c>
      <c r="F27" s="306"/>
      <c r="G27" s="309"/>
      <c r="H27" s="25" t="s">
        <v>225</v>
      </c>
      <c r="I27" s="28" t="s">
        <v>160</v>
      </c>
      <c r="J27" s="29" t="s">
        <v>226</v>
      </c>
      <c r="K27" s="34" t="s">
        <v>227</v>
      </c>
      <c r="L27" s="33">
        <v>0.18</v>
      </c>
      <c r="M27" s="24" t="s">
        <v>163</v>
      </c>
      <c r="N27" s="74"/>
      <c r="O27" s="31">
        <v>3200</v>
      </c>
      <c r="P27" s="40">
        <v>200</v>
      </c>
      <c r="Q27" s="81">
        <v>0</v>
      </c>
      <c r="R27" s="43"/>
      <c r="S27" s="90">
        <f t="shared" si="0"/>
        <v>0</v>
      </c>
      <c r="T27" s="90">
        <f t="shared" si="1"/>
        <v>0</v>
      </c>
      <c r="U27" s="96">
        <v>0</v>
      </c>
      <c r="V27" s="96">
        <f t="shared" si="3"/>
        <v>0</v>
      </c>
      <c r="W27" s="53">
        <v>1000</v>
      </c>
      <c r="X27" s="24">
        <v>1000</v>
      </c>
      <c r="Y27" s="24">
        <v>1000</v>
      </c>
      <c r="Z27" s="56"/>
      <c r="AA27" s="56"/>
    </row>
    <row r="28" spans="1:29" ht="72" customHeight="1" x14ac:dyDescent="0.25">
      <c r="A28" s="129"/>
      <c r="B28" s="130"/>
      <c r="D28" s="129"/>
      <c r="E28" s="131"/>
      <c r="F28" s="300" t="s">
        <v>228</v>
      </c>
      <c r="G28" s="278"/>
      <c r="H28" s="278"/>
      <c r="I28" s="278"/>
      <c r="J28" s="278"/>
      <c r="K28" s="278"/>
      <c r="L28" s="278"/>
      <c r="M28" s="278"/>
      <c r="N28" s="278"/>
      <c r="O28" s="278"/>
      <c r="P28" s="278"/>
      <c r="Q28" s="278"/>
      <c r="R28" s="278"/>
      <c r="S28" s="278"/>
      <c r="T28" s="279"/>
      <c r="U28" s="238">
        <f>SUM(U23:U27)</f>
        <v>1.2E-2</v>
      </c>
      <c r="V28" s="239">
        <f>SUM(V23:V27)</f>
        <v>4.4999999999999997E-3</v>
      </c>
      <c r="W28" s="132"/>
      <c r="X28" s="132"/>
      <c r="Y28" s="132"/>
      <c r="Z28" s="133"/>
      <c r="AA28" s="134"/>
      <c r="AB28" s="134"/>
      <c r="AC28" s="134"/>
    </row>
    <row r="29" spans="1:29" ht="54.75" customHeight="1" x14ac:dyDescent="0.25">
      <c r="A29" s="23" t="s">
        <v>152</v>
      </c>
      <c r="B29" s="87"/>
      <c r="C29" s="24" t="s">
        <v>154</v>
      </c>
      <c r="D29" s="25" t="s">
        <v>155</v>
      </c>
      <c r="E29" s="32" t="s">
        <v>222</v>
      </c>
      <c r="F29" s="298" t="s">
        <v>229</v>
      </c>
      <c r="G29" s="284" t="s">
        <v>230</v>
      </c>
      <c r="H29" s="27" t="s">
        <v>231</v>
      </c>
      <c r="I29" s="28" t="s">
        <v>160</v>
      </c>
      <c r="J29" s="29" t="s">
        <v>232</v>
      </c>
      <c r="K29" s="34" t="s">
        <v>233</v>
      </c>
      <c r="L29" s="33">
        <v>0.3</v>
      </c>
      <c r="M29" s="24" t="s">
        <v>163</v>
      </c>
      <c r="N29" s="25" t="s">
        <v>179</v>
      </c>
      <c r="O29" s="31">
        <v>20000</v>
      </c>
      <c r="P29" s="91">
        <v>1000</v>
      </c>
      <c r="Q29" s="81">
        <v>0</v>
      </c>
      <c r="R29" s="43"/>
      <c r="S29" s="90">
        <f t="shared" si="0"/>
        <v>0</v>
      </c>
      <c r="T29" s="90">
        <f t="shared" si="1"/>
        <v>0</v>
      </c>
      <c r="U29" s="96">
        <f t="shared" si="2"/>
        <v>0</v>
      </c>
      <c r="V29" s="96">
        <f t="shared" si="3"/>
        <v>0</v>
      </c>
      <c r="W29" s="92">
        <v>6000</v>
      </c>
      <c r="X29" s="93">
        <v>8000</v>
      </c>
      <c r="Y29" s="93">
        <v>5000</v>
      </c>
      <c r="Z29" s="56"/>
      <c r="AA29" s="56"/>
    </row>
    <row r="30" spans="1:29" ht="78.75" customHeight="1" x14ac:dyDescent="0.25">
      <c r="A30" s="23" t="s">
        <v>152</v>
      </c>
      <c r="B30" s="87"/>
      <c r="C30" s="24" t="s">
        <v>154</v>
      </c>
      <c r="D30" s="25" t="s">
        <v>155</v>
      </c>
      <c r="E30" s="32" t="s">
        <v>222</v>
      </c>
      <c r="F30" s="297"/>
      <c r="G30" s="284"/>
      <c r="H30" s="27" t="s">
        <v>234</v>
      </c>
      <c r="I30" s="28" t="s">
        <v>160</v>
      </c>
      <c r="J30" s="29" t="s">
        <v>235</v>
      </c>
      <c r="K30" s="34" t="s">
        <v>236</v>
      </c>
      <c r="L30" s="33">
        <v>0.7</v>
      </c>
      <c r="M30" s="24" t="s">
        <v>163</v>
      </c>
      <c r="N30" s="25" t="s">
        <v>237</v>
      </c>
      <c r="O30" s="31">
        <v>3000</v>
      </c>
      <c r="P30" s="40">
        <v>730</v>
      </c>
      <c r="Q30" s="81">
        <v>0</v>
      </c>
      <c r="R30" s="43"/>
      <c r="S30" s="90">
        <f t="shared" si="0"/>
        <v>0</v>
      </c>
      <c r="T30" s="90">
        <f t="shared" si="1"/>
        <v>0</v>
      </c>
      <c r="U30" s="96">
        <f t="shared" si="2"/>
        <v>0</v>
      </c>
      <c r="V30" s="96">
        <f t="shared" si="3"/>
        <v>0</v>
      </c>
      <c r="W30" s="53">
        <v>738</v>
      </c>
      <c r="X30" s="24">
        <v>757</v>
      </c>
      <c r="Y30" s="24">
        <v>775</v>
      </c>
      <c r="Z30" s="56"/>
      <c r="AA30" s="56"/>
    </row>
    <row r="31" spans="1:29" ht="78.75" customHeight="1" x14ac:dyDescent="0.25">
      <c r="A31" s="129"/>
      <c r="B31" s="130"/>
      <c r="D31" s="129"/>
      <c r="E31" s="131"/>
      <c r="F31" s="277" t="s">
        <v>238</v>
      </c>
      <c r="G31" s="278"/>
      <c r="H31" s="278"/>
      <c r="I31" s="278"/>
      <c r="J31" s="278"/>
      <c r="K31" s="278"/>
      <c r="L31" s="278"/>
      <c r="M31" s="278"/>
      <c r="N31" s="278"/>
      <c r="O31" s="278"/>
      <c r="P31" s="278"/>
      <c r="Q31" s="278"/>
      <c r="R31" s="278"/>
      <c r="S31" s="278"/>
      <c r="T31" s="279"/>
      <c r="U31" s="238">
        <f>SUM(U29:U30)</f>
        <v>0</v>
      </c>
      <c r="V31" s="240">
        <f>SUM(V29:V30)</f>
        <v>0</v>
      </c>
      <c r="W31" s="132"/>
      <c r="X31" s="132"/>
      <c r="Y31" s="132"/>
      <c r="Z31" s="133"/>
      <c r="AA31" s="134"/>
      <c r="AB31" s="134"/>
      <c r="AC31" s="134"/>
    </row>
    <row r="32" spans="1:29" ht="80.25" customHeight="1" x14ac:dyDescent="0.25">
      <c r="A32" s="23" t="s">
        <v>152</v>
      </c>
      <c r="B32" s="87"/>
      <c r="C32" s="24" t="s">
        <v>154</v>
      </c>
      <c r="D32" s="25" t="s">
        <v>155</v>
      </c>
      <c r="E32" s="282" t="s">
        <v>156</v>
      </c>
      <c r="F32" s="298" t="s">
        <v>239</v>
      </c>
      <c r="G32" s="284" t="s">
        <v>240</v>
      </c>
      <c r="H32" s="27" t="s">
        <v>241</v>
      </c>
      <c r="I32" s="28" t="s">
        <v>160</v>
      </c>
      <c r="J32" s="29" t="s">
        <v>242</v>
      </c>
      <c r="K32" s="34" t="s">
        <v>243</v>
      </c>
      <c r="L32" s="33">
        <v>0.25</v>
      </c>
      <c r="M32" s="24" t="s">
        <v>163</v>
      </c>
      <c r="N32" s="25" t="s">
        <v>183</v>
      </c>
      <c r="O32" s="31">
        <v>1092</v>
      </c>
      <c r="P32" s="40">
        <v>200</v>
      </c>
      <c r="Q32" s="81">
        <v>55</v>
      </c>
      <c r="R32" s="43"/>
      <c r="S32" s="90">
        <f t="shared" si="0"/>
        <v>55</v>
      </c>
      <c r="T32" s="90">
        <f t="shared" si="1"/>
        <v>55</v>
      </c>
      <c r="U32" s="96">
        <f t="shared" si="2"/>
        <v>6.8750000000000006E-2</v>
      </c>
      <c r="V32" s="96">
        <f t="shared" si="3"/>
        <v>1.2591575091575092E-2</v>
      </c>
      <c r="W32" s="53">
        <v>346</v>
      </c>
      <c r="X32" s="24">
        <v>273</v>
      </c>
      <c r="Y32" s="24">
        <v>273</v>
      </c>
      <c r="Z32" s="56"/>
      <c r="AA32" s="56"/>
    </row>
    <row r="33" spans="1:29" ht="68.25" customHeight="1" x14ac:dyDescent="0.25">
      <c r="A33" s="23" t="s">
        <v>152</v>
      </c>
      <c r="B33" s="87"/>
      <c r="C33" s="24" t="s">
        <v>154</v>
      </c>
      <c r="D33" s="25" t="s">
        <v>155</v>
      </c>
      <c r="E33" s="283"/>
      <c r="F33" s="299"/>
      <c r="G33" s="284"/>
      <c r="H33" s="27" t="s">
        <v>244</v>
      </c>
      <c r="I33" s="28" t="s">
        <v>160</v>
      </c>
      <c r="J33" s="29" t="s">
        <v>166</v>
      </c>
      <c r="K33" s="34" t="s">
        <v>245</v>
      </c>
      <c r="L33" s="33">
        <v>0.35</v>
      </c>
      <c r="M33" s="24" t="s">
        <v>163</v>
      </c>
      <c r="N33" s="95" t="s">
        <v>246</v>
      </c>
      <c r="O33" s="31">
        <v>4</v>
      </c>
      <c r="P33" s="40">
        <v>1</v>
      </c>
      <c r="Q33" s="94">
        <v>1</v>
      </c>
      <c r="R33" s="43"/>
      <c r="S33" s="90">
        <f t="shared" si="0"/>
        <v>1</v>
      </c>
      <c r="T33" s="90">
        <f t="shared" si="1"/>
        <v>1</v>
      </c>
      <c r="U33" s="96">
        <f t="shared" si="2"/>
        <v>0.35</v>
      </c>
      <c r="V33" s="96">
        <f t="shared" si="3"/>
        <v>8.7499999999999994E-2</v>
      </c>
      <c r="W33" s="53">
        <v>1</v>
      </c>
      <c r="X33" s="24">
        <v>1</v>
      </c>
      <c r="Y33" s="24">
        <v>1</v>
      </c>
      <c r="Z33" s="56"/>
      <c r="AA33" s="56"/>
    </row>
    <row r="34" spans="1:29" ht="99" customHeight="1" x14ac:dyDescent="0.25">
      <c r="A34" s="23" t="s">
        <v>152</v>
      </c>
      <c r="B34" s="87"/>
      <c r="C34" s="24" t="s">
        <v>154</v>
      </c>
      <c r="D34" s="25" t="s">
        <v>155</v>
      </c>
      <c r="E34" s="283"/>
      <c r="F34" s="297"/>
      <c r="G34" s="284"/>
      <c r="H34" s="27" t="s">
        <v>247</v>
      </c>
      <c r="I34" s="28" t="s">
        <v>160</v>
      </c>
      <c r="J34" s="29" t="s">
        <v>166</v>
      </c>
      <c r="K34" s="34" t="s">
        <v>248</v>
      </c>
      <c r="L34" s="33">
        <v>0.4</v>
      </c>
      <c r="M34" s="24" t="s">
        <v>163</v>
      </c>
      <c r="N34" s="95" t="s">
        <v>179</v>
      </c>
      <c r="O34" s="31">
        <v>150</v>
      </c>
      <c r="P34" s="40">
        <v>24</v>
      </c>
      <c r="Q34" s="81">
        <v>0</v>
      </c>
      <c r="R34" s="43"/>
      <c r="S34" s="90">
        <f t="shared" si="0"/>
        <v>0</v>
      </c>
      <c r="T34" s="90">
        <f t="shared" si="1"/>
        <v>0</v>
      </c>
      <c r="U34" s="96">
        <f t="shared" si="2"/>
        <v>0</v>
      </c>
      <c r="V34" s="96">
        <f t="shared" si="3"/>
        <v>0</v>
      </c>
      <c r="W34" s="53">
        <v>45</v>
      </c>
      <c r="X34" s="24">
        <v>45</v>
      </c>
      <c r="Y34" s="24">
        <v>36</v>
      </c>
      <c r="Z34" s="56"/>
      <c r="AA34" s="56"/>
    </row>
    <row r="35" spans="1:29" ht="99" customHeight="1" x14ac:dyDescent="0.25">
      <c r="A35" s="129"/>
      <c r="B35" s="130"/>
      <c r="D35" s="129"/>
      <c r="E35" s="131"/>
      <c r="F35" s="277" t="s">
        <v>249</v>
      </c>
      <c r="G35" s="278"/>
      <c r="H35" s="278"/>
      <c r="I35" s="278"/>
      <c r="J35" s="278"/>
      <c r="K35" s="278"/>
      <c r="L35" s="278"/>
      <c r="M35" s="278"/>
      <c r="N35" s="278"/>
      <c r="O35" s="278"/>
      <c r="P35" s="278"/>
      <c r="Q35" s="278"/>
      <c r="R35" s="278"/>
      <c r="S35" s="278"/>
      <c r="T35" s="279"/>
      <c r="U35" s="238">
        <f>SUM(U32:U34)</f>
        <v>0.41874999999999996</v>
      </c>
      <c r="V35" s="240">
        <f>SUM(V32:V34)</f>
        <v>0.10009157509157508</v>
      </c>
      <c r="W35" s="132"/>
      <c r="X35" s="132"/>
      <c r="Y35" s="132"/>
      <c r="Z35" s="133"/>
      <c r="AA35" s="134"/>
      <c r="AB35" s="134"/>
      <c r="AC35" s="134"/>
    </row>
    <row r="36" spans="1:29" ht="98.25" customHeight="1" x14ac:dyDescent="0.25">
      <c r="A36" s="23" t="s">
        <v>250</v>
      </c>
      <c r="B36" s="87"/>
      <c r="C36" s="24" t="s">
        <v>154</v>
      </c>
      <c r="D36" s="25" t="s">
        <v>155</v>
      </c>
      <c r="E36" s="282" t="s">
        <v>251</v>
      </c>
      <c r="F36" s="298" t="s">
        <v>252</v>
      </c>
      <c r="G36" s="284" t="s">
        <v>253</v>
      </c>
      <c r="H36" s="27" t="s">
        <v>254</v>
      </c>
      <c r="I36" s="28" t="s">
        <v>160</v>
      </c>
      <c r="J36" s="29" t="s">
        <v>255</v>
      </c>
      <c r="K36" s="32" t="s">
        <v>256</v>
      </c>
      <c r="L36" s="33">
        <v>0.4</v>
      </c>
      <c r="M36" s="24" t="s">
        <v>163</v>
      </c>
      <c r="N36" s="25" t="s">
        <v>257</v>
      </c>
      <c r="O36" s="31">
        <v>10000</v>
      </c>
      <c r="P36" s="40">
        <v>1000</v>
      </c>
      <c r="Q36" s="81">
        <v>0</v>
      </c>
      <c r="R36" s="43"/>
      <c r="S36" s="90">
        <f t="shared" si="0"/>
        <v>0</v>
      </c>
      <c r="T36" s="90">
        <f t="shared" si="1"/>
        <v>0</v>
      </c>
      <c r="U36" s="96">
        <f t="shared" si="2"/>
        <v>0</v>
      </c>
      <c r="V36" s="96">
        <f t="shared" si="3"/>
        <v>0</v>
      </c>
      <c r="W36" s="53">
        <v>4000</v>
      </c>
      <c r="X36" s="24">
        <v>4000</v>
      </c>
      <c r="Y36" s="24">
        <v>1000</v>
      </c>
      <c r="Z36" s="56"/>
      <c r="AA36" s="56"/>
    </row>
    <row r="37" spans="1:29" ht="66.75" customHeight="1" x14ac:dyDescent="0.25">
      <c r="A37" s="23" t="s">
        <v>250</v>
      </c>
      <c r="B37" s="87"/>
      <c r="C37" s="24" t="s">
        <v>154</v>
      </c>
      <c r="D37" s="25" t="s">
        <v>155</v>
      </c>
      <c r="E37" s="283"/>
      <c r="F37" s="299"/>
      <c r="G37" s="284"/>
      <c r="H37" s="27" t="s">
        <v>258</v>
      </c>
      <c r="I37" s="28" t="s">
        <v>160</v>
      </c>
      <c r="J37" s="29" t="s">
        <v>166</v>
      </c>
      <c r="K37" s="34" t="s">
        <v>259</v>
      </c>
      <c r="L37" s="33">
        <v>0.45</v>
      </c>
      <c r="M37" s="24" t="s">
        <v>163</v>
      </c>
      <c r="N37" s="75"/>
      <c r="O37" s="31">
        <v>51000</v>
      </c>
      <c r="P37" s="40" t="s">
        <v>184</v>
      </c>
      <c r="Q37" s="81" t="s">
        <v>185</v>
      </c>
      <c r="R37" s="43"/>
      <c r="S37" s="90" t="s">
        <v>185</v>
      </c>
      <c r="T37" s="90" t="str">
        <f t="shared" si="1"/>
        <v>NA</v>
      </c>
      <c r="U37" s="96" t="s">
        <v>185</v>
      </c>
      <c r="V37" s="96" t="s">
        <v>185</v>
      </c>
      <c r="W37" s="54">
        <v>22000</v>
      </c>
      <c r="X37" s="24">
        <v>18000</v>
      </c>
      <c r="Y37" s="31">
        <v>11000</v>
      </c>
      <c r="Z37" s="56"/>
      <c r="AA37" s="56"/>
    </row>
    <row r="38" spans="1:29" ht="55.5" customHeight="1" x14ac:dyDescent="0.25">
      <c r="A38" s="23" t="s">
        <v>250</v>
      </c>
      <c r="B38" s="87"/>
      <c r="C38" s="24" t="s">
        <v>154</v>
      </c>
      <c r="D38" s="25" t="s">
        <v>155</v>
      </c>
      <c r="E38" s="283"/>
      <c r="F38" s="297"/>
      <c r="G38" s="284"/>
      <c r="H38" s="27" t="s">
        <v>260</v>
      </c>
      <c r="I38" s="28" t="s">
        <v>160</v>
      </c>
      <c r="J38" s="29" t="s">
        <v>216</v>
      </c>
      <c r="K38" s="34" t="s">
        <v>261</v>
      </c>
      <c r="L38" s="33">
        <v>0.15</v>
      </c>
      <c r="M38" s="24" t="s">
        <v>163</v>
      </c>
      <c r="N38" s="75"/>
      <c r="O38" s="24">
        <v>96</v>
      </c>
      <c r="P38" s="40">
        <v>18</v>
      </c>
      <c r="Q38" s="81">
        <v>3</v>
      </c>
      <c r="R38" s="43"/>
      <c r="S38" s="90">
        <f t="shared" si="0"/>
        <v>3</v>
      </c>
      <c r="T38" s="90">
        <f t="shared" si="1"/>
        <v>3</v>
      </c>
      <c r="U38" s="96">
        <f t="shared" si="2"/>
        <v>2.4999999999999998E-2</v>
      </c>
      <c r="V38" s="96">
        <f t="shared" si="3"/>
        <v>4.6874999999999998E-3</v>
      </c>
      <c r="W38" s="53">
        <v>30</v>
      </c>
      <c r="X38" s="24">
        <v>26</v>
      </c>
      <c r="Y38" s="24">
        <v>22</v>
      </c>
      <c r="Z38" s="56"/>
      <c r="AA38" s="56"/>
    </row>
    <row r="39" spans="1:29" ht="55.5" customHeight="1" x14ac:dyDescent="0.25">
      <c r="A39" s="129"/>
      <c r="B39" s="130"/>
      <c r="D39" s="129"/>
      <c r="E39" s="131"/>
      <c r="F39" s="277" t="s">
        <v>262</v>
      </c>
      <c r="G39" s="278"/>
      <c r="H39" s="278"/>
      <c r="I39" s="278"/>
      <c r="J39" s="278"/>
      <c r="K39" s="278"/>
      <c r="L39" s="278"/>
      <c r="M39" s="278"/>
      <c r="N39" s="278"/>
      <c r="O39" s="278"/>
      <c r="P39" s="278"/>
      <c r="Q39" s="278"/>
      <c r="R39" s="278"/>
      <c r="S39" s="278"/>
      <c r="T39" s="279"/>
      <c r="U39" s="238">
        <f>SUM(U36:U38)</f>
        <v>2.4999999999999998E-2</v>
      </c>
      <c r="V39" s="240">
        <f>SUM(V36:V38)</f>
        <v>4.6874999999999998E-3</v>
      </c>
      <c r="W39" s="132"/>
      <c r="X39" s="132"/>
      <c r="Y39" s="132"/>
      <c r="Z39" s="133"/>
      <c r="AA39" s="134"/>
      <c r="AB39" s="134"/>
      <c r="AC39" s="134"/>
    </row>
    <row r="40" spans="1:29" ht="87.75" customHeight="1" x14ac:dyDescent="0.25">
      <c r="A40" s="23" t="s">
        <v>152</v>
      </c>
      <c r="B40" s="87"/>
      <c r="C40" s="24" t="s">
        <v>154</v>
      </c>
      <c r="D40" s="25" t="s">
        <v>155</v>
      </c>
      <c r="E40" s="282" t="s">
        <v>156</v>
      </c>
      <c r="F40" s="304" t="s">
        <v>263</v>
      </c>
      <c r="G40" s="284" t="s">
        <v>264</v>
      </c>
      <c r="H40" s="27" t="s">
        <v>265</v>
      </c>
      <c r="I40" s="28" t="s">
        <v>160</v>
      </c>
      <c r="J40" s="29" t="s">
        <v>166</v>
      </c>
      <c r="K40" s="34" t="s">
        <v>266</v>
      </c>
      <c r="L40" s="33">
        <v>0.65</v>
      </c>
      <c r="M40" s="24" t="s">
        <v>163</v>
      </c>
      <c r="N40" s="95" t="s">
        <v>267</v>
      </c>
      <c r="O40" s="31">
        <v>17</v>
      </c>
      <c r="P40" s="40">
        <v>3</v>
      </c>
      <c r="Q40" s="81">
        <v>0</v>
      </c>
      <c r="R40" s="43"/>
      <c r="S40" s="90">
        <f t="shared" si="0"/>
        <v>0</v>
      </c>
      <c r="T40" s="90">
        <f t="shared" si="1"/>
        <v>0</v>
      </c>
      <c r="U40" s="96">
        <f t="shared" si="2"/>
        <v>0</v>
      </c>
      <c r="V40" s="96">
        <f t="shared" si="3"/>
        <v>0</v>
      </c>
      <c r="W40" s="53">
        <v>7</v>
      </c>
      <c r="X40" s="24">
        <v>5</v>
      </c>
      <c r="Y40" s="24">
        <v>2</v>
      </c>
      <c r="Z40" s="56"/>
      <c r="AA40" s="56"/>
    </row>
    <row r="41" spans="1:29" ht="78.75" customHeight="1" x14ac:dyDescent="0.25">
      <c r="A41" s="23" t="s">
        <v>152</v>
      </c>
      <c r="B41" s="87"/>
      <c r="C41" s="24" t="s">
        <v>154</v>
      </c>
      <c r="D41" s="25" t="s">
        <v>155</v>
      </c>
      <c r="E41" s="283"/>
      <c r="F41" s="305"/>
      <c r="G41" s="284"/>
      <c r="H41" s="27" t="s">
        <v>268</v>
      </c>
      <c r="I41" s="28" t="s">
        <v>160</v>
      </c>
      <c r="J41" s="29" t="s">
        <v>166</v>
      </c>
      <c r="K41" s="34" t="s">
        <v>269</v>
      </c>
      <c r="L41" s="33">
        <v>0.35</v>
      </c>
      <c r="M41" s="24" t="s">
        <v>163</v>
      </c>
      <c r="N41" s="25" t="s">
        <v>270</v>
      </c>
      <c r="O41" s="31">
        <v>4</v>
      </c>
      <c r="P41" s="40">
        <v>1</v>
      </c>
      <c r="Q41" s="81">
        <v>0</v>
      </c>
      <c r="R41" s="43"/>
      <c r="S41" s="90">
        <f t="shared" si="0"/>
        <v>0</v>
      </c>
      <c r="T41" s="90">
        <f t="shared" si="1"/>
        <v>0</v>
      </c>
      <c r="U41" s="96">
        <f t="shared" si="2"/>
        <v>0</v>
      </c>
      <c r="V41" s="96">
        <f t="shared" si="3"/>
        <v>0</v>
      </c>
      <c r="W41" s="53">
        <v>1</v>
      </c>
      <c r="X41" s="24">
        <v>1</v>
      </c>
      <c r="Y41" s="24">
        <v>1</v>
      </c>
      <c r="Z41" s="56"/>
      <c r="AA41" s="56"/>
    </row>
    <row r="42" spans="1:29" ht="78.75" customHeight="1" x14ac:dyDescent="0.25">
      <c r="A42" s="129"/>
      <c r="B42" s="130"/>
      <c r="D42" s="129"/>
      <c r="E42" s="131"/>
      <c r="F42" s="277" t="s">
        <v>271</v>
      </c>
      <c r="G42" s="278"/>
      <c r="H42" s="278"/>
      <c r="I42" s="278"/>
      <c r="J42" s="278"/>
      <c r="K42" s="278"/>
      <c r="L42" s="278"/>
      <c r="M42" s="278"/>
      <c r="N42" s="278"/>
      <c r="O42" s="278"/>
      <c r="P42" s="278"/>
      <c r="Q42" s="278"/>
      <c r="R42" s="278"/>
      <c r="S42" s="278"/>
      <c r="T42" s="279"/>
      <c r="U42" s="238">
        <f>SUM(U40:U41)</f>
        <v>0</v>
      </c>
      <c r="V42" s="240">
        <f>SUM(V40:V41)</f>
        <v>0</v>
      </c>
      <c r="W42" s="132"/>
      <c r="X42" s="132"/>
      <c r="Y42" s="132"/>
      <c r="Z42" s="133"/>
      <c r="AA42" s="134"/>
      <c r="AB42" s="134"/>
      <c r="AC42" s="134"/>
    </row>
    <row r="43" spans="1:29" ht="69" customHeight="1" x14ac:dyDescent="0.25">
      <c r="A43" s="23" t="s">
        <v>152</v>
      </c>
      <c r="B43" s="87"/>
      <c r="C43" s="24" t="s">
        <v>154</v>
      </c>
      <c r="D43" s="25" t="s">
        <v>155</v>
      </c>
      <c r="E43" s="282" t="s">
        <v>156</v>
      </c>
      <c r="F43" s="304" t="s">
        <v>272</v>
      </c>
      <c r="G43" s="284" t="s">
        <v>273</v>
      </c>
      <c r="H43" s="27" t="s">
        <v>274</v>
      </c>
      <c r="I43" s="28" t="s">
        <v>160</v>
      </c>
      <c r="J43" s="29" t="s">
        <v>275</v>
      </c>
      <c r="K43" s="34" t="s">
        <v>276</v>
      </c>
      <c r="L43" s="33">
        <v>0.6</v>
      </c>
      <c r="M43" s="24" t="s">
        <v>163</v>
      </c>
      <c r="N43" s="25" t="s">
        <v>277</v>
      </c>
      <c r="O43" s="31">
        <v>120</v>
      </c>
      <c r="P43" s="40">
        <v>20</v>
      </c>
      <c r="Q43" s="81">
        <v>13</v>
      </c>
      <c r="R43" s="43"/>
      <c r="S43" s="90">
        <f t="shared" si="0"/>
        <v>13</v>
      </c>
      <c r="T43" s="90">
        <f t="shared" si="1"/>
        <v>13</v>
      </c>
      <c r="U43" s="96">
        <f t="shared" si="2"/>
        <v>0.39</v>
      </c>
      <c r="V43" s="96">
        <f t="shared" si="3"/>
        <v>6.5000000000000002E-2</v>
      </c>
      <c r="W43" s="53">
        <v>30</v>
      </c>
      <c r="X43" s="24">
        <v>40</v>
      </c>
      <c r="Y43" s="24">
        <v>30</v>
      </c>
      <c r="Z43" s="56"/>
      <c r="AA43" s="56"/>
    </row>
    <row r="44" spans="1:29" ht="78" customHeight="1" x14ac:dyDescent="0.25">
      <c r="A44" s="23" t="s">
        <v>152</v>
      </c>
      <c r="B44" s="88"/>
      <c r="C44" s="24" t="s">
        <v>154</v>
      </c>
      <c r="D44" s="25" t="s">
        <v>155</v>
      </c>
      <c r="E44" s="283"/>
      <c r="F44" s="305"/>
      <c r="G44" s="284"/>
      <c r="H44" s="27" t="s">
        <v>278</v>
      </c>
      <c r="I44" s="28" t="s">
        <v>160</v>
      </c>
      <c r="J44" s="29" t="s">
        <v>216</v>
      </c>
      <c r="K44" s="34" t="s">
        <v>279</v>
      </c>
      <c r="L44" s="33">
        <v>0.4</v>
      </c>
      <c r="M44" s="24" t="s">
        <v>163</v>
      </c>
      <c r="N44" s="25" t="s">
        <v>280</v>
      </c>
      <c r="O44" s="31">
        <v>72</v>
      </c>
      <c r="P44" s="40">
        <v>18</v>
      </c>
      <c r="Q44" s="81">
        <v>0</v>
      </c>
      <c r="R44" s="43"/>
      <c r="S44" s="90">
        <f t="shared" si="0"/>
        <v>0</v>
      </c>
      <c r="T44" s="90">
        <f t="shared" si="1"/>
        <v>0</v>
      </c>
      <c r="U44" s="96">
        <f t="shared" si="2"/>
        <v>0</v>
      </c>
      <c r="V44" s="96">
        <f t="shared" si="3"/>
        <v>0</v>
      </c>
      <c r="W44" s="53">
        <v>18</v>
      </c>
      <c r="X44" s="24">
        <v>18</v>
      </c>
      <c r="Y44" s="24">
        <v>18</v>
      </c>
      <c r="Z44" s="56"/>
      <c r="AA44" s="56"/>
    </row>
    <row r="45" spans="1:29" ht="66.75" customHeight="1" x14ac:dyDescent="0.25">
      <c r="A45" s="129"/>
      <c r="B45" s="130"/>
      <c r="D45" s="129"/>
      <c r="E45" s="131"/>
      <c r="F45" s="277" t="s">
        <v>281</v>
      </c>
      <c r="G45" s="278"/>
      <c r="H45" s="278"/>
      <c r="I45" s="278"/>
      <c r="J45" s="278"/>
      <c r="K45" s="278"/>
      <c r="L45" s="278"/>
      <c r="M45" s="278"/>
      <c r="N45" s="278"/>
      <c r="O45" s="278"/>
      <c r="P45" s="278"/>
      <c r="Q45" s="278"/>
      <c r="R45" s="278"/>
      <c r="S45" s="278"/>
      <c r="T45" s="279"/>
      <c r="U45" s="238">
        <f>SUM(U43:U44)</f>
        <v>0.39</v>
      </c>
      <c r="V45" s="240">
        <f>SUM(V43:V44)</f>
        <v>6.5000000000000002E-2</v>
      </c>
      <c r="W45" s="132"/>
      <c r="X45" s="132"/>
      <c r="Y45" s="132"/>
      <c r="Z45" s="133"/>
      <c r="AA45" s="134"/>
      <c r="AB45" s="134"/>
      <c r="AC45" s="134"/>
    </row>
    <row r="46" spans="1:29" ht="74.25" customHeight="1" x14ac:dyDescent="0.25">
      <c r="A46" s="145" t="s">
        <v>152</v>
      </c>
      <c r="B46" s="87"/>
      <c r="C46" s="85" t="s">
        <v>282</v>
      </c>
      <c r="D46" s="85" t="s">
        <v>283</v>
      </c>
      <c r="E46" s="85" t="s">
        <v>284</v>
      </c>
      <c r="F46" s="25" t="s">
        <v>285</v>
      </c>
      <c r="G46" s="36">
        <v>38808</v>
      </c>
      <c r="H46" s="25" t="s">
        <v>286</v>
      </c>
      <c r="I46" s="24" t="s">
        <v>160</v>
      </c>
      <c r="J46" s="37" t="s">
        <v>166</v>
      </c>
      <c r="K46" s="25" t="s">
        <v>287</v>
      </c>
      <c r="L46" s="33">
        <v>0.2</v>
      </c>
      <c r="M46" s="24" t="s">
        <v>163</v>
      </c>
      <c r="N46" s="74"/>
      <c r="O46" s="31">
        <v>200</v>
      </c>
      <c r="P46" s="40">
        <v>25</v>
      </c>
      <c r="Q46" s="81">
        <v>0</v>
      </c>
      <c r="R46" s="43"/>
      <c r="S46" s="90">
        <f t="shared" si="0"/>
        <v>0</v>
      </c>
      <c r="T46" s="90">
        <f t="shared" si="1"/>
        <v>0</v>
      </c>
      <c r="U46" s="96">
        <f t="shared" si="2"/>
        <v>0</v>
      </c>
      <c r="V46" s="96">
        <f t="shared" si="3"/>
        <v>0</v>
      </c>
      <c r="W46" s="53">
        <v>75</v>
      </c>
      <c r="X46" s="24">
        <v>75</v>
      </c>
      <c r="Y46" s="24">
        <v>25</v>
      </c>
      <c r="Z46" s="56"/>
      <c r="AA46" s="56"/>
    </row>
    <row r="47" spans="1:29" ht="30" customHeight="1" x14ac:dyDescent="0.25">
      <c r="A47" s="142"/>
      <c r="B47" s="143"/>
      <c r="C47" s="111"/>
      <c r="D47" s="142"/>
      <c r="E47" s="144"/>
      <c r="F47" s="278" t="s">
        <v>288</v>
      </c>
      <c r="G47" s="278"/>
      <c r="H47" s="278"/>
      <c r="I47" s="278"/>
      <c r="J47" s="278"/>
      <c r="K47" s="278"/>
      <c r="L47" s="278"/>
      <c r="M47" s="278"/>
      <c r="N47" s="278"/>
      <c r="O47" s="278"/>
      <c r="P47" s="278"/>
      <c r="Q47" s="278"/>
      <c r="R47" s="278"/>
      <c r="S47" s="278"/>
      <c r="T47" s="279"/>
      <c r="U47" s="238">
        <f>SUM(U46)</f>
        <v>0</v>
      </c>
      <c r="V47" s="240">
        <f>SUM(V46)</f>
        <v>0</v>
      </c>
      <c r="W47" s="132"/>
      <c r="X47" s="132"/>
      <c r="Y47" s="132"/>
      <c r="Z47" s="133"/>
      <c r="AA47" s="134"/>
      <c r="AB47" s="134"/>
      <c r="AC47" s="134"/>
    </row>
    <row r="48" spans="1:29" ht="18" customHeight="1" x14ac:dyDescent="0.25">
      <c r="A48" s="56"/>
      <c r="B48" s="56"/>
      <c r="C48" s="56"/>
      <c r="D48" s="56"/>
      <c r="E48" s="56"/>
      <c r="F48" s="56"/>
      <c r="G48" s="56"/>
      <c r="H48" s="56"/>
      <c r="I48" s="56"/>
      <c r="J48" s="56"/>
      <c r="K48" s="59"/>
      <c r="L48" s="59"/>
      <c r="M48" s="59"/>
      <c r="N48" s="59"/>
      <c r="O48" s="13"/>
      <c r="P48" s="14"/>
      <c r="Q48" s="82"/>
      <c r="R48" s="41"/>
      <c r="S48" s="41"/>
      <c r="T48" s="41"/>
      <c r="U48" s="41"/>
      <c r="V48" s="41"/>
      <c r="W48" s="14"/>
      <c r="X48" s="41"/>
      <c r="Y48" s="56"/>
      <c r="Z48" s="56"/>
      <c r="AA48" s="56"/>
      <c r="AB48" s="56"/>
      <c r="AC48" s="56"/>
    </row>
    <row r="49" spans="1:29" s="141" customFormat="1" ht="37.5" customHeight="1" x14ac:dyDescent="0.25">
      <c r="F49" s="280" t="s">
        <v>607</v>
      </c>
      <c r="G49" s="280"/>
      <c r="H49" s="280"/>
      <c r="I49" s="280"/>
      <c r="J49" s="280"/>
      <c r="K49" s="280"/>
      <c r="L49" s="280"/>
      <c r="M49" s="280"/>
      <c r="N49" s="280"/>
      <c r="O49" s="280"/>
      <c r="P49" s="280"/>
      <c r="Q49" s="280"/>
      <c r="R49" s="280"/>
      <c r="S49" s="280"/>
      <c r="T49" s="281"/>
      <c r="U49" s="241">
        <f>+(U11+U15+U20+U22+U28+U31+U35+U39+U42+U45+U47)/11</f>
        <v>0.16020495867768594</v>
      </c>
      <c r="V49" s="241">
        <f>+(V11+V15+V20+V22+V28+V31+V35+V39+V42+V45+V47)/11</f>
        <v>3.2936253799476262E-2</v>
      </c>
    </row>
    <row r="50" spans="1:29" ht="18" customHeight="1" x14ac:dyDescent="0.25">
      <c r="A50" s="56"/>
      <c r="B50" s="56"/>
      <c r="C50" s="56"/>
      <c r="D50" s="56"/>
      <c r="E50" s="56"/>
      <c r="F50" s="56"/>
      <c r="G50" s="56"/>
      <c r="H50" s="56"/>
      <c r="I50" s="56"/>
      <c r="J50" s="56"/>
      <c r="K50" s="59"/>
      <c r="L50" s="59"/>
      <c r="M50" s="59"/>
      <c r="N50" s="59"/>
      <c r="O50" s="13"/>
      <c r="P50" s="14"/>
      <c r="Q50" s="82"/>
      <c r="R50" s="41"/>
      <c r="S50" s="41"/>
      <c r="T50" s="41"/>
      <c r="U50" s="41"/>
      <c r="V50" s="41"/>
      <c r="W50" s="14"/>
      <c r="X50" s="41"/>
      <c r="Y50" s="56"/>
      <c r="Z50" s="56"/>
      <c r="AA50" s="56"/>
      <c r="AB50" s="56"/>
      <c r="AC50" s="56"/>
    </row>
    <row r="51" spans="1:29" ht="18" customHeight="1" x14ac:dyDescent="0.25">
      <c r="A51" s="56"/>
      <c r="B51" s="56"/>
      <c r="C51" s="56"/>
      <c r="D51" s="56"/>
      <c r="E51" s="56"/>
      <c r="F51" s="56"/>
      <c r="G51" s="56"/>
      <c r="H51" s="56"/>
      <c r="I51" s="56"/>
      <c r="J51" s="56"/>
      <c r="K51" s="59"/>
      <c r="L51" s="59"/>
      <c r="M51" s="59"/>
      <c r="N51" s="59"/>
      <c r="O51" s="13"/>
      <c r="P51" s="14"/>
      <c r="Q51" s="82"/>
      <c r="R51" s="41"/>
      <c r="S51" s="41"/>
      <c r="T51" s="41"/>
      <c r="U51" s="41"/>
      <c r="V51" s="41"/>
      <c r="W51" s="14"/>
      <c r="X51" s="41"/>
      <c r="Y51" s="56"/>
      <c r="Z51" s="56"/>
      <c r="AA51" s="56"/>
      <c r="AB51" s="56"/>
      <c r="AC51" s="56"/>
    </row>
    <row r="52" spans="1:29" ht="18" customHeight="1" x14ac:dyDescent="0.25">
      <c r="A52" s="56"/>
      <c r="B52" s="56"/>
      <c r="C52" s="56"/>
      <c r="D52" s="56"/>
      <c r="E52" s="56"/>
      <c r="F52" s="56"/>
      <c r="G52" s="56"/>
      <c r="H52" s="56"/>
      <c r="I52" s="56"/>
      <c r="J52" s="56"/>
      <c r="K52" s="59"/>
      <c r="L52" s="59"/>
      <c r="M52" s="59"/>
      <c r="N52" s="59"/>
      <c r="O52" s="13"/>
      <c r="P52" s="14"/>
      <c r="Q52" s="82"/>
      <c r="R52" s="41"/>
      <c r="S52" s="41"/>
      <c r="T52" s="41"/>
      <c r="U52" s="41"/>
      <c r="V52" s="41"/>
      <c r="W52" s="14"/>
      <c r="X52" s="41"/>
      <c r="Y52" s="56"/>
      <c r="Z52" s="56"/>
      <c r="AA52" s="56"/>
      <c r="AB52" s="56"/>
      <c r="AC52" s="56"/>
    </row>
    <row r="53" spans="1:29" ht="18" customHeight="1" x14ac:dyDescent="0.25">
      <c r="A53" s="56"/>
      <c r="B53" s="56"/>
      <c r="C53" s="56"/>
      <c r="D53" s="56"/>
      <c r="E53" s="56"/>
      <c r="F53" s="56"/>
      <c r="G53" s="56"/>
      <c r="H53" s="56"/>
      <c r="I53" s="56"/>
      <c r="J53" s="56"/>
      <c r="K53" s="59"/>
      <c r="L53" s="59"/>
      <c r="M53" s="59"/>
      <c r="N53" s="59"/>
      <c r="O53" s="13"/>
      <c r="P53" s="14"/>
      <c r="Q53" s="82"/>
      <c r="R53" s="41"/>
      <c r="S53" s="41"/>
      <c r="T53" s="41"/>
      <c r="U53" s="41"/>
      <c r="V53" s="41"/>
      <c r="W53" s="14"/>
      <c r="X53" s="41"/>
      <c r="Y53" s="56"/>
      <c r="Z53" s="56"/>
      <c r="AA53" s="56"/>
      <c r="AB53" s="56"/>
      <c r="AC53" s="56"/>
    </row>
    <row r="54" spans="1:29" ht="18" customHeight="1" x14ac:dyDescent="0.25">
      <c r="A54" s="56"/>
      <c r="B54" s="56"/>
      <c r="C54" s="56"/>
      <c r="D54" s="56"/>
      <c r="E54" s="56"/>
      <c r="F54" s="56"/>
      <c r="G54" s="56"/>
      <c r="H54" s="56"/>
      <c r="I54" s="56"/>
      <c r="J54" s="56"/>
      <c r="K54" s="59"/>
      <c r="L54" s="59"/>
      <c r="M54" s="59"/>
      <c r="N54" s="59"/>
      <c r="O54" s="13"/>
      <c r="P54" s="14"/>
      <c r="Q54" s="82"/>
      <c r="R54" s="41"/>
      <c r="S54" s="41"/>
      <c r="T54" s="41"/>
      <c r="U54" s="41"/>
      <c r="V54" s="41"/>
      <c r="W54" s="14"/>
      <c r="X54" s="41"/>
      <c r="Y54" s="56"/>
      <c r="Z54" s="56"/>
      <c r="AA54" s="56"/>
      <c r="AB54" s="56"/>
      <c r="AC54" s="56"/>
    </row>
    <row r="55" spans="1:29" ht="18" customHeight="1" x14ac:dyDescent="0.25">
      <c r="A55" s="56"/>
      <c r="B55" s="56"/>
      <c r="C55" s="56"/>
      <c r="D55" s="56"/>
      <c r="E55" s="56"/>
      <c r="F55" s="56"/>
      <c r="G55" s="56"/>
      <c r="H55" s="56"/>
      <c r="I55" s="56"/>
      <c r="J55" s="56"/>
      <c r="K55" s="59"/>
      <c r="L55" s="59"/>
      <c r="M55" s="59"/>
      <c r="N55" s="59"/>
      <c r="O55" s="13"/>
      <c r="P55" s="14"/>
      <c r="Q55" s="82"/>
      <c r="R55" s="41"/>
      <c r="S55" s="41"/>
      <c r="T55" s="41"/>
      <c r="U55" s="41"/>
      <c r="V55" s="41"/>
      <c r="W55" s="14"/>
      <c r="X55" s="41"/>
      <c r="Y55" s="56"/>
      <c r="Z55" s="56"/>
      <c r="AA55" s="56"/>
      <c r="AB55" s="56"/>
      <c r="AC55" s="56"/>
    </row>
    <row r="56" spans="1:29" ht="18" customHeight="1" x14ac:dyDescent="0.25">
      <c r="A56" s="56"/>
      <c r="B56" s="56"/>
      <c r="C56" s="56"/>
      <c r="D56" s="56"/>
      <c r="E56" s="56"/>
      <c r="F56" s="56"/>
      <c r="G56" s="56"/>
      <c r="H56" s="56"/>
      <c r="I56" s="56"/>
      <c r="J56" s="56"/>
      <c r="K56" s="59"/>
      <c r="L56" s="59"/>
      <c r="M56" s="59"/>
      <c r="N56" s="59"/>
      <c r="O56" s="13"/>
      <c r="P56" s="14"/>
      <c r="Q56" s="82"/>
      <c r="R56" s="41"/>
      <c r="S56" s="41"/>
      <c r="T56" s="41"/>
      <c r="U56" s="41"/>
      <c r="V56" s="41"/>
      <c r="W56" s="14"/>
      <c r="X56" s="41"/>
      <c r="Y56" s="56"/>
      <c r="Z56" s="56"/>
      <c r="AA56" s="56"/>
      <c r="AB56" s="56"/>
      <c r="AC56" s="56"/>
    </row>
    <row r="57" spans="1:29" ht="18" customHeight="1" x14ac:dyDescent="0.25">
      <c r="A57" s="56"/>
      <c r="B57" s="56"/>
      <c r="C57" s="56"/>
      <c r="D57" s="56"/>
      <c r="E57" s="56"/>
      <c r="F57" s="56"/>
      <c r="G57" s="56"/>
      <c r="H57" s="56"/>
      <c r="I57" s="56"/>
      <c r="J57" s="56"/>
      <c r="K57" s="59"/>
      <c r="L57" s="59"/>
      <c r="M57" s="59"/>
      <c r="N57" s="59"/>
      <c r="O57" s="13"/>
      <c r="P57" s="14"/>
      <c r="Q57" s="82"/>
      <c r="R57" s="41"/>
      <c r="S57" s="41"/>
      <c r="T57" s="41"/>
      <c r="U57" s="41"/>
      <c r="V57" s="41"/>
      <c r="W57" s="14"/>
      <c r="X57" s="41"/>
      <c r="Y57" s="56"/>
      <c r="Z57" s="56"/>
      <c r="AA57" s="56"/>
      <c r="AB57" s="56"/>
      <c r="AC57" s="56"/>
    </row>
    <row r="58" spans="1:29" ht="18" customHeight="1" x14ac:dyDescent="0.25">
      <c r="A58" s="56"/>
      <c r="B58" s="56"/>
      <c r="C58" s="56"/>
      <c r="D58" s="56"/>
      <c r="E58" s="56"/>
      <c r="F58" s="56"/>
      <c r="G58" s="56"/>
      <c r="H58" s="56"/>
      <c r="I58" s="56"/>
      <c r="J58" s="56"/>
      <c r="K58" s="59"/>
      <c r="L58" s="59"/>
      <c r="M58" s="59"/>
      <c r="N58" s="59"/>
      <c r="O58" s="13"/>
      <c r="P58" s="14"/>
      <c r="Q58" s="82"/>
      <c r="R58" s="41"/>
      <c r="S58" s="41"/>
      <c r="T58" s="41"/>
      <c r="U58" s="41"/>
      <c r="V58" s="41"/>
      <c r="W58" s="14"/>
      <c r="X58" s="41"/>
      <c r="Y58" s="56"/>
      <c r="Z58" s="56"/>
      <c r="AA58" s="56"/>
      <c r="AB58" s="56"/>
      <c r="AC58" s="56"/>
    </row>
    <row r="59" spans="1:29" ht="18" customHeight="1" x14ac:dyDescent="0.25">
      <c r="A59" s="56"/>
      <c r="B59" s="56"/>
      <c r="C59" s="56"/>
      <c r="D59" s="56"/>
      <c r="E59" s="56"/>
      <c r="F59" s="56"/>
      <c r="G59" s="56"/>
      <c r="H59" s="56"/>
      <c r="I59" s="56"/>
      <c r="J59" s="56"/>
      <c r="K59" s="59"/>
      <c r="L59" s="59"/>
      <c r="M59" s="59"/>
      <c r="N59" s="59"/>
      <c r="O59" s="13"/>
      <c r="P59" s="14"/>
      <c r="Q59" s="82"/>
      <c r="R59" s="41"/>
      <c r="S59" s="41"/>
      <c r="T59" s="41"/>
      <c r="U59" s="41"/>
      <c r="V59" s="41"/>
      <c r="W59" s="14"/>
      <c r="X59" s="41"/>
      <c r="Y59" s="56"/>
      <c r="Z59" s="56"/>
      <c r="AA59" s="56"/>
      <c r="AB59" s="56"/>
      <c r="AC59" s="56"/>
    </row>
    <row r="60" spans="1:29" ht="18" customHeight="1" x14ac:dyDescent="0.25">
      <c r="A60" s="56"/>
      <c r="B60" s="56"/>
      <c r="C60" s="56"/>
      <c r="D60" s="56"/>
      <c r="E60" s="56"/>
      <c r="F60" s="56"/>
      <c r="G60" s="56"/>
      <c r="H60" s="56"/>
      <c r="I60" s="56"/>
      <c r="J60" s="56"/>
      <c r="K60" s="59"/>
      <c r="L60" s="59"/>
      <c r="M60" s="59"/>
      <c r="N60" s="59"/>
      <c r="O60" s="13"/>
      <c r="P60" s="14"/>
      <c r="Q60" s="82"/>
      <c r="R60" s="41"/>
      <c r="S60" s="41"/>
      <c r="T60" s="41"/>
      <c r="U60" s="41"/>
      <c r="V60" s="41"/>
      <c r="W60" s="14"/>
      <c r="X60" s="41"/>
      <c r="Y60" s="56"/>
      <c r="Z60" s="56"/>
      <c r="AA60" s="56"/>
      <c r="AB60" s="56"/>
      <c r="AC60" s="56"/>
    </row>
    <row r="61" spans="1:29" ht="18" customHeight="1" x14ac:dyDescent="0.25">
      <c r="A61" s="56"/>
      <c r="B61" s="56"/>
      <c r="C61" s="56"/>
      <c r="D61" s="56"/>
      <c r="E61" s="56"/>
      <c r="F61" s="56"/>
      <c r="G61" s="56"/>
      <c r="H61" s="56"/>
      <c r="I61" s="56"/>
      <c r="J61" s="56"/>
      <c r="K61" s="59"/>
      <c r="L61" s="59"/>
      <c r="M61" s="59"/>
      <c r="N61" s="59"/>
      <c r="O61" s="13"/>
      <c r="P61" s="14"/>
      <c r="Q61" s="82"/>
      <c r="R61" s="41"/>
      <c r="S61" s="41"/>
      <c r="T61" s="41"/>
      <c r="U61" s="41"/>
      <c r="V61" s="41"/>
      <c r="W61" s="14"/>
      <c r="X61" s="41"/>
      <c r="Y61" s="56"/>
      <c r="Z61" s="56"/>
      <c r="AA61" s="56"/>
      <c r="AB61" s="56"/>
      <c r="AC61" s="56"/>
    </row>
    <row r="62" spans="1:29" ht="18" customHeight="1" x14ac:dyDescent="0.25">
      <c r="A62" s="56"/>
      <c r="B62" s="56"/>
      <c r="C62" s="56"/>
      <c r="D62" s="56"/>
      <c r="E62" s="56"/>
      <c r="F62" s="56"/>
      <c r="G62" s="56"/>
      <c r="H62" s="56"/>
      <c r="I62" s="56"/>
      <c r="J62" s="56"/>
      <c r="K62" s="59"/>
      <c r="L62" s="59"/>
      <c r="M62" s="59"/>
      <c r="N62" s="59"/>
      <c r="O62" s="13"/>
      <c r="P62" s="14"/>
      <c r="Q62" s="82"/>
      <c r="R62" s="41"/>
      <c r="S62" s="41"/>
      <c r="T62" s="41"/>
      <c r="U62" s="41"/>
      <c r="V62" s="41"/>
      <c r="W62" s="14"/>
      <c r="X62" s="41"/>
      <c r="Y62" s="56"/>
      <c r="Z62" s="56"/>
      <c r="AA62" s="56"/>
      <c r="AB62" s="56"/>
      <c r="AC62" s="56"/>
    </row>
    <row r="63" spans="1:29" ht="18" customHeight="1" x14ac:dyDescent="0.25">
      <c r="A63" s="56"/>
      <c r="B63" s="56"/>
      <c r="C63" s="56"/>
      <c r="D63" s="56"/>
      <c r="E63" s="56"/>
      <c r="F63" s="56"/>
      <c r="G63" s="56"/>
      <c r="H63" s="56"/>
      <c r="I63" s="56"/>
      <c r="J63" s="56"/>
      <c r="K63" s="59"/>
      <c r="L63" s="59"/>
      <c r="M63" s="59"/>
      <c r="N63" s="59"/>
      <c r="O63" s="13"/>
      <c r="P63" s="14"/>
      <c r="Q63" s="82"/>
      <c r="R63" s="41"/>
      <c r="S63" s="41"/>
      <c r="T63" s="41"/>
      <c r="U63" s="41"/>
      <c r="V63" s="41"/>
      <c r="W63" s="14"/>
      <c r="X63" s="41"/>
      <c r="Y63" s="56"/>
      <c r="Z63" s="56"/>
      <c r="AA63" s="56"/>
      <c r="AB63" s="56"/>
      <c r="AC63" s="56"/>
    </row>
    <row r="64" spans="1:29" ht="18" customHeight="1" x14ac:dyDescent="0.25">
      <c r="A64" s="56"/>
      <c r="B64" s="56"/>
      <c r="C64" s="56"/>
      <c r="D64" s="56"/>
      <c r="E64" s="56"/>
      <c r="F64" s="56"/>
      <c r="G64" s="56"/>
      <c r="H64" s="56"/>
      <c r="I64" s="56"/>
      <c r="J64" s="56"/>
      <c r="K64" s="59"/>
      <c r="L64" s="59"/>
      <c r="M64" s="59"/>
      <c r="N64" s="59"/>
      <c r="O64" s="13"/>
      <c r="P64" s="14"/>
      <c r="Q64" s="82"/>
      <c r="R64" s="41"/>
      <c r="S64" s="41"/>
      <c r="T64" s="41"/>
      <c r="U64" s="41"/>
      <c r="V64" s="41"/>
      <c r="W64" s="14"/>
      <c r="X64" s="41"/>
      <c r="Y64" s="56"/>
      <c r="Z64" s="56"/>
      <c r="AA64" s="56"/>
      <c r="AB64" s="56"/>
      <c r="AC64" s="56"/>
    </row>
    <row r="65" spans="1:29" ht="18" customHeight="1" x14ac:dyDescent="0.25">
      <c r="A65" s="56"/>
      <c r="B65" s="56"/>
      <c r="C65" s="56"/>
      <c r="D65" s="56"/>
      <c r="E65" s="56"/>
      <c r="F65" s="56"/>
      <c r="G65" s="56"/>
      <c r="H65" s="56"/>
      <c r="I65" s="56"/>
      <c r="J65" s="56"/>
      <c r="K65" s="59"/>
      <c r="L65" s="59"/>
      <c r="M65" s="59"/>
      <c r="N65" s="59"/>
      <c r="O65" s="13"/>
      <c r="P65" s="14"/>
      <c r="Q65" s="82"/>
      <c r="R65" s="41"/>
      <c r="S65" s="41"/>
      <c r="T65" s="41"/>
      <c r="U65" s="41"/>
      <c r="V65" s="41"/>
      <c r="W65" s="14"/>
      <c r="X65" s="41"/>
      <c r="Y65" s="56"/>
      <c r="Z65" s="56"/>
      <c r="AA65" s="56"/>
      <c r="AB65" s="56"/>
      <c r="AC65" s="56"/>
    </row>
    <row r="66" spans="1:29" ht="18" customHeight="1" x14ac:dyDescent="0.25">
      <c r="A66" s="56"/>
      <c r="B66" s="56"/>
      <c r="C66" s="56"/>
      <c r="D66" s="56"/>
      <c r="E66" s="56"/>
      <c r="F66" s="56"/>
      <c r="G66" s="56"/>
      <c r="H66" s="56"/>
      <c r="I66" s="56"/>
      <c r="J66" s="56"/>
      <c r="K66" s="59"/>
      <c r="L66" s="59"/>
      <c r="M66" s="59"/>
      <c r="N66" s="59"/>
      <c r="O66" s="13"/>
      <c r="P66" s="14"/>
      <c r="Q66" s="82"/>
      <c r="R66" s="41"/>
      <c r="S66" s="41"/>
      <c r="T66" s="41"/>
      <c r="U66" s="41"/>
      <c r="V66" s="41"/>
      <c r="W66" s="14"/>
      <c r="X66" s="41"/>
      <c r="Y66" s="56"/>
      <c r="Z66" s="56"/>
      <c r="AA66" s="56"/>
      <c r="AB66" s="56"/>
      <c r="AC66" s="56"/>
    </row>
    <row r="67" spans="1:29" ht="18" customHeight="1" x14ac:dyDescent="0.25">
      <c r="A67" s="56"/>
      <c r="B67" s="56"/>
      <c r="C67" s="56"/>
      <c r="D67" s="56"/>
      <c r="E67" s="56"/>
      <c r="F67" s="56"/>
      <c r="G67" s="56"/>
      <c r="H67" s="56"/>
      <c r="I67" s="56"/>
      <c r="J67" s="56"/>
      <c r="K67" s="59"/>
      <c r="L67" s="59"/>
      <c r="M67" s="59"/>
      <c r="N67" s="59"/>
      <c r="O67" s="13"/>
      <c r="P67" s="14"/>
      <c r="Q67" s="82"/>
      <c r="R67" s="41"/>
      <c r="S67" s="41"/>
      <c r="T67" s="41"/>
      <c r="U67" s="41"/>
      <c r="V67" s="41"/>
      <c r="W67" s="14"/>
      <c r="X67" s="41"/>
      <c r="Y67" s="56"/>
      <c r="Z67" s="56"/>
      <c r="AA67" s="56"/>
      <c r="AB67" s="56"/>
      <c r="AC67" s="56"/>
    </row>
    <row r="68" spans="1:29" ht="18" customHeight="1" x14ac:dyDescent="0.25">
      <c r="A68" s="56"/>
      <c r="B68" s="56"/>
      <c r="C68" s="56"/>
      <c r="D68" s="56"/>
      <c r="E68" s="56"/>
      <c r="F68" s="56"/>
      <c r="G68" s="56"/>
      <c r="H68" s="56"/>
      <c r="I68" s="56"/>
      <c r="J68" s="56"/>
      <c r="K68" s="59"/>
      <c r="L68" s="59"/>
      <c r="M68" s="59"/>
      <c r="N68" s="59"/>
      <c r="O68" s="13"/>
      <c r="P68" s="14"/>
      <c r="Q68" s="82"/>
      <c r="R68" s="41"/>
      <c r="S68" s="41"/>
      <c r="T68" s="41"/>
      <c r="U68" s="41"/>
      <c r="V68" s="41"/>
      <c r="W68" s="14"/>
      <c r="X68" s="41"/>
      <c r="Y68" s="56"/>
      <c r="Z68" s="56"/>
      <c r="AA68" s="56"/>
      <c r="AB68" s="56"/>
      <c r="AC68" s="56"/>
    </row>
    <row r="69" spans="1:29" ht="18" customHeight="1" x14ac:dyDescent="0.25">
      <c r="A69" s="56"/>
      <c r="B69" s="56"/>
      <c r="C69" s="56"/>
      <c r="D69" s="56"/>
      <c r="E69" s="56"/>
      <c r="F69" s="56"/>
      <c r="G69" s="56"/>
      <c r="H69" s="56"/>
      <c r="I69" s="56"/>
      <c r="J69" s="56"/>
      <c r="K69" s="59"/>
      <c r="L69" s="59"/>
      <c r="M69" s="59"/>
      <c r="N69" s="59"/>
      <c r="O69" s="13"/>
      <c r="P69" s="14"/>
      <c r="Q69" s="82"/>
      <c r="R69" s="41"/>
      <c r="S69" s="41"/>
      <c r="T69" s="41"/>
      <c r="U69" s="41"/>
      <c r="V69" s="41"/>
      <c r="W69" s="14"/>
      <c r="X69" s="41"/>
      <c r="Y69" s="56"/>
      <c r="Z69" s="56"/>
      <c r="AA69" s="56"/>
      <c r="AB69" s="56"/>
      <c r="AC69" s="56"/>
    </row>
    <row r="70" spans="1:29" ht="18" customHeight="1" x14ac:dyDescent="0.25">
      <c r="A70" s="56"/>
      <c r="B70" s="56"/>
      <c r="C70" s="56"/>
      <c r="D70" s="56"/>
      <c r="E70" s="56"/>
      <c r="F70" s="56"/>
      <c r="G70" s="56"/>
      <c r="H70" s="56"/>
      <c r="I70" s="56"/>
      <c r="J70" s="56"/>
      <c r="K70" s="59"/>
      <c r="L70" s="59"/>
      <c r="M70" s="59"/>
      <c r="N70" s="59"/>
      <c r="O70" s="13"/>
      <c r="P70" s="14"/>
      <c r="Q70" s="82"/>
      <c r="R70" s="41"/>
      <c r="S70" s="41"/>
      <c r="T70" s="41"/>
      <c r="U70" s="41"/>
      <c r="V70" s="41"/>
      <c r="W70" s="14"/>
      <c r="X70" s="41"/>
      <c r="Y70" s="56"/>
      <c r="Z70" s="56"/>
      <c r="AA70" s="56"/>
      <c r="AB70" s="56"/>
      <c r="AC70" s="56"/>
    </row>
    <row r="71" spans="1:29" ht="18" customHeight="1" x14ac:dyDescent="0.25">
      <c r="A71" s="56"/>
      <c r="B71" s="56"/>
      <c r="C71" s="56"/>
      <c r="D71" s="56"/>
      <c r="E71" s="56"/>
      <c r="F71" s="56"/>
      <c r="G71" s="56"/>
      <c r="H71" s="56"/>
      <c r="I71" s="56"/>
      <c r="J71" s="56"/>
      <c r="K71" s="59"/>
      <c r="L71" s="59"/>
      <c r="M71" s="59"/>
      <c r="N71" s="59"/>
      <c r="O71" s="13"/>
      <c r="P71" s="14"/>
      <c r="Q71" s="82"/>
      <c r="R71" s="41"/>
      <c r="S71" s="41"/>
      <c r="T71" s="41"/>
      <c r="U71" s="41"/>
      <c r="V71" s="41"/>
      <c r="W71" s="14"/>
      <c r="X71" s="41"/>
      <c r="Y71" s="56"/>
      <c r="Z71" s="56"/>
      <c r="AA71" s="56"/>
      <c r="AB71" s="56"/>
      <c r="AC71" s="56"/>
    </row>
    <row r="72" spans="1:29" ht="18" customHeight="1" x14ac:dyDescent="0.25">
      <c r="A72" s="56"/>
      <c r="B72" s="56"/>
      <c r="C72" s="56"/>
      <c r="D72" s="56"/>
      <c r="E72" s="56"/>
      <c r="F72" s="56"/>
      <c r="G72" s="56"/>
      <c r="H72" s="56"/>
      <c r="I72" s="56"/>
      <c r="J72" s="56"/>
      <c r="K72" s="59"/>
      <c r="L72" s="59"/>
      <c r="M72" s="59"/>
      <c r="N72" s="59"/>
      <c r="O72" s="13"/>
      <c r="P72" s="14"/>
      <c r="Q72" s="82"/>
      <c r="R72" s="41"/>
      <c r="S72" s="41"/>
      <c r="T72" s="41"/>
      <c r="U72" s="41"/>
      <c r="V72" s="41"/>
      <c r="W72" s="14"/>
      <c r="X72" s="41"/>
      <c r="Y72" s="56"/>
      <c r="Z72" s="56"/>
      <c r="AA72" s="56"/>
      <c r="AB72" s="56"/>
      <c r="AC72" s="56"/>
    </row>
    <row r="73" spans="1:29" ht="18" customHeight="1" x14ac:dyDescent="0.25">
      <c r="A73" s="56"/>
      <c r="B73" s="56"/>
      <c r="C73" s="56"/>
      <c r="D73" s="56"/>
      <c r="E73" s="56"/>
      <c r="F73" s="56"/>
      <c r="G73" s="56"/>
      <c r="H73" s="56"/>
      <c r="I73" s="56"/>
      <c r="J73" s="56"/>
      <c r="K73" s="59"/>
      <c r="L73" s="59"/>
      <c r="M73" s="59"/>
      <c r="N73" s="59"/>
      <c r="O73" s="13"/>
      <c r="P73" s="14"/>
      <c r="Q73" s="82"/>
      <c r="R73" s="41"/>
      <c r="S73" s="41"/>
      <c r="T73" s="41"/>
      <c r="U73" s="41"/>
      <c r="V73" s="41"/>
      <c r="W73" s="14"/>
      <c r="X73" s="41"/>
      <c r="Y73" s="56"/>
      <c r="Z73" s="56"/>
      <c r="AA73" s="56"/>
      <c r="AB73" s="56"/>
      <c r="AC73" s="56"/>
    </row>
    <row r="74" spans="1:29" ht="18" customHeight="1" x14ac:dyDescent="0.25">
      <c r="A74" s="56"/>
      <c r="B74" s="56"/>
      <c r="C74" s="56"/>
      <c r="D74" s="56"/>
      <c r="E74" s="56"/>
      <c r="F74" s="56"/>
      <c r="G74" s="56"/>
      <c r="H74" s="56"/>
      <c r="I74" s="56"/>
      <c r="J74" s="56"/>
      <c r="K74" s="59"/>
      <c r="L74" s="59"/>
      <c r="M74" s="59"/>
      <c r="N74" s="59"/>
      <c r="O74" s="13"/>
      <c r="P74" s="14"/>
      <c r="Q74" s="82"/>
      <c r="R74" s="41"/>
      <c r="S74" s="41"/>
      <c r="T74" s="41"/>
      <c r="U74" s="41"/>
      <c r="V74" s="41"/>
      <c r="W74" s="14"/>
      <c r="X74" s="41"/>
      <c r="Y74" s="56"/>
      <c r="Z74" s="56"/>
      <c r="AA74" s="56"/>
      <c r="AB74" s="56"/>
      <c r="AC74" s="56"/>
    </row>
    <row r="75" spans="1:29" ht="18" customHeight="1" x14ac:dyDescent="0.25">
      <c r="A75" s="56"/>
      <c r="B75" s="56"/>
      <c r="C75" s="56"/>
      <c r="D75" s="56"/>
      <c r="E75" s="56"/>
      <c r="F75" s="56"/>
      <c r="G75" s="56"/>
      <c r="H75" s="56"/>
      <c r="I75" s="56"/>
      <c r="J75" s="56"/>
      <c r="K75" s="59"/>
      <c r="L75" s="59"/>
      <c r="M75" s="59"/>
      <c r="N75" s="59"/>
      <c r="O75" s="13"/>
      <c r="P75" s="14"/>
      <c r="Q75" s="82"/>
      <c r="R75" s="41"/>
      <c r="S75" s="41"/>
      <c r="T75" s="41"/>
      <c r="U75" s="41"/>
      <c r="V75" s="41"/>
      <c r="W75" s="14"/>
      <c r="X75" s="41"/>
      <c r="Y75" s="56"/>
      <c r="Z75" s="56"/>
      <c r="AA75" s="56"/>
      <c r="AB75" s="56"/>
      <c r="AC75" s="56"/>
    </row>
    <row r="76" spans="1:29" ht="18" customHeight="1" x14ac:dyDescent="0.25">
      <c r="A76" s="56"/>
      <c r="B76" s="56"/>
      <c r="C76" s="56"/>
      <c r="D76" s="56"/>
      <c r="E76" s="56"/>
      <c r="F76" s="56"/>
      <c r="G76" s="56"/>
      <c r="H76" s="56"/>
      <c r="I76" s="56"/>
      <c r="J76" s="56"/>
      <c r="K76" s="59"/>
      <c r="L76" s="59"/>
      <c r="M76" s="59"/>
      <c r="N76" s="59"/>
      <c r="O76" s="13"/>
      <c r="P76" s="14"/>
      <c r="Q76" s="82"/>
      <c r="R76" s="41"/>
      <c r="S76" s="41"/>
      <c r="T76" s="41"/>
      <c r="U76" s="41"/>
      <c r="V76" s="41"/>
      <c r="W76" s="14"/>
      <c r="X76" s="41"/>
      <c r="Y76" s="56"/>
      <c r="Z76" s="56"/>
      <c r="AA76" s="56"/>
      <c r="AB76" s="56"/>
      <c r="AC76" s="56"/>
    </row>
    <row r="77" spans="1:29" ht="18" customHeight="1" x14ac:dyDescent="0.25">
      <c r="A77" s="56"/>
      <c r="B77" s="56"/>
      <c r="C77" s="56"/>
      <c r="D77" s="56"/>
      <c r="E77" s="56"/>
      <c r="F77" s="56"/>
      <c r="G77" s="56"/>
      <c r="H77" s="56"/>
      <c r="I77" s="56"/>
      <c r="J77" s="56"/>
      <c r="K77" s="59"/>
      <c r="L77" s="59"/>
      <c r="M77" s="59"/>
      <c r="N77" s="59"/>
      <c r="O77" s="13"/>
      <c r="P77" s="14"/>
      <c r="Q77" s="82"/>
      <c r="R77" s="41"/>
      <c r="S77" s="41"/>
      <c r="T77" s="41"/>
      <c r="U77" s="41"/>
      <c r="V77" s="41"/>
      <c r="W77" s="14"/>
      <c r="X77" s="41"/>
      <c r="Y77" s="56"/>
      <c r="Z77" s="56"/>
      <c r="AA77" s="56"/>
      <c r="AB77" s="56"/>
      <c r="AC77" s="56"/>
    </row>
    <row r="78" spans="1:29" ht="18" customHeight="1" x14ac:dyDescent="0.25">
      <c r="A78" s="56"/>
      <c r="B78" s="56"/>
      <c r="C78" s="56"/>
      <c r="D78" s="56"/>
      <c r="E78" s="56"/>
      <c r="F78" s="56"/>
      <c r="G78" s="56"/>
      <c r="H78" s="56"/>
      <c r="I78" s="56"/>
      <c r="J78" s="56"/>
      <c r="K78" s="59"/>
      <c r="L78" s="59"/>
      <c r="M78" s="59"/>
      <c r="N78" s="59"/>
      <c r="O78" s="13"/>
      <c r="P78" s="14"/>
      <c r="Q78" s="82"/>
      <c r="R78" s="41"/>
      <c r="S78" s="41"/>
      <c r="T78" s="41"/>
      <c r="U78" s="41"/>
      <c r="V78" s="41"/>
      <c r="W78" s="14"/>
      <c r="X78" s="41"/>
      <c r="Y78" s="56"/>
      <c r="Z78" s="56"/>
      <c r="AA78" s="56"/>
      <c r="AB78" s="56"/>
      <c r="AC78" s="56"/>
    </row>
    <row r="79" spans="1:29" ht="18" customHeight="1" x14ac:dyDescent="0.25">
      <c r="A79" s="56"/>
      <c r="B79" s="56"/>
      <c r="C79" s="56"/>
      <c r="D79" s="56"/>
      <c r="E79" s="56"/>
      <c r="F79" s="56"/>
      <c r="G79" s="56"/>
      <c r="H79" s="56"/>
      <c r="I79" s="56"/>
      <c r="J79" s="56"/>
      <c r="K79" s="59"/>
      <c r="L79" s="59"/>
      <c r="M79" s="59"/>
      <c r="N79" s="59"/>
      <c r="O79" s="13"/>
      <c r="P79" s="14"/>
      <c r="Q79" s="82"/>
      <c r="R79" s="41"/>
      <c r="S79" s="41"/>
      <c r="T79" s="41"/>
      <c r="U79" s="41"/>
      <c r="V79" s="41"/>
      <c r="W79" s="14"/>
      <c r="X79" s="41"/>
      <c r="Y79" s="56"/>
      <c r="Z79" s="56"/>
      <c r="AA79" s="56"/>
      <c r="AB79" s="56"/>
      <c r="AC79" s="56"/>
    </row>
    <row r="80" spans="1:29" ht="18" customHeight="1" x14ac:dyDescent="0.25">
      <c r="A80" s="56"/>
      <c r="B80" s="56"/>
      <c r="C80" s="56"/>
      <c r="D80" s="56"/>
      <c r="E80" s="56"/>
      <c r="F80" s="56"/>
      <c r="G80" s="56"/>
      <c r="H80" s="56"/>
      <c r="I80" s="56"/>
      <c r="J80" s="56"/>
      <c r="K80" s="59"/>
      <c r="L80" s="59"/>
      <c r="M80" s="59"/>
      <c r="N80" s="59"/>
      <c r="O80" s="13"/>
      <c r="P80" s="14"/>
      <c r="Q80" s="82"/>
      <c r="R80" s="41"/>
      <c r="S80" s="41"/>
      <c r="T80" s="41"/>
      <c r="U80" s="41"/>
      <c r="V80" s="41"/>
      <c r="W80" s="14"/>
      <c r="X80" s="41"/>
      <c r="Y80" s="56"/>
      <c r="Z80" s="56"/>
      <c r="AA80" s="56"/>
      <c r="AB80" s="56"/>
      <c r="AC80" s="56"/>
    </row>
    <row r="81" spans="1:29" ht="18" customHeight="1" x14ac:dyDescent="0.25">
      <c r="A81" s="56"/>
      <c r="B81" s="56"/>
      <c r="C81" s="56"/>
      <c r="D81" s="56"/>
      <c r="E81" s="56"/>
      <c r="F81" s="56"/>
      <c r="G81" s="56"/>
      <c r="H81" s="56"/>
      <c r="I81" s="56"/>
      <c r="J81" s="56"/>
      <c r="K81" s="59"/>
      <c r="L81" s="59"/>
      <c r="M81" s="59"/>
      <c r="N81" s="59"/>
      <c r="O81" s="13"/>
      <c r="P81" s="14"/>
      <c r="Q81" s="82"/>
      <c r="R81" s="41"/>
      <c r="S81" s="41"/>
      <c r="T81" s="41"/>
      <c r="U81" s="41"/>
      <c r="V81" s="41"/>
      <c r="W81" s="14"/>
      <c r="X81" s="41"/>
      <c r="Y81" s="56"/>
      <c r="Z81" s="56"/>
      <c r="AA81" s="56"/>
      <c r="AB81" s="56"/>
      <c r="AC81" s="56"/>
    </row>
    <row r="82" spans="1:29" ht="18" customHeight="1" x14ac:dyDescent="0.25">
      <c r="A82" s="56"/>
      <c r="B82" s="56"/>
      <c r="C82" s="56"/>
      <c r="D82" s="56"/>
      <c r="E82" s="56"/>
      <c r="F82" s="56"/>
      <c r="G82" s="56"/>
      <c r="H82" s="56"/>
      <c r="I82" s="56"/>
      <c r="J82" s="56"/>
      <c r="K82" s="59"/>
      <c r="L82" s="59"/>
      <c r="M82" s="59"/>
      <c r="N82" s="59"/>
      <c r="O82" s="13"/>
      <c r="P82" s="14"/>
      <c r="Q82" s="82"/>
      <c r="R82" s="41"/>
      <c r="S82" s="41"/>
      <c r="T82" s="41"/>
      <c r="U82" s="41"/>
      <c r="V82" s="41"/>
      <c r="W82" s="14"/>
      <c r="X82" s="41"/>
      <c r="Y82" s="56"/>
      <c r="Z82" s="56"/>
      <c r="AA82" s="56"/>
      <c r="AB82" s="56"/>
      <c r="AC82" s="56"/>
    </row>
    <row r="83" spans="1:29" ht="18" customHeight="1" x14ac:dyDescent="0.25">
      <c r="A83" s="56"/>
      <c r="B83" s="56"/>
      <c r="C83" s="56"/>
      <c r="D83" s="56"/>
      <c r="E83" s="56"/>
      <c r="F83" s="56"/>
      <c r="G83" s="56"/>
      <c r="H83" s="56"/>
      <c r="I83" s="56"/>
      <c r="J83" s="56"/>
      <c r="K83" s="59"/>
      <c r="L83" s="59"/>
      <c r="M83" s="59"/>
      <c r="N83" s="59"/>
      <c r="O83" s="13"/>
      <c r="P83" s="14"/>
      <c r="Q83" s="82"/>
      <c r="R83" s="41"/>
      <c r="S83" s="41"/>
      <c r="T83" s="41"/>
      <c r="U83" s="41"/>
      <c r="V83" s="41"/>
      <c r="W83" s="14"/>
      <c r="X83" s="41"/>
      <c r="Y83" s="56"/>
      <c r="Z83" s="56"/>
      <c r="AA83" s="56"/>
      <c r="AB83" s="56"/>
      <c r="AC83" s="56"/>
    </row>
    <row r="84" spans="1:29" ht="18" customHeight="1" x14ac:dyDescent="0.25">
      <c r="A84" s="56"/>
      <c r="B84" s="56"/>
      <c r="C84" s="56"/>
      <c r="D84" s="56"/>
      <c r="E84" s="56"/>
      <c r="F84" s="56"/>
      <c r="G84" s="56"/>
      <c r="H84" s="56"/>
      <c r="I84" s="56"/>
      <c r="J84" s="56"/>
      <c r="K84" s="59"/>
      <c r="L84" s="59"/>
      <c r="M84" s="59"/>
      <c r="N84" s="59"/>
      <c r="O84" s="13"/>
      <c r="P84" s="14"/>
      <c r="Q84" s="82"/>
      <c r="R84" s="41"/>
      <c r="S84" s="41"/>
      <c r="T84" s="41"/>
      <c r="U84" s="41"/>
      <c r="V84" s="41"/>
      <c r="W84" s="14"/>
      <c r="X84" s="41"/>
      <c r="Y84" s="56"/>
      <c r="Z84" s="56"/>
      <c r="AA84" s="56"/>
      <c r="AB84" s="56"/>
      <c r="AC84" s="56"/>
    </row>
    <row r="85" spans="1:29" ht="18" customHeight="1" x14ac:dyDescent="0.25">
      <c r="A85" s="56"/>
      <c r="B85" s="56"/>
      <c r="C85" s="56"/>
      <c r="D85" s="56"/>
      <c r="E85" s="56"/>
      <c r="F85" s="56"/>
      <c r="G85" s="56"/>
      <c r="H85" s="56"/>
      <c r="I85" s="56"/>
      <c r="J85" s="56"/>
      <c r="K85" s="59"/>
      <c r="L85" s="59"/>
      <c r="M85" s="59"/>
      <c r="N85" s="59"/>
      <c r="O85" s="13"/>
      <c r="P85" s="14"/>
      <c r="Q85" s="82"/>
      <c r="R85" s="41"/>
      <c r="S85" s="41"/>
      <c r="T85" s="41"/>
      <c r="U85" s="41"/>
      <c r="V85" s="41"/>
      <c r="W85" s="14"/>
      <c r="X85" s="41"/>
      <c r="Y85" s="56"/>
      <c r="Z85" s="56"/>
      <c r="AA85" s="56"/>
      <c r="AB85" s="56"/>
      <c r="AC85" s="56"/>
    </row>
    <row r="86" spans="1:29" ht="18" customHeight="1" x14ac:dyDescent="0.25">
      <c r="A86" s="56"/>
      <c r="B86" s="56"/>
      <c r="C86" s="56"/>
      <c r="D86" s="56"/>
      <c r="E86" s="56"/>
      <c r="F86" s="56"/>
      <c r="G86" s="56"/>
      <c r="H86" s="56"/>
      <c r="I86" s="56"/>
      <c r="J86" s="56"/>
      <c r="K86" s="59"/>
      <c r="L86" s="59"/>
      <c r="M86" s="59"/>
      <c r="N86" s="59"/>
      <c r="O86" s="13"/>
      <c r="P86" s="14"/>
      <c r="Q86" s="82"/>
      <c r="R86" s="41"/>
      <c r="S86" s="41"/>
      <c r="T86" s="41"/>
      <c r="U86" s="41"/>
      <c r="V86" s="41"/>
      <c r="W86" s="14"/>
      <c r="X86" s="41"/>
      <c r="Y86" s="56"/>
      <c r="Z86" s="56"/>
      <c r="AA86" s="56"/>
      <c r="AB86" s="56"/>
      <c r="AC86" s="56"/>
    </row>
    <row r="87" spans="1:29" ht="18" customHeight="1" x14ac:dyDescent="0.25">
      <c r="A87" s="56"/>
      <c r="B87" s="56"/>
      <c r="C87" s="56"/>
      <c r="D87" s="56"/>
      <c r="E87" s="56"/>
      <c r="F87" s="56"/>
      <c r="G87" s="56"/>
      <c r="H87" s="56"/>
      <c r="I87" s="56"/>
      <c r="J87" s="56"/>
      <c r="K87" s="59"/>
      <c r="L87" s="59"/>
      <c r="M87" s="59"/>
      <c r="N87" s="59"/>
      <c r="O87" s="13"/>
      <c r="P87" s="14"/>
      <c r="Q87" s="82"/>
      <c r="R87" s="41"/>
      <c r="S87" s="41"/>
      <c r="T87" s="41"/>
      <c r="U87" s="41"/>
      <c r="V87" s="41"/>
      <c r="W87" s="14"/>
      <c r="X87" s="41"/>
      <c r="Y87" s="56"/>
      <c r="Z87" s="56"/>
      <c r="AA87" s="56"/>
      <c r="AB87" s="56"/>
      <c r="AC87" s="56"/>
    </row>
    <row r="88" spans="1:29" ht="18" customHeight="1" x14ac:dyDescent="0.25">
      <c r="A88" s="56"/>
      <c r="B88" s="56"/>
      <c r="C88" s="56"/>
      <c r="D88" s="56"/>
      <c r="E88" s="56"/>
      <c r="F88" s="56"/>
      <c r="G88" s="56"/>
      <c r="H88" s="56"/>
      <c r="I88" s="56"/>
      <c r="J88" s="56"/>
      <c r="K88" s="59"/>
      <c r="L88" s="59"/>
      <c r="M88" s="59"/>
      <c r="N88" s="59"/>
      <c r="O88" s="13"/>
      <c r="P88" s="14"/>
      <c r="Q88" s="82"/>
      <c r="R88" s="41"/>
      <c r="S88" s="41"/>
      <c r="T88" s="41"/>
      <c r="U88" s="41"/>
      <c r="V88" s="41"/>
      <c r="W88" s="14"/>
      <c r="X88" s="41"/>
      <c r="Y88" s="56"/>
      <c r="Z88" s="56"/>
      <c r="AA88" s="56"/>
      <c r="AB88" s="56"/>
      <c r="AC88" s="56"/>
    </row>
    <row r="89" spans="1:29" ht="18" customHeight="1" x14ac:dyDescent="0.25">
      <c r="A89" s="56"/>
      <c r="B89" s="56"/>
      <c r="C89" s="56"/>
      <c r="D89" s="56"/>
      <c r="E89" s="56"/>
      <c r="F89" s="56"/>
      <c r="G89" s="56"/>
      <c r="H89" s="56"/>
      <c r="I89" s="56"/>
      <c r="J89" s="56"/>
      <c r="K89" s="59"/>
      <c r="L89" s="59"/>
      <c r="M89" s="59"/>
      <c r="N89" s="59"/>
      <c r="O89" s="13"/>
      <c r="P89" s="14"/>
      <c r="Q89" s="82"/>
      <c r="R89" s="41"/>
      <c r="S89" s="41"/>
      <c r="T89" s="41"/>
      <c r="U89" s="41"/>
      <c r="V89" s="41"/>
      <c r="W89" s="14"/>
      <c r="X89" s="41"/>
      <c r="Y89" s="56"/>
      <c r="Z89" s="56"/>
      <c r="AA89" s="56"/>
      <c r="AB89" s="56"/>
      <c r="AC89" s="56"/>
    </row>
    <row r="90" spans="1:29" ht="18" customHeight="1" x14ac:dyDescent="0.25">
      <c r="A90" s="56"/>
      <c r="B90" s="56"/>
      <c r="C90" s="56"/>
      <c r="D90" s="56"/>
      <c r="E90" s="56"/>
      <c r="F90" s="56"/>
      <c r="G90" s="56"/>
      <c r="H90" s="56"/>
      <c r="I90" s="56"/>
      <c r="J90" s="56"/>
      <c r="K90" s="59"/>
      <c r="L90" s="59"/>
      <c r="M90" s="59"/>
      <c r="N90" s="59"/>
      <c r="O90" s="13"/>
      <c r="P90" s="14"/>
      <c r="Q90" s="82"/>
      <c r="R90" s="41"/>
      <c r="S90" s="41"/>
      <c r="T90" s="41"/>
      <c r="U90" s="41"/>
      <c r="V90" s="41"/>
      <c r="W90" s="14"/>
      <c r="X90" s="41"/>
      <c r="Y90" s="56"/>
      <c r="Z90" s="56"/>
      <c r="AA90" s="56"/>
      <c r="AB90" s="56"/>
      <c r="AC90" s="56"/>
    </row>
    <row r="91" spans="1:29" ht="18" customHeight="1" x14ac:dyDescent="0.25">
      <c r="A91" s="56"/>
      <c r="B91" s="56"/>
      <c r="C91" s="56"/>
      <c r="D91" s="56"/>
      <c r="E91" s="56"/>
      <c r="F91" s="56"/>
      <c r="G91" s="56"/>
      <c r="H91" s="56"/>
      <c r="I91" s="56"/>
      <c r="J91" s="56"/>
      <c r="K91" s="59"/>
      <c r="L91" s="59"/>
      <c r="M91" s="59"/>
      <c r="N91" s="59"/>
      <c r="O91" s="13"/>
      <c r="P91" s="14"/>
      <c r="Q91" s="82"/>
      <c r="R91" s="41"/>
      <c r="S91" s="41"/>
      <c r="T91" s="41"/>
      <c r="U91" s="41"/>
      <c r="V91" s="41"/>
      <c r="W91" s="14"/>
      <c r="X91" s="41"/>
      <c r="Y91" s="56"/>
      <c r="Z91" s="56"/>
      <c r="AA91" s="56"/>
      <c r="AB91" s="56"/>
      <c r="AC91" s="56"/>
    </row>
    <row r="92" spans="1:29" ht="18" customHeight="1" x14ac:dyDescent="0.25">
      <c r="A92" s="56"/>
      <c r="B92" s="56"/>
      <c r="C92" s="56"/>
      <c r="D92" s="56"/>
      <c r="E92" s="56"/>
      <c r="F92" s="56"/>
      <c r="G92" s="56"/>
      <c r="H92" s="56"/>
      <c r="I92" s="56"/>
      <c r="J92" s="56"/>
      <c r="K92" s="59"/>
      <c r="L92" s="59"/>
      <c r="M92" s="59"/>
      <c r="N92" s="59"/>
      <c r="O92" s="13"/>
      <c r="P92" s="14"/>
      <c r="Q92" s="82"/>
      <c r="R92" s="41"/>
      <c r="S92" s="41"/>
      <c r="T92" s="41"/>
      <c r="U92" s="41"/>
      <c r="V92" s="41"/>
      <c r="W92" s="14"/>
      <c r="X92" s="41"/>
      <c r="Y92" s="56"/>
      <c r="Z92" s="56"/>
      <c r="AA92" s="56"/>
      <c r="AB92" s="56"/>
      <c r="AC92" s="56"/>
    </row>
    <row r="93" spans="1:29" ht="18" customHeight="1" x14ac:dyDescent="0.25">
      <c r="A93" s="56"/>
      <c r="B93" s="56"/>
      <c r="C93" s="56"/>
      <c r="D93" s="56"/>
      <c r="E93" s="56"/>
      <c r="F93" s="56"/>
      <c r="G93" s="56"/>
      <c r="H93" s="56"/>
      <c r="I93" s="56"/>
      <c r="J93" s="56"/>
      <c r="K93" s="59"/>
      <c r="L93" s="59"/>
      <c r="M93" s="59"/>
      <c r="N93" s="59"/>
      <c r="O93" s="13"/>
      <c r="P93" s="14"/>
      <c r="Q93" s="82"/>
      <c r="R93" s="41"/>
      <c r="S93" s="41"/>
      <c r="T93" s="41"/>
      <c r="U93" s="41"/>
      <c r="V93" s="41"/>
      <c r="W93" s="14"/>
      <c r="X93" s="41"/>
      <c r="Y93" s="56"/>
      <c r="Z93" s="56"/>
      <c r="AA93" s="56"/>
      <c r="AB93" s="56"/>
      <c r="AC93" s="56"/>
    </row>
    <row r="94" spans="1:29" ht="18" customHeight="1" x14ac:dyDescent="0.25">
      <c r="A94" s="56"/>
      <c r="B94" s="56"/>
      <c r="C94" s="56"/>
      <c r="D94" s="56"/>
      <c r="E94" s="56"/>
      <c r="F94" s="56"/>
      <c r="G94" s="56"/>
      <c r="H94" s="56"/>
      <c r="I94" s="56"/>
      <c r="J94" s="56"/>
      <c r="K94" s="59"/>
      <c r="L94" s="59"/>
      <c r="M94" s="59"/>
      <c r="N94" s="59"/>
      <c r="O94" s="13"/>
      <c r="P94" s="14"/>
      <c r="Q94" s="82"/>
      <c r="R94" s="41"/>
      <c r="S94" s="41"/>
      <c r="T94" s="41"/>
      <c r="U94" s="41"/>
      <c r="V94" s="41"/>
      <c r="W94" s="14"/>
      <c r="X94" s="41"/>
      <c r="Y94" s="56"/>
      <c r="Z94" s="56"/>
      <c r="AA94" s="56"/>
      <c r="AB94" s="56"/>
      <c r="AC94" s="56"/>
    </row>
    <row r="95" spans="1:29" ht="18" customHeight="1" x14ac:dyDescent="0.25">
      <c r="A95" s="56"/>
      <c r="B95" s="56"/>
      <c r="C95" s="56"/>
      <c r="D95" s="56"/>
      <c r="E95" s="56"/>
      <c r="F95" s="56"/>
      <c r="G95" s="56"/>
      <c r="H95" s="56"/>
      <c r="I95" s="56"/>
      <c r="J95" s="56"/>
      <c r="K95" s="59"/>
      <c r="L95" s="59"/>
      <c r="M95" s="59"/>
      <c r="N95" s="59"/>
      <c r="O95" s="13"/>
      <c r="P95" s="14"/>
      <c r="Q95" s="82"/>
      <c r="R95" s="41"/>
      <c r="S95" s="41"/>
      <c r="T95" s="41"/>
      <c r="U95" s="41"/>
      <c r="V95" s="41"/>
      <c r="W95" s="14"/>
      <c r="X95" s="41"/>
      <c r="Y95" s="56"/>
      <c r="Z95" s="56"/>
      <c r="AA95" s="56"/>
      <c r="AB95" s="56"/>
      <c r="AC95" s="56"/>
    </row>
    <row r="96" spans="1:29" ht="18" customHeight="1" x14ac:dyDescent="0.25">
      <c r="A96" s="56"/>
      <c r="B96" s="56"/>
      <c r="C96" s="56"/>
      <c r="D96" s="56"/>
      <c r="E96" s="56"/>
      <c r="F96" s="56"/>
      <c r="G96" s="56"/>
      <c r="H96" s="56"/>
      <c r="I96" s="56"/>
      <c r="J96" s="56"/>
      <c r="K96" s="59"/>
      <c r="L96" s="59"/>
      <c r="M96" s="59"/>
      <c r="N96" s="59"/>
      <c r="O96" s="13"/>
      <c r="P96" s="14"/>
      <c r="Q96" s="82"/>
      <c r="R96" s="41"/>
      <c r="S96" s="41"/>
      <c r="T96" s="41"/>
      <c r="U96" s="41"/>
      <c r="V96" s="41"/>
      <c r="W96" s="14"/>
      <c r="X96" s="41"/>
      <c r="Y96" s="56"/>
      <c r="Z96" s="56"/>
      <c r="AA96" s="56"/>
      <c r="AB96" s="56"/>
      <c r="AC96" s="56"/>
    </row>
    <row r="97" spans="1:29" ht="18" customHeight="1" x14ac:dyDescent="0.25">
      <c r="A97" s="56"/>
      <c r="B97" s="56"/>
      <c r="C97" s="56"/>
      <c r="D97" s="56"/>
      <c r="E97" s="56"/>
      <c r="F97" s="56"/>
      <c r="G97" s="56"/>
      <c r="H97" s="56"/>
      <c r="I97" s="56"/>
      <c r="J97" s="56"/>
      <c r="K97" s="59"/>
      <c r="L97" s="59"/>
      <c r="M97" s="59"/>
      <c r="N97" s="59"/>
      <c r="O97" s="13"/>
      <c r="P97" s="14"/>
      <c r="Q97" s="82"/>
      <c r="R97" s="41"/>
      <c r="S97" s="41"/>
      <c r="T97" s="41"/>
      <c r="U97" s="41"/>
      <c r="V97" s="41"/>
      <c r="W97" s="14"/>
      <c r="X97" s="41"/>
      <c r="Y97" s="56"/>
      <c r="Z97" s="56"/>
      <c r="AA97" s="56"/>
      <c r="AB97" s="56"/>
      <c r="AC97" s="56"/>
    </row>
    <row r="98" spans="1:29" ht="18" customHeight="1" x14ac:dyDescent="0.25">
      <c r="A98" s="56"/>
      <c r="B98" s="56"/>
      <c r="C98" s="56"/>
      <c r="D98" s="56"/>
      <c r="E98" s="56"/>
      <c r="F98" s="56"/>
      <c r="G98" s="56"/>
      <c r="H98" s="56"/>
      <c r="I98" s="56"/>
      <c r="J98" s="56"/>
      <c r="K98" s="59"/>
      <c r="L98" s="59"/>
      <c r="M98" s="59"/>
      <c r="N98" s="59"/>
      <c r="O98" s="13"/>
      <c r="P98" s="14"/>
      <c r="Q98" s="82"/>
      <c r="R98" s="41"/>
      <c r="S98" s="41"/>
      <c r="T98" s="41"/>
      <c r="U98" s="41"/>
      <c r="V98" s="41"/>
      <c r="W98" s="14"/>
      <c r="X98" s="41"/>
      <c r="Y98" s="56"/>
      <c r="Z98" s="56"/>
      <c r="AA98" s="56"/>
      <c r="AB98" s="56"/>
      <c r="AC98" s="56"/>
    </row>
    <row r="99" spans="1:29" ht="18" customHeight="1" x14ac:dyDescent="0.25">
      <c r="A99" s="56"/>
      <c r="B99" s="56"/>
      <c r="C99" s="56"/>
      <c r="D99" s="56"/>
      <c r="E99" s="56"/>
      <c r="F99" s="56"/>
      <c r="G99" s="56"/>
      <c r="H99" s="56"/>
      <c r="I99" s="56"/>
      <c r="J99" s="56"/>
      <c r="K99" s="59"/>
      <c r="L99" s="59"/>
      <c r="M99" s="59"/>
      <c r="N99" s="59"/>
      <c r="O99" s="13"/>
      <c r="P99" s="14"/>
      <c r="Q99" s="82"/>
      <c r="R99" s="41"/>
      <c r="S99" s="41"/>
      <c r="T99" s="41"/>
      <c r="U99" s="41"/>
      <c r="V99" s="41"/>
      <c r="W99" s="14"/>
      <c r="X99" s="41"/>
      <c r="Y99" s="56"/>
      <c r="Z99" s="56"/>
      <c r="AA99" s="56"/>
      <c r="AB99" s="56"/>
      <c r="AC99" s="56"/>
    </row>
    <row r="100" spans="1:29" ht="18" customHeight="1" x14ac:dyDescent="0.25">
      <c r="A100" s="56"/>
      <c r="B100" s="56"/>
      <c r="C100" s="56"/>
      <c r="D100" s="56"/>
      <c r="E100" s="56"/>
      <c r="F100" s="56"/>
      <c r="G100" s="56"/>
      <c r="H100" s="56"/>
      <c r="I100" s="56"/>
      <c r="J100" s="56"/>
      <c r="K100" s="59"/>
      <c r="L100" s="59"/>
      <c r="M100" s="59"/>
      <c r="N100" s="59"/>
      <c r="O100" s="13"/>
      <c r="P100" s="14"/>
      <c r="Q100" s="82"/>
      <c r="R100" s="41"/>
      <c r="S100" s="41"/>
      <c r="T100" s="41"/>
      <c r="U100" s="41"/>
      <c r="V100" s="41"/>
      <c r="W100" s="14"/>
      <c r="X100" s="41"/>
      <c r="Y100" s="56"/>
      <c r="Z100" s="56"/>
      <c r="AA100" s="56"/>
      <c r="AB100" s="56"/>
      <c r="AC100" s="56"/>
    </row>
    <row r="101" spans="1:29" ht="18" customHeight="1" x14ac:dyDescent="0.25">
      <c r="A101" s="56"/>
      <c r="B101" s="56"/>
      <c r="C101" s="56"/>
      <c r="D101" s="56"/>
      <c r="E101" s="56"/>
      <c r="F101" s="56"/>
      <c r="G101" s="56"/>
      <c r="H101" s="56"/>
      <c r="I101" s="56"/>
      <c r="J101" s="56"/>
      <c r="K101" s="59"/>
      <c r="L101" s="59"/>
      <c r="M101" s="59"/>
      <c r="N101" s="59"/>
      <c r="O101" s="13"/>
      <c r="P101" s="14"/>
      <c r="Q101" s="82"/>
      <c r="R101" s="41"/>
      <c r="S101" s="41"/>
      <c r="T101" s="41"/>
      <c r="U101" s="41"/>
      <c r="V101" s="41"/>
      <c r="W101" s="14"/>
      <c r="X101" s="41"/>
      <c r="Y101" s="56"/>
      <c r="Z101" s="56"/>
      <c r="AA101" s="56"/>
      <c r="AB101" s="56"/>
      <c r="AC101" s="56"/>
    </row>
    <row r="102" spans="1:29" ht="18" customHeight="1" x14ac:dyDescent="0.25">
      <c r="A102" s="56"/>
      <c r="B102" s="56"/>
      <c r="C102" s="56"/>
      <c r="D102" s="56"/>
      <c r="E102" s="56"/>
      <c r="F102" s="56"/>
      <c r="G102" s="56"/>
      <c r="H102" s="56"/>
      <c r="I102" s="56"/>
      <c r="J102" s="56"/>
      <c r="K102" s="59"/>
      <c r="L102" s="59"/>
      <c r="M102" s="59"/>
      <c r="N102" s="59"/>
      <c r="O102" s="13"/>
      <c r="P102" s="14"/>
      <c r="Q102" s="82"/>
      <c r="R102" s="41"/>
      <c r="S102" s="41"/>
      <c r="T102" s="41"/>
      <c r="U102" s="41"/>
      <c r="V102" s="41"/>
      <c r="W102" s="14"/>
      <c r="X102" s="41"/>
      <c r="Y102" s="56"/>
      <c r="Z102" s="56"/>
      <c r="AA102" s="56"/>
      <c r="AB102" s="56"/>
      <c r="AC102" s="56"/>
    </row>
    <row r="103" spans="1:29" ht="18" customHeight="1" x14ac:dyDescent="0.25">
      <c r="A103" s="56"/>
      <c r="B103" s="56"/>
      <c r="C103" s="56"/>
      <c r="D103" s="56"/>
      <c r="E103" s="56"/>
      <c r="F103" s="56"/>
      <c r="G103" s="56"/>
      <c r="H103" s="56"/>
      <c r="I103" s="56"/>
      <c r="J103" s="56"/>
      <c r="K103" s="59"/>
      <c r="L103" s="59"/>
      <c r="M103" s="59"/>
      <c r="N103" s="59"/>
      <c r="O103" s="13"/>
      <c r="P103" s="14"/>
      <c r="Q103" s="82"/>
      <c r="R103" s="41"/>
      <c r="S103" s="41"/>
      <c r="T103" s="41"/>
      <c r="U103" s="41"/>
      <c r="V103" s="41"/>
      <c r="W103" s="14"/>
      <c r="X103" s="41"/>
      <c r="Y103" s="56"/>
      <c r="Z103" s="56"/>
      <c r="AA103" s="56"/>
      <c r="AB103" s="56"/>
      <c r="AC103" s="56"/>
    </row>
    <row r="104" spans="1:29" ht="18" customHeight="1" x14ac:dyDescent="0.25">
      <c r="A104" s="56"/>
      <c r="B104" s="56"/>
      <c r="C104" s="56"/>
      <c r="D104" s="56"/>
      <c r="E104" s="56"/>
      <c r="F104" s="56"/>
      <c r="G104" s="56"/>
      <c r="H104" s="56"/>
      <c r="I104" s="56"/>
      <c r="J104" s="56"/>
      <c r="K104" s="59"/>
      <c r="L104" s="59"/>
      <c r="M104" s="59"/>
      <c r="N104" s="59"/>
      <c r="O104" s="13"/>
      <c r="P104" s="14"/>
      <c r="Q104" s="82"/>
      <c r="R104" s="41"/>
      <c r="S104" s="41"/>
      <c r="T104" s="41"/>
      <c r="U104" s="41"/>
      <c r="V104" s="41"/>
      <c r="W104" s="14"/>
      <c r="X104" s="41"/>
      <c r="Y104" s="56"/>
      <c r="Z104" s="56"/>
      <c r="AA104" s="56"/>
      <c r="AB104" s="56"/>
      <c r="AC104" s="56"/>
    </row>
    <row r="105" spans="1:29" ht="18" customHeight="1" x14ac:dyDescent="0.25">
      <c r="A105" s="56"/>
      <c r="B105" s="56"/>
      <c r="C105" s="56"/>
      <c r="D105" s="56"/>
      <c r="E105" s="56"/>
      <c r="F105" s="56"/>
      <c r="G105" s="56"/>
      <c r="H105" s="56"/>
      <c r="I105" s="56"/>
      <c r="J105" s="56"/>
      <c r="K105" s="59"/>
      <c r="L105" s="59"/>
      <c r="M105" s="59"/>
      <c r="N105" s="59"/>
      <c r="O105" s="13"/>
      <c r="P105" s="14"/>
      <c r="Q105" s="82"/>
      <c r="R105" s="41"/>
      <c r="S105" s="41"/>
      <c r="T105" s="41"/>
      <c r="U105" s="41"/>
      <c r="V105" s="41"/>
      <c r="W105" s="14"/>
      <c r="X105" s="41"/>
      <c r="Y105" s="56"/>
      <c r="Z105" s="56"/>
      <c r="AA105" s="56"/>
      <c r="AB105" s="56"/>
      <c r="AC105" s="56"/>
    </row>
    <row r="106" spans="1:29" ht="18" customHeight="1" x14ac:dyDescent="0.25">
      <c r="A106" s="56"/>
      <c r="B106" s="56"/>
      <c r="C106" s="56"/>
      <c r="D106" s="56"/>
      <c r="E106" s="56"/>
      <c r="F106" s="56"/>
      <c r="G106" s="56"/>
      <c r="H106" s="56"/>
      <c r="I106" s="56"/>
      <c r="J106" s="56"/>
      <c r="K106" s="59"/>
      <c r="L106" s="59"/>
      <c r="M106" s="59"/>
      <c r="N106" s="59"/>
      <c r="O106" s="13"/>
      <c r="P106" s="14"/>
      <c r="Q106" s="82"/>
      <c r="R106" s="41"/>
      <c r="S106" s="41"/>
      <c r="T106" s="41"/>
      <c r="U106" s="41"/>
      <c r="V106" s="41"/>
      <c r="W106" s="14"/>
      <c r="X106" s="41"/>
      <c r="Y106" s="56"/>
      <c r="Z106" s="56"/>
      <c r="AA106" s="56"/>
      <c r="AB106" s="56"/>
      <c r="AC106" s="56"/>
    </row>
    <row r="107" spans="1:29" ht="18" customHeight="1" x14ac:dyDescent="0.25">
      <c r="A107" s="56"/>
      <c r="B107" s="56"/>
      <c r="C107" s="56"/>
      <c r="D107" s="56"/>
      <c r="E107" s="56"/>
      <c r="F107" s="56"/>
      <c r="G107" s="56"/>
      <c r="H107" s="56"/>
      <c r="I107" s="56"/>
      <c r="J107" s="56"/>
      <c r="K107" s="59"/>
      <c r="L107" s="59"/>
      <c r="M107" s="59"/>
      <c r="N107" s="59"/>
      <c r="O107" s="13"/>
      <c r="P107" s="14"/>
      <c r="Q107" s="82"/>
      <c r="R107" s="41"/>
      <c r="S107" s="41"/>
      <c r="T107" s="41"/>
      <c r="U107" s="41"/>
      <c r="V107" s="41"/>
      <c r="W107" s="14"/>
      <c r="X107" s="41"/>
      <c r="Y107" s="56"/>
      <c r="Z107" s="56"/>
      <c r="AA107" s="56"/>
      <c r="AB107" s="56"/>
      <c r="AC107" s="56"/>
    </row>
    <row r="108" spans="1:29" ht="18" customHeight="1" x14ac:dyDescent="0.25">
      <c r="A108" s="56"/>
      <c r="B108" s="56"/>
      <c r="C108" s="56"/>
      <c r="D108" s="56"/>
      <c r="E108" s="56"/>
      <c r="F108" s="56"/>
      <c r="G108" s="56"/>
      <c r="H108" s="56"/>
      <c r="I108" s="56"/>
      <c r="J108" s="56"/>
      <c r="K108" s="59"/>
      <c r="L108" s="59"/>
      <c r="M108" s="59"/>
      <c r="N108" s="59"/>
      <c r="O108" s="13"/>
      <c r="P108" s="14"/>
      <c r="Q108" s="82"/>
      <c r="R108" s="41"/>
      <c r="S108" s="41"/>
      <c r="T108" s="41"/>
      <c r="U108" s="41"/>
      <c r="V108" s="41"/>
      <c r="W108" s="14"/>
      <c r="X108" s="41"/>
      <c r="Y108" s="56"/>
      <c r="Z108" s="56"/>
      <c r="AA108" s="56"/>
      <c r="AB108" s="56"/>
      <c r="AC108" s="56"/>
    </row>
    <row r="109" spans="1:29" ht="18" customHeight="1" x14ac:dyDescent="0.25">
      <c r="A109" s="56"/>
      <c r="B109" s="56"/>
      <c r="C109" s="56"/>
      <c r="D109" s="56"/>
      <c r="E109" s="56"/>
      <c r="F109" s="56"/>
      <c r="G109" s="56"/>
      <c r="H109" s="56"/>
      <c r="I109" s="56"/>
      <c r="J109" s="56"/>
      <c r="K109" s="59"/>
      <c r="L109" s="59"/>
      <c r="M109" s="59"/>
      <c r="N109" s="59"/>
      <c r="O109" s="13"/>
      <c r="P109" s="14"/>
      <c r="Q109" s="82"/>
      <c r="R109" s="41"/>
      <c r="S109" s="41"/>
      <c r="T109" s="41"/>
      <c r="U109" s="41"/>
      <c r="V109" s="41"/>
      <c r="W109" s="14"/>
      <c r="X109" s="41"/>
      <c r="Y109" s="56"/>
      <c r="Z109" s="56"/>
      <c r="AA109" s="56"/>
      <c r="AB109" s="56"/>
      <c r="AC109" s="56"/>
    </row>
    <row r="110" spans="1:29" ht="18" customHeight="1" x14ac:dyDescent="0.25">
      <c r="A110" s="56"/>
      <c r="B110" s="56"/>
      <c r="C110" s="56"/>
      <c r="D110" s="56"/>
      <c r="E110" s="56"/>
      <c r="F110" s="56"/>
      <c r="G110" s="56"/>
      <c r="H110" s="56"/>
      <c r="I110" s="56"/>
      <c r="J110" s="56"/>
      <c r="K110" s="59"/>
      <c r="L110" s="59"/>
      <c r="M110" s="59"/>
      <c r="N110" s="59"/>
      <c r="O110" s="13"/>
      <c r="P110" s="14"/>
      <c r="Q110" s="82"/>
      <c r="R110" s="41"/>
      <c r="S110" s="41"/>
      <c r="T110" s="41"/>
      <c r="U110" s="41"/>
      <c r="V110" s="41"/>
      <c r="W110" s="14"/>
      <c r="X110" s="41"/>
      <c r="Y110" s="56"/>
      <c r="Z110" s="56"/>
      <c r="AA110" s="56"/>
      <c r="AB110" s="56"/>
      <c r="AC110" s="56"/>
    </row>
    <row r="111" spans="1:29" ht="18" customHeight="1" x14ac:dyDescent="0.25">
      <c r="A111" s="56"/>
      <c r="B111" s="56"/>
      <c r="C111" s="56"/>
      <c r="D111" s="56"/>
      <c r="E111" s="56"/>
      <c r="F111" s="56"/>
      <c r="G111" s="56"/>
      <c r="H111" s="56"/>
      <c r="I111" s="56"/>
      <c r="J111" s="56"/>
      <c r="K111" s="59"/>
      <c r="L111" s="59"/>
      <c r="M111" s="59"/>
      <c r="N111" s="59"/>
      <c r="O111" s="13"/>
      <c r="P111" s="14"/>
      <c r="Q111" s="82"/>
      <c r="R111" s="41"/>
      <c r="S111" s="41"/>
      <c r="T111" s="41"/>
      <c r="U111" s="41"/>
      <c r="V111" s="41"/>
      <c r="W111" s="14"/>
      <c r="X111" s="41"/>
      <c r="Y111" s="56"/>
      <c r="Z111" s="56"/>
      <c r="AA111" s="56"/>
      <c r="AB111" s="56"/>
      <c r="AC111" s="56"/>
    </row>
  </sheetData>
  <mergeCells count="45">
    <mergeCell ref="F28:T28"/>
    <mergeCell ref="F39:T39"/>
    <mergeCell ref="E23:E25"/>
    <mergeCell ref="E40:E41"/>
    <mergeCell ref="F43:F44"/>
    <mergeCell ref="G40:G41"/>
    <mergeCell ref="G29:G30"/>
    <mergeCell ref="F40:F41"/>
    <mergeCell ref="F29:F30"/>
    <mergeCell ref="F32:F34"/>
    <mergeCell ref="F36:F38"/>
    <mergeCell ref="F31:T31"/>
    <mergeCell ref="F35:T35"/>
    <mergeCell ref="F42:T42"/>
    <mergeCell ref="F23:F27"/>
    <mergeCell ref="G23:G27"/>
    <mergeCell ref="F11:T11"/>
    <mergeCell ref="F15:T15"/>
    <mergeCell ref="F20:T20"/>
    <mergeCell ref="F22:T22"/>
    <mergeCell ref="E9:E10"/>
    <mergeCell ref="E12:E14"/>
    <mergeCell ref="G12:G14"/>
    <mergeCell ref="E16:E19"/>
    <mergeCell ref="G16:G19"/>
    <mergeCell ref="F9:F10"/>
    <mergeCell ref="G9:G10"/>
    <mergeCell ref="F12:F14"/>
    <mergeCell ref="F16:F19"/>
    <mergeCell ref="A6:AA6"/>
    <mergeCell ref="A5:B5"/>
    <mergeCell ref="A1:B4"/>
    <mergeCell ref="C1:Z1"/>
    <mergeCell ref="C2:Z2"/>
    <mergeCell ref="C3:Z3"/>
    <mergeCell ref="C4:Z4"/>
    <mergeCell ref="F45:T45"/>
    <mergeCell ref="F47:T47"/>
    <mergeCell ref="F49:T49"/>
    <mergeCell ref="E32:E34"/>
    <mergeCell ref="G32:G34"/>
    <mergeCell ref="E36:E38"/>
    <mergeCell ref="G36:G38"/>
    <mergeCell ref="E43:E44"/>
    <mergeCell ref="G43:G44"/>
  </mergeCells>
  <dataValidations count="2">
    <dataValidation type="list" allowBlank="1" showErrorMessage="1" sqref="M47:M111" xr:uid="{00000000-0002-0000-0100-000000000000}">
      <formula1>$AA$10:$AA$12</formula1>
    </dataValidation>
    <dataValidation type="list" allowBlank="1" showInputMessage="1" showErrorMessage="1" sqref="M9:M46" xr:uid="{00000000-0002-0000-0100-000001000000}">
      <formula1>$Y$10:$Y$12</formula1>
    </dataValidation>
  </dataValidations>
  <pageMargins left="0.7" right="0.7" top="0.75" bottom="0.75" header="0" footer="0"/>
  <pageSetup paperSize="9" orientation="portrait"/>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100"/>
  <sheetViews>
    <sheetView workbookViewId="0">
      <selection sqref="A1:B4"/>
    </sheetView>
  </sheetViews>
  <sheetFormatPr baseColWidth="10" defaultColWidth="14.42578125" defaultRowHeight="15" customHeight="1" x14ac:dyDescent="0.25"/>
  <cols>
    <col min="1" max="1" width="20.85546875" customWidth="1"/>
    <col min="2" max="2" width="30.7109375" customWidth="1"/>
    <col min="3" max="3" width="33.7109375" customWidth="1"/>
    <col min="4" max="4" width="32" customWidth="1"/>
    <col min="5" max="6" width="28.5703125" customWidth="1"/>
    <col min="7" max="8" width="33.28515625" customWidth="1"/>
    <col min="9" max="9" width="34" customWidth="1"/>
    <col min="10" max="10" width="30.28515625" customWidth="1"/>
    <col min="11" max="11" width="13.5703125" customWidth="1"/>
    <col min="12" max="12" width="14.28515625" customWidth="1"/>
    <col min="13" max="13" width="13.28515625" customWidth="1"/>
    <col min="14" max="14" width="12.7109375" customWidth="1"/>
    <col min="15" max="15" width="12.28515625" customWidth="1"/>
    <col min="16" max="16" width="12.42578125" customWidth="1"/>
    <col min="17" max="17" width="12.85546875" customWidth="1"/>
    <col min="18" max="18" width="13.7109375" customWidth="1"/>
    <col min="19" max="19" width="13.140625" customWidth="1"/>
    <col min="20" max="20" width="12.42578125" customWidth="1"/>
    <col min="21" max="21" width="12.28515625" customWidth="1"/>
    <col min="22" max="22" width="12.42578125" customWidth="1"/>
    <col min="23" max="23" width="11.28515625" customWidth="1"/>
    <col min="24" max="24" width="27.140625" customWidth="1"/>
    <col min="25" max="25" width="39.28515625" customWidth="1"/>
    <col min="26" max="26" width="54.7109375" customWidth="1"/>
    <col min="27" max="28" width="10.7109375" customWidth="1"/>
    <col min="29" max="29" width="10.7109375" hidden="1" customWidth="1"/>
  </cols>
  <sheetData>
    <row r="1" spans="1:29" ht="22.5" customHeight="1" x14ac:dyDescent="0.25">
      <c r="A1" s="289"/>
      <c r="B1" s="287"/>
      <c r="C1" s="294" t="s">
        <v>125</v>
      </c>
      <c r="D1" s="266"/>
      <c r="E1" s="266"/>
      <c r="F1" s="266"/>
      <c r="G1" s="266"/>
      <c r="H1" s="266"/>
      <c r="I1" s="266"/>
      <c r="J1" s="266"/>
      <c r="K1" s="266"/>
      <c r="L1" s="266"/>
      <c r="M1" s="266"/>
      <c r="N1" s="266"/>
      <c r="O1" s="266"/>
      <c r="P1" s="266"/>
      <c r="Q1" s="266"/>
      <c r="R1" s="266"/>
      <c r="S1" s="266"/>
      <c r="T1" s="266"/>
      <c r="U1" s="266"/>
      <c r="V1" s="266"/>
      <c r="W1" s="266"/>
      <c r="X1" s="266"/>
      <c r="Y1" s="267"/>
      <c r="Z1" s="9" t="s">
        <v>126</v>
      </c>
      <c r="AA1" s="56"/>
      <c r="AB1" s="56"/>
      <c r="AC1" s="56"/>
    </row>
    <row r="2" spans="1:29" ht="22.5" customHeight="1" x14ac:dyDescent="0.25">
      <c r="A2" s="290"/>
      <c r="B2" s="291"/>
      <c r="C2" s="294" t="s">
        <v>127</v>
      </c>
      <c r="D2" s="266"/>
      <c r="E2" s="266"/>
      <c r="F2" s="266"/>
      <c r="G2" s="266"/>
      <c r="H2" s="266"/>
      <c r="I2" s="266"/>
      <c r="J2" s="266"/>
      <c r="K2" s="266"/>
      <c r="L2" s="266"/>
      <c r="M2" s="266"/>
      <c r="N2" s="266"/>
      <c r="O2" s="266"/>
      <c r="P2" s="266"/>
      <c r="Q2" s="266"/>
      <c r="R2" s="266"/>
      <c r="S2" s="266"/>
      <c r="T2" s="266"/>
      <c r="U2" s="266"/>
      <c r="V2" s="266"/>
      <c r="W2" s="266"/>
      <c r="X2" s="266"/>
      <c r="Y2" s="267"/>
      <c r="Z2" s="9" t="s">
        <v>128</v>
      </c>
      <c r="AA2" s="56"/>
      <c r="AB2" s="56"/>
      <c r="AC2" s="56"/>
    </row>
    <row r="3" spans="1:29" ht="22.5" customHeight="1" x14ac:dyDescent="0.25">
      <c r="A3" s="290"/>
      <c r="B3" s="291"/>
      <c r="C3" s="294" t="s">
        <v>129</v>
      </c>
      <c r="D3" s="266"/>
      <c r="E3" s="266"/>
      <c r="F3" s="266"/>
      <c r="G3" s="266"/>
      <c r="H3" s="266"/>
      <c r="I3" s="266"/>
      <c r="J3" s="266"/>
      <c r="K3" s="266"/>
      <c r="L3" s="266"/>
      <c r="M3" s="266"/>
      <c r="N3" s="266"/>
      <c r="O3" s="266"/>
      <c r="P3" s="266"/>
      <c r="Q3" s="266"/>
      <c r="R3" s="266"/>
      <c r="S3" s="266"/>
      <c r="T3" s="266"/>
      <c r="U3" s="266"/>
      <c r="V3" s="266"/>
      <c r="W3" s="266"/>
      <c r="X3" s="266"/>
      <c r="Y3" s="267"/>
      <c r="Z3" s="9" t="s">
        <v>130</v>
      </c>
      <c r="AA3" s="56"/>
      <c r="AB3" s="56"/>
      <c r="AC3" s="56"/>
    </row>
    <row r="4" spans="1:29" ht="22.5" customHeight="1" x14ac:dyDescent="0.25">
      <c r="A4" s="292"/>
      <c r="B4" s="293"/>
      <c r="C4" s="294" t="s">
        <v>131</v>
      </c>
      <c r="D4" s="266"/>
      <c r="E4" s="266"/>
      <c r="F4" s="266"/>
      <c r="G4" s="266"/>
      <c r="H4" s="266"/>
      <c r="I4" s="266"/>
      <c r="J4" s="266"/>
      <c r="K4" s="266"/>
      <c r="L4" s="266"/>
      <c r="M4" s="266"/>
      <c r="N4" s="266"/>
      <c r="O4" s="266"/>
      <c r="P4" s="266"/>
      <c r="Q4" s="266"/>
      <c r="R4" s="266"/>
      <c r="S4" s="266"/>
      <c r="T4" s="266"/>
      <c r="U4" s="266"/>
      <c r="V4" s="266"/>
      <c r="W4" s="266"/>
      <c r="X4" s="266"/>
      <c r="Y4" s="267"/>
      <c r="Z4" s="9" t="s">
        <v>289</v>
      </c>
      <c r="AA4" s="56"/>
      <c r="AB4" s="56"/>
      <c r="AC4" s="56"/>
    </row>
    <row r="5" spans="1:29" ht="26.25" customHeight="1" x14ac:dyDescent="0.25">
      <c r="A5" s="310" t="s">
        <v>290</v>
      </c>
      <c r="B5" s="267"/>
      <c r="C5" s="310"/>
      <c r="D5" s="266"/>
      <c r="E5" s="266"/>
      <c r="F5" s="266"/>
      <c r="G5" s="266"/>
      <c r="H5" s="266"/>
      <c r="I5" s="266"/>
      <c r="J5" s="266"/>
      <c r="K5" s="266"/>
      <c r="L5" s="266"/>
      <c r="M5" s="266"/>
      <c r="N5" s="266"/>
      <c r="O5" s="266"/>
      <c r="P5" s="266"/>
      <c r="Q5" s="266"/>
      <c r="R5" s="266"/>
      <c r="S5" s="266"/>
      <c r="T5" s="266"/>
      <c r="U5" s="266"/>
      <c r="V5" s="266"/>
      <c r="W5" s="266"/>
      <c r="X5" s="266"/>
      <c r="Y5" s="266"/>
      <c r="Z5" s="266"/>
      <c r="AA5" s="56"/>
      <c r="AB5" s="56"/>
      <c r="AC5" s="56"/>
    </row>
    <row r="6" spans="1:29" ht="15" customHeight="1" x14ac:dyDescent="0.25">
      <c r="A6" s="312" t="s">
        <v>291</v>
      </c>
      <c r="B6" s="286"/>
      <c r="C6" s="286"/>
      <c r="D6" s="286"/>
      <c r="E6" s="286"/>
      <c r="F6" s="286"/>
      <c r="G6" s="286"/>
      <c r="H6" s="286"/>
      <c r="I6" s="286"/>
      <c r="J6" s="286"/>
      <c r="K6" s="286"/>
      <c r="L6" s="286"/>
      <c r="M6" s="286"/>
      <c r="N6" s="286"/>
      <c r="O6" s="286"/>
      <c r="P6" s="286"/>
      <c r="Q6" s="286"/>
      <c r="R6" s="286"/>
      <c r="S6" s="286"/>
      <c r="T6" s="286"/>
      <c r="U6" s="286"/>
      <c r="V6" s="286"/>
      <c r="W6" s="286"/>
      <c r="X6" s="287"/>
      <c r="Y6" s="311" t="s">
        <v>292</v>
      </c>
      <c r="Z6" s="287"/>
      <c r="AA6" s="56"/>
      <c r="AB6" s="56"/>
      <c r="AC6" s="56"/>
    </row>
    <row r="7" spans="1:29" ht="14.25" customHeight="1" x14ac:dyDescent="0.25">
      <c r="A7" s="313"/>
      <c r="B7" s="313"/>
      <c r="C7" s="313"/>
      <c r="D7" s="313"/>
      <c r="E7" s="313"/>
      <c r="F7" s="313"/>
      <c r="G7" s="313"/>
      <c r="H7" s="313"/>
      <c r="I7" s="313"/>
      <c r="J7" s="313"/>
      <c r="K7" s="313"/>
      <c r="L7" s="313"/>
      <c r="M7" s="313"/>
      <c r="N7" s="313"/>
      <c r="O7" s="313"/>
      <c r="P7" s="313"/>
      <c r="Q7" s="313"/>
      <c r="R7" s="313"/>
      <c r="S7" s="313"/>
      <c r="T7" s="313"/>
      <c r="U7" s="313"/>
      <c r="V7" s="313"/>
      <c r="W7" s="313"/>
      <c r="X7" s="293"/>
      <c r="Y7" s="292"/>
      <c r="Z7" s="293"/>
      <c r="AA7" s="56"/>
      <c r="AB7" s="56"/>
      <c r="AC7" s="56"/>
    </row>
    <row r="8" spans="1:29" ht="66.75" customHeight="1" x14ac:dyDescent="0.25">
      <c r="A8" s="10" t="s">
        <v>10</v>
      </c>
      <c r="B8" s="10" t="s">
        <v>293</v>
      </c>
      <c r="C8" s="10" t="s">
        <v>294</v>
      </c>
      <c r="D8" s="10" t="s">
        <v>295</v>
      </c>
      <c r="E8" s="10" t="s">
        <v>42</v>
      </c>
      <c r="F8" s="10" t="s">
        <v>44</v>
      </c>
      <c r="G8" s="10" t="s">
        <v>46</v>
      </c>
      <c r="H8" s="10" t="s">
        <v>48</v>
      </c>
      <c r="I8" s="10" t="s">
        <v>50</v>
      </c>
      <c r="J8" s="10" t="s">
        <v>52</v>
      </c>
      <c r="K8" s="15" t="s">
        <v>296</v>
      </c>
      <c r="L8" s="15" t="s">
        <v>297</v>
      </c>
      <c r="M8" s="15" t="s">
        <v>298</v>
      </c>
      <c r="N8" s="15" t="s">
        <v>299</v>
      </c>
      <c r="O8" s="15" t="s">
        <v>300</v>
      </c>
      <c r="P8" s="15" t="s">
        <v>301</v>
      </c>
      <c r="Q8" s="15" t="s">
        <v>302</v>
      </c>
      <c r="R8" s="15" t="s">
        <v>303</v>
      </c>
      <c r="S8" s="15" t="s">
        <v>304</v>
      </c>
      <c r="T8" s="15" t="s">
        <v>305</v>
      </c>
      <c r="U8" s="15" t="s">
        <v>306</v>
      </c>
      <c r="V8" s="15" t="s">
        <v>307</v>
      </c>
      <c r="W8" s="15" t="s">
        <v>308</v>
      </c>
      <c r="X8" s="10" t="s">
        <v>56</v>
      </c>
      <c r="Y8" s="10" t="s">
        <v>60</v>
      </c>
      <c r="Z8" s="10" t="s">
        <v>62</v>
      </c>
      <c r="AA8" s="57"/>
      <c r="AB8" s="57"/>
      <c r="AC8" s="57"/>
    </row>
    <row r="9" spans="1:29" ht="14.25" customHeight="1" x14ac:dyDescent="0.25"/>
    <row r="10" spans="1:29" ht="14.25" customHeight="1" x14ac:dyDescent="0.25">
      <c r="AC10" t="s">
        <v>309</v>
      </c>
    </row>
    <row r="11" spans="1:29" ht="14.25" customHeight="1" x14ac:dyDescent="0.25">
      <c r="AC11" t="s">
        <v>310</v>
      </c>
    </row>
    <row r="12" spans="1:29" ht="14.25" customHeight="1" x14ac:dyDescent="0.25">
      <c r="AC12" t="s">
        <v>311</v>
      </c>
    </row>
    <row r="13" spans="1:29" ht="14.25" customHeight="1" x14ac:dyDescent="0.25">
      <c r="AC13" t="s">
        <v>312</v>
      </c>
    </row>
    <row r="14" spans="1:29" ht="14.25" customHeight="1" x14ac:dyDescent="0.25"/>
    <row r="15" spans="1:29" ht="14.25" customHeight="1" x14ac:dyDescent="0.25"/>
    <row r="16" spans="1:29"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sheetData>
  <mergeCells count="9">
    <mergeCell ref="A5:B5"/>
    <mergeCell ref="C5:Z5"/>
    <mergeCell ref="Y6:Z7"/>
    <mergeCell ref="A6:X7"/>
    <mergeCell ref="A1:B4"/>
    <mergeCell ref="C1:Y1"/>
    <mergeCell ref="C2:Y2"/>
    <mergeCell ref="C3:Y3"/>
    <mergeCell ref="C4:Y4"/>
  </mergeCells>
  <dataValidations count="1">
    <dataValidation type="list" allowBlank="1" showErrorMessage="1" sqref="W9:W100" xr:uid="{00000000-0002-0000-0200-000000000000}">
      <formula1>$AC$10:$AC$13</formula1>
    </dataValidation>
  </dataValidations>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X106"/>
  <sheetViews>
    <sheetView topLeftCell="AK8" zoomScale="60" zoomScaleNormal="60" workbookViewId="0">
      <selection activeCell="AS56" sqref="AS56"/>
    </sheetView>
  </sheetViews>
  <sheetFormatPr baseColWidth="10" defaultColWidth="14.42578125" defaultRowHeight="15" customHeight="1" x14ac:dyDescent="0.25"/>
  <cols>
    <col min="1" max="1" width="32.28515625" customWidth="1"/>
    <col min="2" max="3" width="23.28515625" customWidth="1"/>
    <col min="4" max="4" width="26.140625" customWidth="1"/>
    <col min="5" max="5" width="29.5703125" customWidth="1"/>
    <col min="6" max="6" width="32.5703125" customWidth="1"/>
    <col min="7" max="7" width="41.140625" customWidth="1"/>
    <col min="8" max="8" width="47" style="76" customWidth="1"/>
    <col min="9" max="9" width="31.85546875" customWidth="1"/>
    <col min="10" max="11" width="31.85546875" hidden="1" customWidth="1"/>
    <col min="12" max="12" width="31.85546875" customWidth="1"/>
    <col min="13" max="14" width="45.140625" style="42" customWidth="1"/>
    <col min="15" max="15" width="19.28515625" style="79" customWidth="1"/>
    <col min="16" max="17" width="36.140625" style="42" customWidth="1"/>
    <col min="18" max="18" width="36.140625" style="42" hidden="1" customWidth="1"/>
    <col min="19" max="19" width="36.140625" style="42" customWidth="1"/>
    <col min="20" max="20" width="21.140625" style="42" customWidth="1"/>
    <col min="21" max="21" width="21.5703125" style="42" customWidth="1"/>
    <col min="22" max="22" width="20.85546875" style="42" customWidth="1"/>
    <col min="23" max="23" width="35.85546875" style="42" customWidth="1"/>
    <col min="24" max="24" width="31.5703125" style="42" customWidth="1"/>
    <col min="25" max="25" width="32.85546875" style="42" customWidth="1"/>
    <col min="26" max="26" width="29" style="42" customWidth="1"/>
    <col min="27" max="27" width="61.85546875" style="42" customWidth="1"/>
    <col min="28" max="28" width="31.28515625" style="42" customWidth="1"/>
    <col min="29" max="30" width="46.28515625" style="42" customWidth="1"/>
    <col min="31" max="31" width="29.28515625" style="42" customWidth="1"/>
    <col min="32" max="32" width="27.28515625" style="42" customWidth="1"/>
    <col min="33" max="34" width="33.28515625" customWidth="1"/>
    <col min="35" max="35" width="35" customWidth="1"/>
    <col min="36" max="36" width="30.85546875" customWidth="1"/>
    <col min="37" max="37" width="34.140625" customWidth="1"/>
    <col min="38" max="38" width="36.140625" customWidth="1"/>
    <col min="39" max="40" width="30.85546875" customWidth="1"/>
    <col min="41" max="41" width="26.5703125" customWidth="1"/>
    <col min="42" max="42" width="41" customWidth="1"/>
    <col min="43" max="43" width="26.42578125" customWidth="1"/>
    <col min="44" max="44" width="27.42578125" customWidth="1"/>
    <col min="45" max="45" width="22.5703125" customWidth="1"/>
    <col min="46" max="49" width="10.7109375" customWidth="1"/>
    <col min="50" max="50" width="56.85546875" hidden="1" customWidth="1"/>
  </cols>
  <sheetData>
    <row r="1" spans="1:50" ht="23.25" hidden="1" customHeight="1" x14ac:dyDescent="0.25">
      <c r="A1" s="350" t="s">
        <v>313</v>
      </c>
      <c r="B1" s="287"/>
      <c r="C1" s="294" t="s">
        <v>125</v>
      </c>
      <c r="D1" s="266"/>
      <c r="E1" s="266"/>
      <c r="F1" s="266"/>
      <c r="G1" s="266"/>
      <c r="H1" s="266"/>
      <c r="I1" s="266"/>
      <c r="J1" s="266"/>
      <c r="K1" s="266"/>
      <c r="L1" s="266"/>
      <c r="M1" s="266"/>
      <c r="N1" s="266"/>
      <c r="O1" s="266"/>
      <c r="P1" s="266"/>
      <c r="Q1" s="266"/>
      <c r="R1" s="266"/>
      <c r="S1" s="266"/>
      <c r="T1" s="266"/>
      <c r="U1" s="266"/>
      <c r="V1" s="266"/>
      <c r="W1" s="266"/>
      <c r="X1" s="266"/>
      <c r="Y1" s="266"/>
      <c r="Z1" s="266"/>
      <c r="AA1" s="266"/>
      <c r="AB1" s="266"/>
      <c r="AC1" s="266"/>
      <c r="AD1" s="266"/>
      <c r="AE1" s="266"/>
      <c r="AF1" s="266"/>
      <c r="AG1" s="266"/>
      <c r="AH1" s="266"/>
      <c r="AI1" s="266"/>
      <c r="AJ1" s="266"/>
      <c r="AK1" s="266"/>
      <c r="AL1" s="266"/>
      <c r="AM1" s="266"/>
      <c r="AN1" s="266"/>
      <c r="AO1" s="267"/>
      <c r="AP1" s="9" t="s">
        <v>126</v>
      </c>
      <c r="AQ1" s="56"/>
      <c r="AR1" s="56"/>
      <c r="AS1" s="56"/>
      <c r="AT1" s="56"/>
      <c r="AU1" s="56"/>
      <c r="AV1" s="56"/>
      <c r="AW1" s="56"/>
      <c r="AX1" s="56"/>
    </row>
    <row r="2" spans="1:50" ht="23.25" hidden="1" customHeight="1" x14ac:dyDescent="0.25">
      <c r="A2" s="290"/>
      <c r="B2" s="291"/>
      <c r="C2" s="294" t="s">
        <v>127</v>
      </c>
      <c r="D2" s="266"/>
      <c r="E2" s="266"/>
      <c r="F2" s="266"/>
      <c r="G2" s="266"/>
      <c r="H2" s="266"/>
      <c r="I2" s="266"/>
      <c r="J2" s="266"/>
      <c r="K2" s="266"/>
      <c r="L2" s="266"/>
      <c r="M2" s="266"/>
      <c r="N2" s="266"/>
      <c r="O2" s="266"/>
      <c r="P2" s="266"/>
      <c r="Q2" s="266"/>
      <c r="R2" s="266"/>
      <c r="S2" s="266"/>
      <c r="T2" s="266"/>
      <c r="U2" s="266"/>
      <c r="V2" s="266"/>
      <c r="W2" s="266"/>
      <c r="X2" s="266"/>
      <c r="Y2" s="266"/>
      <c r="Z2" s="266"/>
      <c r="AA2" s="266"/>
      <c r="AB2" s="266"/>
      <c r="AC2" s="266"/>
      <c r="AD2" s="266"/>
      <c r="AE2" s="266"/>
      <c r="AF2" s="266"/>
      <c r="AG2" s="266"/>
      <c r="AH2" s="266"/>
      <c r="AI2" s="266"/>
      <c r="AJ2" s="266"/>
      <c r="AK2" s="266"/>
      <c r="AL2" s="266"/>
      <c r="AM2" s="266"/>
      <c r="AN2" s="266"/>
      <c r="AO2" s="267"/>
      <c r="AP2" s="9" t="s">
        <v>128</v>
      </c>
      <c r="AQ2" s="56"/>
      <c r="AR2" s="56"/>
      <c r="AS2" s="56"/>
      <c r="AT2" s="56"/>
      <c r="AU2" s="56"/>
      <c r="AV2" s="56"/>
      <c r="AW2" s="56"/>
      <c r="AX2" s="56"/>
    </row>
    <row r="3" spans="1:50" ht="23.25" hidden="1" customHeight="1" x14ac:dyDescent="0.25">
      <c r="A3" s="290"/>
      <c r="B3" s="291"/>
      <c r="C3" s="294" t="s">
        <v>129</v>
      </c>
      <c r="D3" s="266"/>
      <c r="E3" s="266"/>
      <c r="F3" s="266"/>
      <c r="G3" s="266"/>
      <c r="H3" s="266"/>
      <c r="I3" s="266"/>
      <c r="J3" s="266"/>
      <c r="K3" s="266"/>
      <c r="L3" s="266"/>
      <c r="M3" s="266"/>
      <c r="N3" s="266"/>
      <c r="O3" s="266"/>
      <c r="P3" s="266"/>
      <c r="Q3" s="266"/>
      <c r="R3" s="266"/>
      <c r="S3" s="266"/>
      <c r="T3" s="266"/>
      <c r="U3" s="266"/>
      <c r="V3" s="266"/>
      <c r="W3" s="266"/>
      <c r="X3" s="266"/>
      <c r="Y3" s="266"/>
      <c r="Z3" s="266"/>
      <c r="AA3" s="266"/>
      <c r="AB3" s="266"/>
      <c r="AC3" s="266"/>
      <c r="AD3" s="266"/>
      <c r="AE3" s="266"/>
      <c r="AF3" s="266"/>
      <c r="AG3" s="266"/>
      <c r="AH3" s="266"/>
      <c r="AI3" s="266"/>
      <c r="AJ3" s="266"/>
      <c r="AK3" s="266"/>
      <c r="AL3" s="266"/>
      <c r="AM3" s="266"/>
      <c r="AN3" s="266"/>
      <c r="AO3" s="267"/>
      <c r="AP3" s="9" t="s">
        <v>130</v>
      </c>
      <c r="AQ3" s="56"/>
      <c r="AR3" s="56"/>
      <c r="AS3" s="56"/>
      <c r="AT3" s="56"/>
      <c r="AU3" s="56"/>
      <c r="AV3" s="56"/>
      <c r="AW3" s="56"/>
      <c r="AX3" s="56"/>
    </row>
    <row r="4" spans="1:50" ht="23.25" hidden="1" customHeight="1" x14ac:dyDescent="0.25">
      <c r="A4" s="292"/>
      <c r="B4" s="293"/>
      <c r="C4" s="294" t="s">
        <v>131</v>
      </c>
      <c r="D4" s="266"/>
      <c r="E4" s="266"/>
      <c r="F4" s="266"/>
      <c r="G4" s="266"/>
      <c r="H4" s="266"/>
      <c r="I4" s="266"/>
      <c r="J4" s="266"/>
      <c r="K4" s="266"/>
      <c r="L4" s="266"/>
      <c r="M4" s="266"/>
      <c r="N4" s="266"/>
      <c r="O4" s="266"/>
      <c r="P4" s="266"/>
      <c r="Q4" s="266"/>
      <c r="R4" s="266"/>
      <c r="S4" s="266"/>
      <c r="T4" s="266"/>
      <c r="U4" s="266"/>
      <c r="V4" s="266"/>
      <c r="W4" s="266"/>
      <c r="X4" s="266"/>
      <c r="Y4" s="266"/>
      <c r="Z4" s="266"/>
      <c r="AA4" s="266"/>
      <c r="AB4" s="266"/>
      <c r="AC4" s="266"/>
      <c r="AD4" s="266"/>
      <c r="AE4" s="266"/>
      <c r="AF4" s="266"/>
      <c r="AG4" s="266"/>
      <c r="AH4" s="266"/>
      <c r="AI4" s="266"/>
      <c r="AJ4" s="266"/>
      <c r="AK4" s="266"/>
      <c r="AL4" s="266"/>
      <c r="AM4" s="266"/>
      <c r="AN4" s="266"/>
      <c r="AO4" s="267"/>
      <c r="AP4" s="9" t="s">
        <v>314</v>
      </c>
      <c r="AQ4" s="56"/>
      <c r="AR4" s="56"/>
      <c r="AS4" s="56"/>
      <c r="AT4" s="56"/>
      <c r="AU4" s="56"/>
      <c r="AV4" s="56"/>
      <c r="AW4" s="56"/>
      <c r="AX4" s="56"/>
    </row>
    <row r="5" spans="1:50" ht="26.25" hidden="1" customHeight="1" x14ac:dyDescent="0.25">
      <c r="A5" s="310" t="s">
        <v>290</v>
      </c>
      <c r="B5" s="267"/>
      <c r="C5" s="310"/>
      <c r="D5" s="266"/>
      <c r="E5" s="266"/>
      <c r="F5" s="266"/>
      <c r="G5" s="266"/>
      <c r="H5" s="266"/>
      <c r="I5" s="266"/>
      <c r="J5" s="266"/>
      <c r="K5" s="266"/>
      <c r="L5" s="266"/>
      <c r="M5" s="266"/>
      <c r="N5" s="266"/>
      <c r="O5" s="266"/>
      <c r="P5" s="266"/>
      <c r="Q5" s="266"/>
      <c r="R5" s="266"/>
      <c r="S5" s="266"/>
      <c r="T5" s="266"/>
      <c r="U5" s="266"/>
      <c r="V5" s="266"/>
      <c r="W5" s="266"/>
      <c r="X5" s="266"/>
      <c r="Y5" s="266"/>
      <c r="Z5" s="266"/>
      <c r="AA5" s="266"/>
      <c r="AB5" s="266"/>
      <c r="AC5" s="266"/>
      <c r="AD5" s="266"/>
      <c r="AE5" s="266"/>
      <c r="AF5" s="266"/>
      <c r="AG5" s="266"/>
      <c r="AH5" s="266"/>
      <c r="AI5" s="266"/>
      <c r="AJ5" s="266"/>
      <c r="AK5" s="266"/>
      <c r="AL5" s="266"/>
      <c r="AM5" s="266"/>
      <c r="AN5" s="266"/>
      <c r="AO5" s="266"/>
      <c r="AP5" s="267"/>
      <c r="AQ5" s="56"/>
      <c r="AR5" s="56"/>
      <c r="AS5" s="56"/>
      <c r="AT5" s="56"/>
      <c r="AU5" s="56"/>
      <c r="AV5" s="56"/>
      <c r="AW5" s="56"/>
      <c r="AX5" s="56"/>
    </row>
    <row r="6" spans="1:50" ht="15" hidden="1" customHeight="1" x14ac:dyDescent="0.25">
      <c r="A6" s="360" t="s">
        <v>315</v>
      </c>
      <c r="B6" s="286"/>
      <c r="C6" s="286"/>
      <c r="D6" s="286"/>
      <c r="E6" s="286"/>
      <c r="F6" s="286"/>
      <c r="G6" s="286"/>
      <c r="H6" s="286"/>
      <c r="I6" s="286"/>
      <c r="J6" s="286"/>
      <c r="K6" s="286"/>
      <c r="L6" s="286"/>
      <c r="M6" s="286"/>
      <c r="N6" s="286"/>
      <c r="O6" s="286"/>
      <c r="P6" s="286"/>
      <c r="Q6" s="286"/>
      <c r="R6" s="286"/>
      <c r="S6" s="286"/>
      <c r="T6" s="286"/>
      <c r="U6" s="286"/>
      <c r="V6" s="286"/>
      <c r="W6" s="286"/>
      <c r="X6" s="286"/>
      <c r="Y6" s="286"/>
      <c r="Z6" s="286"/>
      <c r="AA6" s="287"/>
      <c r="AB6" s="351" t="s">
        <v>316</v>
      </c>
      <c r="AC6" s="286"/>
      <c r="AD6" s="286"/>
      <c r="AE6" s="286"/>
      <c r="AF6" s="286"/>
      <c r="AG6" s="286"/>
      <c r="AH6" s="60"/>
      <c r="AI6" s="285" t="s">
        <v>317</v>
      </c>
      <c r="AJ6" s="286"/>
      <c r="AK6" s="286"/>
      <c r="AL6" s="286"/>
      <c r="AM6" s="286"/>
      <c r="AN6" s="286"/>
      <c r="AO6" s="286"/>
      <c r="AP6" s="287"/>
    </row>
    <row r="7" spans="1:50" ht="15" hidden="1" customHeight="1" x14ac:dyDescent="0.25">
      <c r="A7" s="313"/>
      <c r="B7" s="313"/>
      <c r="C7" s="313"/>
      <c r="D7" s="313"/>
      <c r="E7" s="313"/>
      <c r="F7" s="313"/>
      <c r="G7" s="313"/>
      <c r="H7" s="313"/>
      <c r="I7" s="313"/>
      <c r="J7" s="313"/>
      <c r="K7" s="313"/>
      <c r="L7" s="313"/>
      <c r="M7" s="313"/>
      <c r="N7" s="313"/>
      <c r="O7" s="313"/>
      <c r="P7" s="313"/>
      <c r="Q7" s="313"/>
      <c r="R7" s="313"/>
      <c r="S7" s="313"/>
      <c r="T7" s="313"/>
      <c r="U7" s="313"/>
      <c r="V7" s="313"/>
      <c r="W7" s="313"/>
      <c r="X7" s="313"/>
      <c r="Y7" s="313"/>
      <c r="Z7" s="313"/>
      <c r="AA7" s="293"/>
      <c r="AB7" s="292"/>
      <c r="AC7" s="313"/>
      <c r="AD7" s="313"/>
      <c r="AE7" s="313"/>
      <c r="AF7" s="313"/>
      <c r="AG7" s="313"/>
      <c r="AH7" s="16"/>
      <c r="AI7" s="292"/>
      <c r="AJ7" s="313"/>
      <c r="AK7" s="313"/>
      <c r="AL7" s="313"/>
      <c r="AM7" s="313"/>
      <c r="AN7" s="313"/>
      <c r="AO7" s="313"/>
      <c r="AP7" s="293"/>
      <c r="AQ7" s="107"/>
      <c r="AR7" s="107"/>
      <c r="AS7" s="107"/>
    </row>
    <row r="8" spans="1:50" ht="75" customHeight="1" thickBot="1" x14ac:dyDescent="0.3">
      <c r="A8" s="124" t="s">
        <v>10</v>
      </c>
      <c r="B8" s="124" t="s">
        <v>138</v>
      </c>
      <c r="C8" s="124" t="s">
        <v>14</v>
      </c>
      <c r="D8" s="124" t="s">
        <v>318</v>
      </c>
      <c r="E8" s="124" t="s">
        <v>65</v>
      </c>
      <c r="F8" s="124" t="s">
        <v>67</v>
      </c>
      <c r="G8" s="124" t="s">
        <v>69</v>
      </c>
      <c r="H8" s="124" t="s">
        <v>319</v>
      </c>
      <c r="I8" s="124" t="s">
        <v>73</v>
      </c>
      <c r="J8" s="125" t="s">
        <v>320</v>
      </c>
      <c r="K8" s="125" t="s">
        <v>321</v>
      </c>
      <c r="L8" s="124" t="s">
        <v>322</v>
      </c>
      <c r="M8" s="126" t="s">
        <v>323</v>
      </c>
      <c r="N8" s="126" t="s">
        <v>79</v>
      </c>
      <c r="O8" s="126" t="s">
        <v>81</v>
      </c>
      <c r="P8" s="124" t="s">
        <v>324</v>
      </c>
      <c r="Q8" s="127" t="s">
        <v>609</v>
      </c>
      <c r="R8" s="127" t="s">
        <v>325</v>
      </c>
      <c r="S8" s="128" t="s">
        <v>326</v>
      </c>
      <c r="T8" s="126" t="s">
        <v>327</v>
      </c>
      <c r="U8" s="126" t="s">
        <v>328</v>
      </c>
      <c r="V8" s="124" t="s">
        <v>89</v>
      </c>
      <c r="W8" s="124" t="s">
        <v>91</v>
      </c>
      <c r="X8" s="124" t="s">
        <v>93</v>
      </c>
      <c r="Y8" s="124" t="s">
        <v>95</v>
      </c>
      <c r="Z8" s="124" t="s">
        <v>97</v>
      </c>
      <c r="AA8" s="124" t="s">
        <v>99</v>
      </c>
      <c r="AB8" s="124" t="s">
        <v>102</v>
      </c>
      <c r="AC8" s="124" t="s">
        <v>329</v>
      </c>
      <c r="AD8" s="124" t="s">
        <v>106</v>
      </c>
      <c r="AE8" s="124" t="s">
        <v>108</v>
      </c>
      <c r="AF8" s="124" t="s">
        <v>110</v>
      </c>
      <c r="AG8" s="124" t="s">
        <v>112</v>
      </c>
      <c r="AH8" s="205" t="s">
        <v>330</v>
      </c>
      <c r="AI8" s="124" t="s">
        <v>115</v>
      </c>
      <c r="AJ8" s="124" t="s">
        <v>331</v>
      </c>
      <c r="AK8" s="205" t="s">
        <v>332</v>
      </c>
      <c r="AL8" s="205" t="s">
        <v>333</v>
      </c>
      <c r="AM8" s="205" t="s">
        <v>334</v>
      </c>
      <c r="AN8" s="205" t="s">
        <v>335</v>
      </c>
      <c r="AO8" s="124" t="s">
        <v>119</v>
      </c>
      <c r="AP8" s="148" t="s">
        <v>121</v>
      </c>
      <c r="AQ8" s="206" t="s">
        <v>336</v>
      </c>
      <c r="AR8" s="206" t="s">
        <v>337</v>
      </c>
      <c r="AS8" s="206" t="s">
        <v>338</v>
      </c>
      <c r="AT8" s="57"/>
      <c r="AU8" s="61"/>
      <c r="AV8" s="61"/>
      <c r="AW8" s="61"/>
      <c r="AX8" s="61"/>
    </row>
    <row r="9" spans="1:50" ht="93.75" customHeight="1" x14ac:dyDescent="0.3">
      <c r="A9" s="353" t="s">
        <v>156</v>
      </c>
      <c r="B9" s="355" t="s">
        <v>157</v>
      </c>
      <c r="C9" s="356" t="s">
        <v>158</v>
      </c>
      <c r="D9" s="154">
        <v>2000</v>
      </c>
      <c r="E9" s="357" t="s">
        <v>339</v>
      </c>
      <c r="F9" s="358">
        <v>2024130010187</v>
      </c>
      <c r="G9" s="357" t="s">
        <v>340</v>
      </c>
      <c r="H9" s="155" t="s">
        <v>341</v>
      </c>
      <c r="I9" s="156" t="s">
        <v>342</v>
      </c>
      <c r="J9" s="155">
        <v>23</v>
      </c>
      <c r="K9" s="157"/>
      <c r="L9" s="198">
        <v>0.7</v>
      </c>
      <c r="M9" s="156" t="s">
        <v>343</v>
      </c>
      <c r="N9" s="158" t="s">
        <v>344</v>
      </c>
      <c r="O9" s="155" t="s">
        <v>345</v>
      </c>
      <c r="P9" s="155">
        <v>25</v>
      </c>
      <c r="Q9" s="155">
        <v>23</v>
      </c>
      <c r="R9" s="158"/>
      <c r="S9" s="159">
        <f>+Q9/P9</f>
        <v>0.92</v>
      </c>
      <c r="T9" s="203">
        <v>45495</v>
      </c>
      <c r="U9" s="161">
        <v>45656</v>
      </c>
      <c r="V9" s="162">
        <v>161</v>
      </c>
      <c r="W9" s="204">
        <v>25</v>
      </c>
      <c r="X9" s="165" t="s">
        <v>346</v>
      </c>
      <c r="Y9" s="165" t="s">
        <v>347</v>
      </c>
      <c r="Z9" s="165" t="s">
        <v>348</v>
      </c>
      <c r="AA9" s="165" t="s">
        <v>349</v>
      </c>
      <c r="AB9" s="352" t="s">
        <v>350</v>
      </c>
      <c r="AC9" s="352" t="s">
        <v>350</v>
      </c>
      <c r="AD9" s="352" t="s">
        <v>350</v>
      </c>
      <c r="AE9" s="352"/>
      <c r="AF9" s="352"/>
      <c r="AG9" s="352" t="s">
        <v>350</v>
      </c>
      <c r="AH9" s="352" t="s">
        <v>350</v>
      </c>
      <c r="AI9" s="363">
        <v>330000000</v>
      </c>
      <c r="AJ9" s="168">
        <v>121404666</v>
      </c>
      <c r="AK9" s="168">
        <v>0</v>
      </c>
      <c r="AL9" s="169"/>
      <c r="AM9" s="364">
        <v>0</v>
      </c>
      <c r="AN9" s="361"/>
      <c r="AO9" s="355" t="s">
        <v>351</v>
      </c>
      <c r="AP9" s="362" t="s">
        <v>352</v>
      </c>
      <c r="AQ9" s="407">
        <v>247404666</v>
      </c>
      <c r="AR9" s="409">
        <v>45700000</v>
      </c>
      <c r="AS9" s="410">
        <f>+AR9/AQ9</f>
        <v>0.18471761563300507</v>
      </c>
      <c r="AT9" s="107"/>
      <c r="AX9" t="s">
        <v>353</v>
      </c>
    </row>
    <row r="10" spans="1:50" ht="58.5" customHeight="1" x14ac:dyDescent="0.3">
      <c r="A10" s="354"/>
      <c r="B10" s="332"/>
      <c r="C10" s="336"/>
      <c r="D10" s="110">
        <v>275</v>
      </c>
      <c r="E10" s="349"/>
      <c r="F10" s="359"/>
      <c r="G10" s="349"/>
      <c r="H10" s="243" t="s">
        <v>354</v>
      </c>
      <c r="I10" s="244" t="s">
        <v>355</v>
      </c>
      <c r="J10" s="243">
        <v>0</v>
      </c>
      <c r="K10" s="245"/>
      <c r="L10" s="246">
        <v>0.3</v>
      </c>
      <c r="M10" s="244" t="s">
        <v>356</v>
      </c>
      <c r="N10" s="247" t="s">
        <v>344</v>
      </c>
      <c r="O10" s="243" t="s">
        <v>345</v>
      </c>
      <c r="P10" s="233">
        <v>12</v>
      </c>
      <c r="Q10" s="243">
        <v>0</v>
      </c>
      <c r="R10" s="247"/>
      <c r="S10" s="248">
        <f>+Q10/P10</f>
        <v>0</v>
      </c>
      <c r="T10" s="100" t="s">
        <v>357</v>
      </c>
      <c r="U10" s="77">
        <v>45656</v>
      </c>
      <c r="V10" s="78">
        <v>161</v>
      </c>
      <c r="W10" s="49">
        <v>12</v>
      </c>
      <c r="X10" s="52" t="s">
        <v>350</v>
      </c>
      <c r="Y10" s="46" t="s">
        <v>347</v>
      </c>
      <c r="Z10" s="46" t="s">
        <v>358</v>
      </c>
      <c r="AA10" s="46" t="s">
        <v>359</v>
      </c>
      <c r="AB10" s="324"/>
      <c r="AC10" s="324"/>
      <c r="AD10" s="324"/>
      <c r="AE10" s="324"/>
      <c r="AF10" s="324"/>
      <c r="AG10" s="324"/>
      <c r="AH10" s="324"/>
      <c r="AI10" s="334"/>
      <c r="AJ10" s="47">
        <v>75000000</v>
      </c>
      <c r="AK10" s="47">
        <v>0</v>
      </c>
      <c r="AL10" s="48"/>
      <c r="AM10" s="329"/>
      <c r="AN10" s="326"/>
      <c r="AO10" s="332"/>
      <c r="AP10" s="328"/>
      <c r="AQ10" s="408"/>
      <c r="AR10" s="408"/>
      <c r="AS10" s="411"/>
      <c r="AT10" s="107"/>
      <c r="AX10" t="s">
        <v>360</v>
      </c>
    </row>
    <row r="11" spans="1:50" s="106" customFormat="1" ht="53.25" customHeight="1" thickBot="1" x14ac:dyDescent="0.3">
      <c r="A11" s="171"/>
      <c r="B11" s="172"/>
      <c r="C11" s="172"/>
      <c r="D11" s="173"/>
      <c r="E11" s="337" t="s">
        <v>361</v>
      </c>
      <c r="F11" s="337"/>
      <c r="G11" s="337"/>
      <c r="H11" s="337"/>
      <c r="I11" s="337"/>
      <c r="J11" s="337"/>
      <c r="K11" s="337"/>
      <c r="L11" s="337"/>
      <c r="M11" s="337"/>
      <c r="N11" s="337"/>
      <c r="O11" s="337"/>
      <c r="P11" s="337"/>
      <c r="Q11" s="337"/>
      <c r="R11" s="337"/>
      <c r="S11" s="250">
        <f>AVERAGE(S9:S10)</f>
        <v>0.46</v>
      </c>
      <c r="T11" s="242"/>
      <c r="U11" s="174"/>
      <c r="V11" s="175"/>
      <c r="W11" s="176"/>
      <c r="X11" s="176"/>
      <c r="Y11" s="172"/>
      <c r="Z11" s="172"/>
      <c r="AA11" s="176"/>
      <c r="AB11" s="176"/>
      <c r="AC11" s="172"/>
      <c r="AD11" s="177"/>
      <c r="AE11" s="175"/>
      <c r="AF11" s="176"/>
      <c r="AG11" s="174"/>
      <c r="AH11" s="175"/>
      <c r="AI11" s="178"/>
      <c r="AJ11" s="177"/>
      <c r="AK11" s="178"/>
      <c r="AL11" s="176"/>
      <c r="AM11" s="176"/>
      <c r="AN11" s="176"/>
      <c r="AO11" s="172"/>
      <c r="AP11" s="179"/>
      <c r="AQ11" s="182">
        <f>+AQ9</f>
        <v>247404666</v>
      </c>
      <c r="AR11" s="182">
        <f>+AR9</f>
        <v>45700000</v>
      </c>
      <c r="AS11" s="199">
        <f>+AS9</f>
        <v>0.18471761563300507</v>
      </c>
      <c r="AT11" s="113"/>
    </row>
    <row r="12" spans="1:50" ht="66.75" customHeight="1" x14ac:dyDescent="0.3">
      <c r="A12" s="365" t="s">
        <v>156</v>
      </c>
      <c r="B12" s="331" t="s">
        <v>171</v>
      </c>
      <c r="C12" s="366" t="s">
        <v>172</v>
      </c>
      <c r="D12" s="149">
        <v>1000</v>
      </c>
      <c r="E12" s="348" t="s">
        <v>362</v>
      </c>
      <c r="F12" s="368">
        <v>2024130010177</v>
      </c>
      <c r="G12" s="348" t="s">
        <v>363</v>
      </c>
      <c r="H12" s="186" t="s">
        <v>364</v>
      </c>
      <c r="I12" s="200" t="s">
        <v>355</v>
      </c>
      <c r="J12" s="147">
        <v>19</v>
      </c>
      <c r="K12" s="187"/>
      <c r="L12" s="188">
        <v>0.4</v>
      </c>
      <c r="M12" s="200" t="s">
        <v>365</v>
      </c>
      <c r="N12" s="190" t="s">
        <v>344</v>
      </c>
      <c r="O12" s="186" t="s">
        <v>345</v>
      </c>
      <c r="P12" s="147">
        <v>25</v>
      </c>
      <c r="Q12" s="147">
        <v>19</v>
      </c>
      <c r="R12" s="190"/>
      <c r="S12" s="191">
        <f>+Q12/P12</f>
        <v>0.76</v>
      </c>
      <c r="T12" s="192">
        <v>45495</v>
      </c>
      <c r="U12" s="193">
        <v>45656</v>
      </c>
      <c r="V12" s="194">
        <v>161</v>
      </c>
      <c r="W12" s="150">
        <v>25</v>
      </c>
      <c r="X12" s="195" t="s">
        <v>366</v>
      </c>
      <c r="Y12" s="196" t="s">
        <v>347</v>
      </c>
      <c r="Z12" s="196" t="s">
        <v>367</v>
      </c>
      <c r="AA12" s="195" t="s">
        <v>368</v>
      </c>
      <c r="AB12" s="323" t="s">
        <v>369</v>
      </c>
      <c r="AC12" s="331" t="s">
        <v>370</v>
      </c>
      <c r="AD12" s="370">
        <v>27600000</v>
      </c>
      <c r="AE12" s="373"/>
      <c r="AF12" s="323"/>
      <c r="AG12" s="375" t="s">
        <v>371</v>
      </c>
      <c r="AH12" s="331" t="s">
        <v>372</v>
      </c>
      <c r="AI12" s="333">
        <v>242000000</v>
      </c>
      <c r="AJ12" s="197">
        <v>69877776</v>
      </c>
      <c r="AK12" s="334">
        <v>37480000</v>
      </c>
      <c r="AL12" s="325"/>
      <c r="AM12" s="334">
        <v>0</v>
      </c>
      <c r="AN12" s="325"/>
      <c r="AO12" s="323" t="s">
        <v>373</v>
      </c>
      <c r="AP12" s="327" t="s">
        <v>374</v>
      </c>
      <c r="AQ12" s="412">
        <v>262000000</v>
      </c>
      <c r="AR12" s="414">
        <v>45100000</v>
      </c>
      <c r="AS12" s="416">
        <f>+AR12/AQ12</f>
        <v>0.17213740458015267</v>
      </c>
      <c r="AT12" s="107"/>
      <c r="AX12" t="s">
        <v>375</v>
      </c>
    </row>
    <row r="13" spans="1:50" ht="78.75" customHeight="1" x14ac:dyDescent="0.3">
      <c r="A13" s="354"/>
      <c r="B13" s="331"/>
      <c r="C13" s="366"/>
      <c r="D13" s="110">
        <v>3000</v>
      </c>
      <c r="E13" s="343"/>
      <c r="F13" s="369"/>
      <c r="G13" s="343"/>
      <c r="H13" s="109" t="s">
        <v>376</v>
      </c>
      <c r="I13" s="114" t="s">
        <v>342</v>
      </c>
      <c r="J13" s="98">
        <v>49</v>
      </c>
      <c r="K13" s="115"/>
      <c r="L13" s="116">
        <v>0.3</v>
      </c>
      <c r="M13" s="114" t="s">
        <v>377</v>
      </c>
      <c r="N13" s="117" t="s">
        <v>344</v>
      </c>
      <c r="O13" s="109" t="s">
        <v>378</v>
      </c>
      <c r="P13" s="97">
        <v>50</v>
      </c>
      <c r="Q13" s="98">
        <v>49</v>
      </c>
      <c r="R13" s="117"/>
      <c r="S13" s="123">
        <f>+Q13/P13</f>
        <v>0.98</v>
      </c>
      <c r="T13" s="101">
        <v>45495</v>
      </c>
      <c r="U13" s="77">
        <v>45656</v>
      </c>
      <c r="V13" s="78">
        <v>161</v>
      </c>
      <c r="W13" s="49">
        <v>60</v>
      </c>
      <c r="X13" s="50" t="s">
        <v>366</v>
      </c>
      <c r="Y13" s="46" t="s">
        <v>347</v>
      </c>
      <c r="Z13" s="46" t="s">
        <v>379</v>
      </c>
      <c r="AA13" s="50" t="s">
        <v>380</v>
      </c>
      <c r="AB13" s="323"/>
      <c r="AC13" s="331"/>
      <c r="AD13" s="370"/>
      <c r="AE13" s="373"/>
      <c r="AF13" s="323"/>
      <c r="AG13" s="323"/>
      <c r="AH13" s="331"/>
      <c r="AI13" s="333"/>
      <c r="AJ13" s="51">
        <v>48138888</v>
      </c>
      <c r="AK13" s="329"/>
      <c r="AL13" s="326"/>
      <c r="AM13" s="329"/>
      <c r="AN13" s="326"/>
      <c r="AO13" s="323"/>
      <c r="AP13" s="327"/>
      <c r="AQ13" s="413"/>
      <c r="AR13" s="414"/>
      <c r="AS13" s="417"/>
      <c r="AT13" s="107"/>
      <c r="AX13" t="s">
        <v>381</v>
      </c>
    </row>
    <row r="14" spans="1:50" ht="76.5" customHeight="1" x14ac:dyDescent="0.3">
      <c r="A14" s="354"/>
      <c r="B14" s="332"/>
      <c r="C14" s="367"/>
      <c r="D14" s="110">
        <v>0</v>
      </c>
      <c r="E14" s="349"/>
      <c r="F14" s="359"/>
      <c r="G14" s="349"/>
      <c r="H14" s="243" t="s">
        <v>382</v>
      </c>
      <c r="I14" s="244" t="s">
        <v>383</v>
      </c>
      <c r="J14" s="233">
        <v>0</v>
      </c>
      <c r="K14" s="245"/>
      <c r="L14" s="246">
        <v>0.3</v>
      </c>
      <c r="M14" s="244" t="s">
        <v>384</v>
      </c>
      <c r="N14" s="247" t="s">
        <v>344</v>
      </c>
      <c r="O14" s="243" t="s">
        <v>385</v>
      </c>
      <c r="P14" s="233" t="s">
        <v>184</v>
      </c>
      <c r="Q14" s="233" t="s">
        <v>185</v>
      </c>
      <c r="R14" s="247"/>
      <c r="S14" s="248" t="s">
        <v>184</v>
      </c>
      <c r="T14" s="101">
        <v>45495</v>
      </c>
      <c r="U14" s="77">
        <v>45656</v>
      </c>
      <c r="V14" s="78">
        <v>161</v>
      </c>
      <c r="W14" s="49">
        <v>0</v>
      </c>
      <c r="X14" s="50" t="s">
        <v>350</v>
      </c>
      <c r="Y14" s="46" t="s">
        <v>347</v>
      </c>
      <c r="Z14" s="46" t="s">
        <v>386</v>
      </c>
      <c r="AA14" s="50" t="s">
        <v>387</v>
      </c>
      <c r="AB14" s="324"/>
      <c r="AC14" s="332"/>
      <c r="AD14" s="371"/>
      <c r="AE14" s="374"/>
      <c r="AF14" s="324"/>
      <c r="AG14" s="324"/>
      <c r="AH14" s="332"/>
      <c r="AI14" s="334"/>
      <c r="AJ14" s="51">
        <v>88283355.989999995</v>
      </c>
      <c r="AK14" s="329"/>
      <c r="AL14" s="326"/>
      <c r="AM14" s="329"/>
      <c r="AN14" s="326"/>
      <c r="AO14" s="324"/>
      <c r="AP14" s="328"/>
      <c r="AQ14" s="408"/>
      <c r="AR14" s="415"/>
      <c r="AS14" s="418"/>
      <c r="AT14" s="107"/>
      <c r="AX14" t="s">
        <v>388</v>
      </c>
    </row>
    <row r="15" spans="1:50" ht="76.5" customHeight="1" thickBot="1" x14ac:dyDescent="0.3">
      <c r="A15" s="171"/>
      <c r="B15" s="172"/>
      <c r="C15" s="172"/>
      <c r="D15" s="173"/>
      <c r="E15" s="337" t="s">
        <v>389</v>
      </c>
      <c r="F15" s="337"/>
      <c r="G15" s="337"/>
      <c r="H15" s="337"/>
      <c r="I15" s="337"/>
      <c r="J15" s="337"/>
      <c r="K15" s="337"/>
      <c r="L15" s="337"/>
      <c r="M15" s="337"/>
      <c r="N15" s="337"/>
      <c r="O15" s="337"/>
      <c r="P15" s="337"/>
      <c r="Q15" s="337"/>
      <c r="R15" s="337"/>
      <c r="S15" s="250">
        <f>AVERAGE(S12:S14)</f>
        <v>0.87</v>
      </c>
      <c r="T15" s="174"/>
      <c r="U15" s="174"/>
      <c r="V15" s="175"/>
      <c r="W15" s="176"/>
      <c r="X15" s="176"/>
      <c r="Y15" s="172"/>
      <c r="Z15" s="172"/>
      <c r="AA15" s="176"/>
      <c r="AB15" s="176"/>
      <c r="AC15" s="172"/>
      <c r="AD15" s="177"/>
      <c r="AE15" s="175"/>
      <c r="AF15" s="176"/>
      <c r="AG15" s="174"/>
      <c r="AH15" s="175"/>
      <c r="AI15" s="178"/>
      <c r="AJ15" s="177"/>
      <c r="AK15" s="178"/>
      <c r="AL15" s="176"/>
      <c r="AM15" s="176"/>
      <c r="AN15" s="176"/>
      <c r="AO15" s="172"/>
      <c r="AP15" s="179"/>
      <c r="AQ15" s="182">
        <f>+AQ12</f>
        <v>262000000</v>
      </c>
      <c r="AR15" s="182">
        <f>+AR12</f>
        <v>45100000</v>
      </c>
      <c r="AS15" s="199">
        <f>+AS12</f>
        <v>0.17213740458015267</v>
      </c>
      <c r="AT15" s="113"/>
      <c r="AU15" s="106"/>
      <c r="AV15" s="106"/>
      <c r="AW15" s="106"/>
      <c r="AX15" s="106"/>
    </row>
    <row r="16" spans="1:50" ht="85.5" customHeight="1" x14ac:dyDescent="0.3">
      <c r="A16" s="365" t="s">
        <v>156</v>
      </c>
      <c r="B16" s="331" t="s">
        <v>187</v>
      </c>
      <c r="C16" s="366" t="s">
        <v>188</v>
      </c>
      <c r="D16" s="149">
        <v>1100</v>
      </c>
      <c r="E16" s="348" t="s">
        <v>390</v>
      </c>
      <c r="F16" s="368">
        <v>2024130010188</v>
      </c>
      <c r="G16" s="348" t="s">
        <v>391</v>
      </c>
      <c r="H16" s="186" t="s">
        <v>392</v>
      </c>
      <c r="I16" s="200" t="s">
        <v>393</v>
      </c>
      <c r="J16" s="147">
        <v>1</v>
      </c>
      <c r="K16" s="187"/>
      <c r="L16" s="201">
        <v>0.2</v>
      </c>
      <c r="M16" s="200" t="s">
        <v>394</v>
      </c>
      <c r="N16" s="190" t="s">
        <v>344</v>
      </c>
      <c r="O16" s="186" t="s">
        <v>395</v>
      </c>
      <c r="P16" s="147">
        <v>1100</v>
      </c>
      <c r="Q16" s="189">
        <v>272</v>
      </c>
      <c r="R16" s="190"/>
      <c r="S16" s="191">
        <f>+Q16/P16</f>
        <v>0.24727272727272728</v>
      </c>
      <c r="T16" s="192">
        <v>45495</v>
      </c>
      <c r="U16" s="193">
        <v>45656</v>
      </c>
      <c r="V16" s="194">
        <v>161</v>
      </c>
      <c r="W16" s="150">
        <v>1100</v>
      </c>
      <c r="X16" s="195" t="s">
        <v>396</v>
      </c>
      <c r="Y16" s="196" t="s">
        <v>347</v>
      </c>
      <c r="Z16" s="196" t="s">
        <v>397</v>
      </c>
      <c r="AA16" s="195" t="s">
        <v>398</v>
      </c>
      <c r="AB16" s="323" t="s">
        <v>369</v>
      </c>
      <c r="AC16" s="331" t="s">
        <v>399</v>
      </c>
      <c r="AD16" s="333">
        <v>36000000</v>
      </c>
      <c r="AE16" s="323"/>
      <c r="AF16" s="323"/>
      <c r="AG16" s="372">
        <v>45532</v>
      </c>
      <c r="AH16" s="331" t="s">
        <v>372</v>
      </c>
      <c r="AI16" s="333">
        <v>225684800</v>
      </c>
      <c r="AJ16" s="197">
        <v>29183333</v>
      </c>
      <c r="AK16" s="334">
        <v>48000000</v>
      </c>
      <c r="AL16" s="325"/>
      <c r="AM16" s="334">
        <v>0</v>
      </c>
      <c r="AN16" s="325"/>
      <c r="AO16" s="323" t="s">
        <v>373</v>
      </c>
      <c r="AP16" s="327" t="s">
        <v>400</v>
      </c>
      <c r="AQ16" s="412">
        <v>1167002974</v>
      </c>
      <c r="AR16" s="419">
        <v>611570000</v>
      </c>
      <c r="AS16" s="421">
        <f>+AR16/AQ16</f>
        <v>0.52405179217649533</v>
      </c>
      <c r="AT16" s="107"/>
      <c r="AX16" t="s">
        <v>401</v>
      </c>
    </row>
    <row r="17" spans="1:50" ht="88.5" customHeight="1" x14ac:dyDescent="0.3">
      <c r="A17" s="354"/>
      <c r="B17" s="331"/>
      <c r="C17" s="366"/>
      <c r="D17" s="110">
        <v>2000</v>
      </c>
      <c r="E17" s="343"/>
      <c r="F17" s="369"/>
      <c r="G17" s="340"/>
      <c r="H17" s="109" t="s">
        <v>402</v>
      </c>
      <c r="I17" s="114" t="s">
        <v>355</v>
      </c>
      <c r="J17" s="98">
        <v>0</v>
      </c>
      <c r="K17" s="115"/>
      <c r="L17" s="118">
        <v>0.3</v>
      </c>
      <c r="M17" s="114" t="s">
        <v>403</v>
      </c>
      <c r="N17" s="117" t="s">
        <v>344</v>
      </c>
      <c r="O17" s="109" t="s">
        <v>404</v>
      </c>
      <c r="P17" s="98">
        <v>40</v>
      </c>
      <c r="Q17" s="98">
        <v>0</v>
      </c>
      <c r="R17" s="117"/>
      <c r="S17" s="123">
        <f>+Q17/P17</f>
        <v>0</v>
      </c>
      <c r="T17" s="101">
        <v>45495</v>
      </c>
      <c r="U17" s="77">
        <v>45656</v>
      </c>
      <c r="V17" s="78">
        <v>161</v>
      </c>
      <c r="W17" s="49">
        <v>40</v>
      </c>
      <c r="X17" s="50" t="s">
        <v>350</v>
      </c>
      <c r="Y17" s="46" t="s">
        <v>347</v>
      </c>
      <c r="Z17" s="46" t="s">
        <v>405</v>
      </c>
      <c r="AA17" s="46" t="s">
        <v>406</v>
      </c>
      <c r="AB17" s="323"/>
      <c r="AC17" s="331"/>
      <c r="AD17" s="333"/>
      <c r="AE17" s="323"/>
      <c r="AF17" s="323"/>
      <c r="AG17" s="323"/>
      <c r="AH17" s="331"/>
      <c r="AI17" s="333"/>
      <c r="AJ17" s="51">
        <v>29183333</v>
      </c>
      <c r="AK17" s="329"/>
      <c r="AL17" s="326"/>
      <c r="AM17" s="329"/>
      <c r="AN17" s="326"/>
      <c r="AO17" s="323"/>
      <c r="AP17" s="327"/>
      <c r="AQ17" s="413"/>
      <c r="AR17" s="419"/>
      <c r="AS17" s="421"/>
      <c r="AT17" s="107"/>
      <c r="AX17" t="s">
        <v>407</v>
      </c>
    </row>
    <row r="18" spans="1:50" ht="94.5" customHeight="1" x14ac:dyDescent="0.3">
      <c r="A18" s="354"/>
      <c r="B18" s="331"/>
      <c r="C18" s="366"/>
      <c r="D18" s="110">
        <v>4000</v>
      </c>
      <c r="E18" s="343"/>
      <c r="F18" s="369"/>
      <c r="G18" s="340"/>
      <c r="H18" s="109" t="s">
        <v>408</v>
      </c>
      <c r="I18" s="114" t="s">
        <v>409</v>
      </c>
      <c r="J18" s="98">
        <v>8</v>
      </c>
      <c r="K18" s="115"/>
      <c r="L18" s="118">
        <v>0.2</v>
      </c>
      <c r="M18" s="114" t="s">
        <v>410</v>
      </c>
      <c r="N18" s="117" t="s">
        <v>344</v>
      </c>
      <c r="O18" s="109" t="s">
        <v>411</v>
      </c>
      <c r="P18" s="98">
        <v>4000</v>
      </c>
      <c r="Q18" s="97">
        <v>207</v>
      </c>
      <c r="R18" s="117"/>
      <c r="S18" s="123">
        <f>+Q18/P18</f>
        <v>5.1749999999999997E-2</v>
      </c>
      <c r="T18" s="101">
        <v>45495</v>
      </c>
      <c r="U18" s="77">
        <v>45656</v>
      </c>
      <c r="V18" s="78">
        <v>161</v>
      </c>
      <c r="W18" s="49">
        <v>4000</v>
      </c>
      <c r="X18" s="50" t="s">
        <v>396</v>
      </c>
      <c r="Y18" s="46" t="s">
        <v>347</v>
      </c>
      <c r="Z18" s="330" t="s">
        <v>412</v>
      </c>
      <c r="AA18" s="330" t="s">
        <v>413</v>
      </c>
      <c r="AB18" s="323"/>
      <c r="AC18" s="331"/>
      <c r="AD18" s="333"/>
      <c r="AE18" s="323"/>
      <c r="AF18" s="323"/>
      <c r="AG18" s="323"/>
      <c r="AH18" s="331"/>
      <c r="AI18" s="333"/>
      <c r="AJ18" s="51">
        <v>126461468</v>
      </c>
      <c r="AK18" s="329"/>
      <c r="AL18" s="326"/>
      <c r="AM18" s="329"/>
      <c r="AN18" s="326"/>
      <c r="AO18" s="323"/>
      <c r="AP18" s="327"/>
      <c r="AQ18" s="413"/>
      <c r="AR18" s="419"/>
      <c r="AS18" s="421"/>
      <c r="AT18" s="107"/>
      <c r="AX18" t="s">
        <v>344</v>
      </c>
    </row>
    <row r="19" spans="1:50" ht="71.25" customHeight="1" x14ac:dyDescent="0.3">
      <c r="A19" s="354"/>
      <c r="B19" s="332"/>
      <c r="C19" s="367"/>
      <c r="D19" s="110">
        <v>5</v>
      </c>
      <c r="E19" s="349"/>
      <c r="F19" s="359"/>
      <c r="G19" s="315"/>
      <c r="H19" s="243" t="s">
        <v>414</v>
      </c>
      <c r="I19" s="244" t="s">
        <v>342</v>
      </c>
      <c r="J19" s="233">
        <v>1</v>
      </c>
      <c r="K19" s="245"/>
      <c r="L19" s="251">
        <v>0.3</v>
      </c>
      <c r="M19" s="244" t="s">
        <v>415</v>
      </c>
      <c r="N19" s="247" t="s">
        <v>344</v>
      </c>
      <c r="O19" s="243" t="s">
        <v>416</v>
      </c>
      <c r="P19" s="233">
        <v>5</v>
      </c>
      <c r="Q19" s="233">
        <v>1</v>
      </c>
      <c r="R19" s="247"/>
      <c r="S19" s="248">
        <f>+Q19/P19</f>
        <v>0.2</v>
      </c>
      <c r="T19" s="99">
        <v>45495</v>
      </c>
      <c r="U19" s="77">
        <v>45656</v>
      </c>
      <c r="V19" s="78">
        <v>161</v>
      </c>
      <c r="W19" s="49">
        <v>5</v>
      </c>
      <c r="X19" s="50" t="s">
        <v>396</v>
      </c>
      <c r="Y19" s="46" t="s">
        <v>347</v>
      </c>
      <c r="Z19" s="332"/>
      <c r="AA19" s="332"/>
      <c r="AB19" s="324"/>
      <c r="AC19" s="332"/>
      <c r="AD19" s="334"/>
      <c r="AE19" s="324"/>
      <c r="AF19" s="324"/>
      <c r="AG19" s="324"/>
      <c r="AH19" s="332"/>
      <c r="AI19" s="334"/>
      <c r="AJ19" s="51">
        <v>0</v>
      </c>
      <c r="AK19" s="329"/>
      <c r="AL19" s="326"/>
      <c r="AM19" s="329"/>
      <c r="AN19" s="326"/>
      <c r="AO19" s="324"/>
      <c r="AP19" s="328"/>
      <c r="AQ19" s="408"/>
      <c r="AR19" s="420"/>
      <c r="AS19" s="422"/>
      <c r="AT19" s="107"/>
    </row>
    <row r="20" spans="1:50" ht="71.25" customHeight="1" thickBot="1" x14ac:dyDescent="0.3">
      <c r="A20" s="171"/>
      <c r="B20" s="172"/>
      <c r="C20" s="172"/>
      <c r="D20" s="173"/>
      <c r="E20" s="337" t="s">
        <v>417</v>
      </c>
      <c r="F20" s="337"/>
      <c r="G20" s="337"/>
      <c r="H20" s="337"/>
      <c r="I20" s="337"/>
      <c r="J20" s="337"/>
      <c r="K20" s="337"/>
      <c r="L20" s="337"/>
      <c r="M20" s="337"/>
      <c r="N20" s="337"/>
      <c r="O20" s="337"/>
      <c r="P20" s="337"/>
      <c r="Q20" s="337"/>
      <c r="R20" s="337"/>
      <c r="S20" s="250">
        <f>AVERAGE(S16:S19)</f>
        <v>0.12475568181818182</v>
      </c>
      <c r="T20" s="174"/>
      <c r="U20" s="174"/>
      <c r="V20" s="175"/>
      <c r="W20" s="176"/>
      <c r="X20" s="176"/>
      <c r="Y20" s="172"/>
      <c r="Z20" s="172"/>
      <c r="AA20" s="176"/>
      <c r="AB20" s="176"/>
      <c r="AC20" s="172"/>
      <c r="AD20" s="177"/>
      <c r="AE20" s="175"/>
      <c r="AF20" s="176"/>
      <c r="AG20" s="174"/>
      <c r="AH20" s="175"/>
      <c r="AI20" s="178"/>
      <c r="AJ20" s="177"/>
      <c r="AK20" s="178"/>
      <c r="AL20" s="176"/>
      <c r="AM20" s="176"/>
      <c r="AN20" s="176"/>
      <c r="AO20" s="172"/>
      <c r="AP20" s="179"/>
      <c r="AQ20" s="182">
        <f>+AQ16</f>
        <v>1167002974</v>
      </c>
      <c r="AR20" s="235">
        <f>+AR16</f>
        <v>611570000</v>
      </c>
      <c r="AS20" s="199">
        <f>+AS16</f>
        <v>0.52405179217649533</v>
      </c>
      <c r="AT20" s="113"/>
      <c r="AU20" s="106"/>
      <c r="AV20" s="106"/>
      <c r="AW20" s="106"/>
      <c r="AX20" s="106"/>
    </row>
    <row r="21" spans="1:50" ht="71.25" customHeight="1" x14ac:dyDescent="0.3">
      <c r="A21" s="376" t="s">
        <v>156</v>
      </c>
      <c r="B21" s="331" t="s">
        <v>202</v>
      </c>
      <c r="C21" s="366" t="s">
        <v>203</v>
      </c>
      <c r="D21" s="327">
        <v>220</v>
      </c>
      <c r="E21" s="377" t="s">
        <v>418</v>
      </c>
      <c r="F21" s="368">
        <v>2024130010185</v>
      </c>
      <c r="G21" s="348" t="s">
        <v>419</v>
      </c>
      <c r="H21" s="348" t="s">
        <v>420</v>
      </c>
      <c r="I21" s="348" t="s">
        <v>421</v>
      </c>
      <c r="J21" s="316">
        <v>0</v>
      </c>
      <c r="K21" s="187"/>
      <c r="L21" s="339">
        <v>1</v>
      </c>
      <c r="M21" s="200" t="s">
        <v>422</v>
      </c>
      <c r="N21" s="190" t="s">
        <v>401</v>
      </c>
      <c r="O21" s="186" t="s">
        <v>385</v>
      </c>
      <c r="P21" s="189">
        <v>1</v>
      </c>
      <c r="Q21" s="147">
        <v>0</v>
      </c>
      <c r="R21" s="190"/>
      <c r="S21" s="191">
        <f>+Q21/P21</f>
        <v>0</v>
      </c>
      <c r="T21" s="192">
        <v>45495</v>
      </c>
      <c r="U21" s="193">
        <v>45656</v>
      </c>
      <c r="V21" s="194">
        <v>161</v>
      </c>
      <c r="W21" s="380">
        <v>220</v>
      </c>
      <c r="X21" s="195" t="s">
        <v>350</v>
      </c>
      <c r="Y21" s="196" t="s">
        <v>347</v>
      </c>
      <c r="Z21" s="196" t="s">
        <v>423</v>
      </c>
      <c r="AA21" s="195" t="s">
        <v>424</v>
      </c>
      <c r="AB21" s="323" t="s">
        <v>369</v>
      </c>
      <c r="AC21" s="331" t="s">
        <v>425</v>
      </c>
      <c r="AD21" s="333">
        <v>28000000</v>
      </c>
      <c r="AE21" s="323"/>
      <c r="AF21" s="323"/>
      <c r="AG21" s="331" t="s">
        <v>426</v>
      </c>
      <c r="AH21" s="331" t="s">
        <v>372</v>
      </c>
      <c r="AI21" s="333">
        <v>3000000000</v>
      </c>
      <c r="AJ21" s="197">
        <v>180000000</v>
      </c>
      <c r="AK21" s="334">
        <v>28000000</v>
      </c>
      <c r="AL21" s="325"/>
      <c r="AM21" s="334">
        <v>3000000</v>
      </c>
      <c r="AN21" s="325"/>
      <c r="AO21" s="195" t="s">
        <v>373</v>
      </c>
      <c r="AP21" s="327" t="s">
        <v>427</v>
      </c>
      <c r="AQ21" s="412">
        <v>2746463334</v>
      </c>
      <c r="AR21" s="412">
        <v>88360000</v>
      </c>
      <c r="AS21" s="421">
        <f>+AR21/AQ21</f>
        <v>3.2172284590929114E-2</v>
      </c>
      <c r="AT21" s="107"/>
    </row>
    <row r="22" spans="1:50" ht="71.25" customHeight="1" x14ac:dyDescent="0.3">
      <c r="A22" s="365"/>
      <c r="B22" s="332"/>
      <c r="C22" s="367"/>
      <c r="D22" s="328"/>
      <c r="E22" s="378"/>
      <c r="F22" s="359"/>
      <c r="G22" s="349"/>
      <c r="H22" s="349"/>
      <c r="I22" s="349"/>
      <c r="J22" s="315"/>
      <c r="K22" s="245"/>
      <c r="L22" s="315"/>
      <c r="M22" s="244" t="s">
        <v>428</v>
      </c>
      <c r="N22" s="247" t="s">
        <v>401</v>
      </c>
      <c r="O22" s="243" t="s">
        <v>429</v>
      </c>
      <c r="P22" s="252">
        <v>220</v>
      </c>
      <c r="Q22" s="233">
        <v>0</v>
      </c>
      <c r="R22" s="247"/>
      <c r="S22" s="248">
        <f>+Q22/P22</f>
        <v>0</v>
      </c>
      <c r="T22" s="101">
        <v>45495</v>
      </c>
      <c r="U22" s="77">
        <v>45656</v>
      </c>
      <c r="V22" s="78">
        <v>161</v>
      </c>
      <c r="W22" s="381"/>
      <c r="X22" s="50" t="s">
        <v>350</v>
      </c>
      <c r="Y22" s="46" t="s">
        <v>430</v>
      </c>
      <c r="Z22" s="46" t="s">
        <v>431</v>
      </c>
      <c r="AA22" s="46" t="s">
        <v>432</v>
      </c>
      <c r="AB22" s="324"/>
      <c r="AC22" s="332"/>
      <c r="AD22" s="334"/>
      <c r="AE22" s="324"/>
      <c r="AF22" s="324"/>
      <c r="AG22" s="324"/>
      <c r="AH22" s="332"/>
      <c r="AI22" s="334"/>
      <c r="AJ22" s="51">
        <v>2457243334</v>
      </c>
      <c r="AK22" s="329"/>
      <c r="AL22" s="326"/>
      <c r="AM22" s="329"/>
      <c r="AN22" s="326"/>
      <c r="AO22" s="46" t="s">
        <v>433</v>
      </c>
      <c r="AP22" s="328"/>
      <c r="AQ22" s="408"/>
      <c r="AR22" s="408"/>
      <c r="AS22" s="422"/>
      <c r="AT22" s="107"/>
    </row>
    <row r="23" spans="1:50" ht="71.25" customHeight="1" thickBot="1" x14ac:dyDescent="0.3">
      <c r="A23" s="171"/>
      <c r="B23" s="172"/>
      <c r="C23" s="172"/>
      <c r="D23" s="173"/>
      <c r="E23" s="338" t="s">
        <v>434</v>
      </c>
      <c r="F23" s="337"/>
      <c r="G23" s="337"/>
      <c r="H23" s="337"/>
      <c r="I23" s="337"/>
      <c r="J23" s="337"/>
      <c r="K23" s="337"/>
      <c r="L23" s="337"/>
      <c r="M23" s="337"/>
      <c r="N23" s="337"/>
      <c r="O23" s="337"/>
      <c r="P23" s="337"/>
      <c r="Q23" s="337"/>
      <c r="R23" s="337"/>
      <c r="S23" s="250">
        <f>AVERAGE(S21:S22)</f>
        <v>0</v>
      </c>
      <c r="T23" s="174"/>
      <c r="U23" s="174"/>
      <c r="V23" s="175"/>
      <c r="W23" s="176"/>
      <c r="X23" s="176"/>
      <c r="Y23" s="172"/>
      <c r="Z23" s="172"/>
      <c r="AA23" s="176"/>
      <c r="AB23" s="176"/>
      <c r="AC23" s="172"/>
      <c r="AD23" s="177"/>
      <c r="AE23" s="175"/>
      <c r="AF23" s="176"/>
      <c r="AG23" s="174"/>
      <c r="AH23" s="175"/>
      <c r="AI23" s="178"/>
      <c r="AJ23" s="177"/>
      <c r="AK23" s="178"/>
      <c r="AL23" s="176"/>
      <c r="AM23" s="176"/>
      <c r="AN23" s="176"/>
      <c r="AO23" s="172"/>
      <c r="AP23" s="179"/>
      <c r="AQ23" s="182">
        <f>+AQ21</f>
        <v>2746463334</v>
      </c>
      <c r="AR23" s="182">
        <f>+AR21</f>
        <v>88360000</v>
      </c>
      <c r="AS23" s="199">
        <f>+AS21</f>
        <v>3.2172284590929114E-2</v>
      </c>
      <c r="AT23" s="113"/>
      <c r="AU23" s="106"/>
      <c r="AV23" s="106"/>
      <c r="AW23" s="106"/>
      <c r="AX23" s="106"/>
    </row>
    <row r="24" spans="1:50" ht="78.75" customHeight="1" x14ac:dyDescent="0.3">
      <c r="A24" s="376" t="s">
        <v>156</v>
      </c>
      <c r="B24" s="331" t="s">
        <v>209</v>
      </c>
      <c r="C24" s="366" t="s">
        <v>210</v>
      </c>
      <c r="D24" s="149">
        <v>1000</v>
      </c>
      <c r="E24" s="348" t="s">
        <v>435</v>
      </c>
      <c r="F24" s="368">
        <v>2024130010198</v>
      </c>
      <c r="G24" s="348" t="s">
        <v>436</v>
      </c>
      <c r="H24" s="348" t="s">
        <v>437</v>
      </c>
      <c r="I24" s="348" t="s">
        <v>438</v>
      </c>
      <c r="J24" s="316">
        <v>5</v>
      </c>
      <c r="K24" s="187"/>
      <c r="L24" s="339">
        <v>0.7</v>
      </c>
      <c r="M24" s="200" t="s">
        <v>439</v>
      </c>
      <c r="N24" s="190" t="s">
        <v>344</v>
      </c>
      <c r="O24" s="186" t="s">
        <v>385</v>
      </c>
      <c r="P24" s="147">
        <v>1</v>
      </c>
      <c r="Q24" s="189">
        <v>0</v>
      </c>
      <c r="R24" s="190"/>
      <c r="S24" s="191">
        <f>+Q24/P24</f>
        <v>0</v>
      </c>
      <c r="T24" s="192">
        <v>45495</v>
      </c>
      <c r="U24" s="193">
        <v>45656</v>
      </c>
      <c r="V24" s="194">
        <v>161</v>
      </c>
      <c r="W24" s="150">
        <v>1000</v>
      </c>
      <c r="X24" s="195" t="s">
        <v>440</v>
      </c>
      <c r="Y24" s="196" t="s">
        <v>430</v>
      </c>
      <c r="Z24" s="196" t="s">
        <v>441</v>
      </c>
      <c r="AA24" s="195" t="s">
        <v>442</v>
      </c>
      <c r="AB24" s="323" t="s">
        <v>369</v>
      </c>
      <c r="AC24" s="331" t="s">
        <v>443</v>
      </c>
      <c r="AD24" s="333">
        <v>24000000</v>
      </c>
      <c r="AE24" s="335"/>
      <c r="AF24" s="323"/>
      <c r="AG24" s="372">
        <v>45532</v>
      </c>
      <c r="AH24" s="331" t="s">
        <v>372</v>
      </c>
      <c r="AI24" s="333">
        <v>2900000000</v>
      </c>
      <c r="AJ24" s="197">
        <v>110450000</v>
      </c>
      <c r="AK24" s="334">
        <v>24000000</v>
      </c>
      <c r="AL24" s="325"/>
      <c r="AM24" s="334">
        <v>0</v>
      </c>
      <c r="AN24" s="325"/>
      <c r="AO24" s="323" t="s">
        <v>444</v>
      </c>
      <c r="AP24" s="327" t="s">
        <v>445</v>
      </c>
      <c r="AQ24" s="412">
        <v>2435450000</v>
      </c>
      <c r="AR24" s="419">
        <v>91500000</v>
      </c>
      <c r="AS24" s="423">
        <f>+AR24/AQ24</f>
        <v>3.7570058921349236E-2</v>
      </c>
      <c r="AT24" s="107"/>
    </row>
    <row r="25" spans="1:50" ht="63.75" customHeight="1" x14ac:dyDescent="0.3">
      <c r="A25" s="376"/>
      <c r="B25" s="331"/>
      <c r="C25" s="366"/>
      <c r="D25" s="110">
        <v>200</v>
      </c>
      <c r="E25" s="343"/>
      <c r="F25" s="369"/>
      <c r="G25" s="343"/>
      <c r="H25" s="343"/>
      <c r="I25" s="343"/>
      <c r="J25" s="340"/>
      <c r="K25" s="115"/>
      <c r="L25" s="340"/>
      <c r="M25" s="342" t="s">
        <v>446</v>
      </c>
      <c r="N25" s="340" t="s">
        <v>344</v>
      </c>
      <c r="O25" s="343" t="s">
        <v>447</v>
      </c>
      <c r="P25" s="346">
        <v>200</v>
      </c>
      <c r="Q25" s="346">
        <v>0</v>
      </c>
      <c r="R25" s="315"/>
      <c r="S25" s="317">
        <f>+Q25/P25</f>
        <v>0</v>
      </c>
      <c r="T25" s="101">
        <v>45495</v>
      </c>
      <c r="U25" s="77">
        <v>45656</v>
      </c>
      <c r="V25" s="78">
        <v>161</v>
      </c>
      <c r="W25" s="49">
        <v>200</v>
      </c>
      <c r="X25" s="50" t="s">
        <v>396</v>
      </c>
      <c r="Y25" s="46" t="s">
        <v>430</v>
      </c>
      <c r="Z25" s="46" t="s">
        <v>448</v>
      </c>
      <c r="AA25" s="46" t="s">
        <v>449</v>
      </c>
      <c r="AB25" s="323"/>
      <c r="AC25" s="331"/>
      <c r="AD25" s="333"/>
      <c r="AE25" s="335"/>
      <c r="AF25" s="323"/>
      <c r="AG25" s="372"/>
      <c r="AH25" s="331"/>
      <c r="AI25" s="333"/>
      <c r="AJ25" s="329">
        <v>1800000000</v>
      </c>
      <c r="AK25" s="329"/>
      <c r="AL25" s="326"/>
      <c r="AM25" s="329"/>
      <c r="AN25" s="326"/>
      <c r="AO25" s="324"/>
      <c r="AP25" s="327"/>
      <c r="AQ25" s="413"/>
      <c r="AR25" s="419"/>
      <c r="AS25" s="423"/>
      <c r="AT25" s="107"/>
    </row>
    <row r="26" spans="1:50" ht="71.25" customHeight="1" x14ac:dyDescent="0.3">
      <c r="A26" s="376"/>
      <c r="B26" s="331"/>
      <c r="C26" s="366"/>
      <c r="D26" s="110">
        <v>30</v>
      </c>
      <c r="E26" s="343"/>
      <c r="F26" s="369"/>
      <c r="G26" s="343"/>
      <c r="H26" s="343"/>
      <c r="I26" s="343"/>
      <c r="J26" s="340"/>
      <c r="K26" s="115"/>
      <c r="L26" s="340"/>
      <c r="M26" s="342"/>
      <c r="N26" s="340"/>
      <c r="O26" s="343"/>
      <c r="P26" s="346"/>
      <c r="Q26" s="346"/>
      <c r="R26" s="316"/>
      <c r="S26" s="318"/>
      <c r="T26" s="101">
        <v>45495</v>
      </c>
      <c r="U26" s="77">
        <v>45656</v>
      </c>
      <c r="V26" s="78">
        <v>161</v>
      </c>
      <c r="W26" s="49">
        <v>30</v>
      </c>
      <c r="X26" s="50" t="s">
        <v>396</v>
      </c>
      <c r="Y26" s="46" t="s">
        <v>430</v>
      </c>
      <c r="Z26" s="50"/>
      <c r="AA26" s="50"/>
      <c r="AB26" s="323"/>
      <c r="AC26" s="331"/>
      <c r="AD26" s="333"/>
      <c r="AE26" s="335"/>
      <c r="AF26" s="323"/>
      <c r="AG26" s="372"/>
      <c r="AH26" s="331"/>
      <c r="AI26" s="333"/>
      <c r="AJ26" s="329"/>
      <c r="AK26" s="329"/>
      <c r="AL26" s="326"/>
      <c r="AM26" s="329"/>
      <c r="AN26" s="326"/>
      <c r="AO26" s="330" t="s">
        <v>433</v>
      </c>
      <c r="AP26" s="327"/>
      <c r="AQ26" s="413"/>
      <c r="AR26" s="419"/>
      <c r="AS26" s="423"/>
      <c r="AT26" s="107"/>
    </row>
    <row r="27" spans="1:50" ht="56.25" customHeight="1" x14ac:dyDescent="0.3">
      <c r="A27" s="379" t="s">
        <v>222</v>
      </c>
      <c r="B27" s="331"/>
      <c r="C27" s="366"/>
      <c r="D27" s="110">
        <v>0</v>
      </c>
      <c r="E27" s="343"/>
      <c r="F27" s="369"/>
      <c r="G27" s="343"/>
      <c r="H27" s="343" t="s">
        <v>450</v>
      </c>
      <c r="I27" s="343" t="s">
        <v>451</v>
      </c>
      <c r="J27" s="340">
        <v>0</v>
      </c>
      <c r="K27" s="115"/>
      <c r="L27" s="341">
        <v>0.3</v>
      </c>
      <c r="M27" s="344" t="s">
        <v>452</v>
      </c>
      <c r="N27" s="340" t="s">
        <v>344</v>
      </c>
      <c r="O27" s="343" t="s">
        <v>453</v>
      </c>
      <c r="P27" s="346" t="s">
        <v>184</v>
      </c>
      <c r="Q27" s="346" t="s">
        <v>185</v>
      </c>
      <c r="R27" s="315"/>
      <c r="S27" s="317" t="s">
        <v>184</v>
      </c>
      <c r="T27" s="101">
        <v>45495</v>
      </c>
      <c r="U27" s="77">
        <v>45656</v>
      </c>
      <c r="V27" s="78">
        <v>161</v>
      </c>
      <c r="W27" s="49">
        <v>0</v>
      </c>
      <c r="X27" s="50" t="s">
        <v>350</v>
      </c>
      <c r="Y27" s="46" t="s">
        <v>430</v>
      </c>
      <c r="Z27" s="50"/>
      <c r="AA27" s="50"/>
      <c r="AB27" s="323"/>
      <c r="AC27" s="331"/>
      <c r="AD27" s="333"/>
      <c r="AE27" s="335"/>
      <c r="AF27" s="323"/>
      <c r="AG27" s="372"/>
      <c r="AH27" s="331"/>
      <c r="AI27" s="333"/>
      <c r="AJ27" s="329">
        <v>430000000</v>
      </c>
      <c r="AK27" s="329"/>
      <c r="AL27" s="326"/>
      <c r="AM27" s="329"/>
      <c r="AN27" s="326"/>
      <c r="AO27" s="331"/>
      <c r="AP27" s="327"/>
      <c r="AQ27" s="413"/>
      <c r="AR27" s="419"/>
      <c r="AS27" s="423"/>
      <c r="AT27" s="107"/>
    </row>
    <row r="28" spans="1:50" ht="64.5" customHeight="1" x14ac:dyDescent="0.3">
      <c r="A28" s="365"/>
      <c r="B28" s="332"/>
      <c r="C28" s="367"/>
      <c r="D28" s="110">
        <v>200</v>
      </c>
      <c r="E28" s="349"/>
      <c r="F28" s="359"/>
      <c r="G28" s="349"/>
      <c r="H28" s="349"/>
      <c r="I28" s="349"/>
      <c r="J28" s="315"/>
      <c r="K28" s="245"/>
      <c r="L28" s="315"/>
      <c r="M28" s="345"/>
      <c r="N28" s="315"/>
      <c r="O28" s="349"/>
      <c r="P28" s="347"/>
      <c r="Q28" s="347"/>
      <c r="R28" s="320"/>
      <c r="S28" s="319"/>
      <c r="T28" s="101">
        <v>45495</v>
      </c>
      <c r="U28" s="77">
        <v>45656</v>
      </c>
      <c r="V28" s="78">
        <v>161</v>
      </c>
      <c r="W28" s="49">
        <v>200</v>
      </c>
      <c r="X28" s="50" t="s">
        <v>350</v>
      </c>
      <c r="Y28" s="45" t="s">
        <v>430</v>
      </c>
      <c r="Z28" s="50"/>
      <c r="AA28" s="50"/>
      <c r="AB28" s="324"/>
      <c r="AC28" s="332"/>
      <c r="AD28" s="334"/>
      <c r="AE28" s="336"/>
      <c r="AF28" s="324"/>
      <c r="AG28" s="401"/>
      <c r="AH28" s="332"/>
      <c r="AI28" s="334"/>
      <c r="AJ28" s="329"/>
      <c r="AK28" s="329"/>
      <c r="AL28" s="326"/>
      <c r="AM28" s="329"/>
      <c r="AN28" s="326"/>
      <c r="AO28" s="332"/>
      <c r="AP28" s="328"/>
      <c r="AQ28" s="408"/>
      <c r="AR28" s="420"/>
      <c r="AS28" s="424"/>
      <c r="AT28" s="107"/>
    </row>
    <row r="29" spans="1:50" ht="64.5" customHeight="1" thickBot="1" x14ac:dyDescent="0.3">
      <c r="A29" s="171"/>
      <c r="B29" s="172"/>
      <c r="C29" s="172"/>
      <c r="D29" s="173"/>
      <c r="E29" s="337" t="s">
        <v>454</v>
      </c>
      <c r="F29" s="337"/>
      <c r="G29" s="337"/>
      <c r="H29" s="337"/>
      <c r="I29" s="337"/>
      <c r="J29" s="337"/>
      <c r="K29" s="337"/>
      <c r="L29" s="337"/>
      <c r="M29" s="337"/>
      <c r="N29" s="337"/>
      <c r="O29" s="337"/>
      <c r="P29" s="337"/>
      <c r="Q29" s="337"/>
      <c r="R29" s="337"/>
      <c r="S29" s="250">
        <f>AVERAGE(S24:S28)</f>
        <v>0</v>
      </c>
      <c r="T29" s="174"/>
      <c r="U29" s="174"/>
      <c r="V29" s="175"/>
      <c r="W29" s="176"/>
      <c r="X29" s="176"/>
      <c r="Y29" s="172"/>
      <c r="Z29" s="172"/>
      <c r="AA29" s="176"/>
      <c r="AB29" s="176"/>
      <c r="AC29" s="172"/>
      <c r="AD29" s="177"/>
      <c r="AE29" s="175"/>
      <c r="AF29" s="176"/>
      <c r="AG29" s="174"/>
      <c r="AH29" s="175"/>
      <c r="AI29" s="178"/>
      <c r="AJ29" s="177"/>
      <c r="AK29" s="178"/>
      <c r="AL29" s="176"/>
      <c r="AM29" s="176"/>
      <c r="AN29" s="176"/>
      <c r="AO29" s="172"/>
      <c r="AP29" s="179"/>
      <c r="AQ29" s="182">
        <f>+AQ24</f>
        <v>2435450000</v>
      </c>
      <c r="AR29" s="235">
        <f>+AR24</f>
        <v>91500000</v>
      </c>
      <c r="AS29" s="199">
        <f>+AS24</f>
        <v>3.7570058921349236E-2</v>
      </c>
      <c r="AT29" s="113"/>
      <c r="AU29" s="106"/>
      <c r="AV29" s="106"/>
      <c r="AW29" s="106"/>
      <c r="AX29" s="106"/>
    </row>
    <row r="30" spans="1:50" ht="116.25" customHeight="1" x14ac:dyDescent="0.3">
      <c r="A30" s="376" t="s">
        <v>222</v>
      </c>
      <c r="B30" s="331" t="s">
        <v>229</v>
      </c>
      <c r="C30" s="366" t="s">
        <v>230</v>
      </c>
      <c r="D30" s="149">
        <v>1000</v>
      </c>
      <c r="E30" s="348" t="s">
        <v>455</v>
      </c>
      <c r="F30" s="368">
        <v>2024130010184</v>
      </c>
      <c r="G30" s="348" t="s">
        <v>456</v>
      </c>
      <c r="H30" s="186" t="s">
        <v>457</v>
      </c>
      <c r="I30" s="200" t="s">
        <v>458</v>
      </c>
      <c r="J30" s="147">
        <v>0</v>
      </c>
      <c r="K30" s="187"/>
      <c r="L30" s="201">
        <v>0.3</v>
      </c>
      <c r="M30" s="200" t="s">
        <v>459</v>
      </c>
      <c r="N30" s="190" t="s">
        <v>344</v>
      </c>
      <c r="O30" s="186" t="s">
        <v>460</v>
      </c>
      <c r="P30" s="147">
        <v>1000</v>
      </c>
      <c r="Q30" s="147">
        <v>0</v>
      </c>
      <c r="R30" s="190"/>
      <c r="S30" s="191">
        <f>+Q30/P30</f>
        <v>0</v>
      </c>
      <c r="T30" s="192">
        <v>45495</v>
      </c>
      <c r="U30" s="193">
        <v>45656</v>
      </c>
      <c r="V30" s="194">
        <v>161</v>
      </c>
      <c r="W30" s="150">
        <v>1000</v>
      </c>
      <c r="X30" s="195" t="s">
        <v>350</v>
      </c>
      <c r="Y30" s="196" t="s">
        <v>430</v>
      </c>
      <c r="Z30" s="196" t="s">
        <v>461</v>
      </c>
      <c r="AA30" s="196" t="s">
        <v>462</v>
      </c>
      <c r="AB30" s="323" t="s">
        <v>350</v>
      </c>
      <c r="AC30" s="323" t="s">
        <v>350</v>
      </c>
      <c r="AD30" s="323" t="s">
        <v>350</v>
      </c>
      <c r="AE30" s="323"/>
      <c r="AF30" s="323"/>
      <c r="AG30" s="323" t="s">
        <v>350</v>
      </c>
      <c r="AH30" s="323" t="s">
        <v>350</v>
      </c>
      <c r="AI30" s="333">
        <v>407000000</v>
      </c>
      <c r="AJ30" s="197">
        <v>16903333</v>
      </c>
      <c r="AK30" s="334">
        <v>0</v>
      </c>
      <c r="AL30" s="325"/>
      <c r="AM30" s="334">
        <v>0</v>
      </c>
      <c r="AN30" s="325"/>
      <c r="AO30" s="323" t="s">
        <v>444</v>
      </c>
      <c r="AP30" s="327" t="s">
        <v>463</v>
      </c>
      <c r="AQ30" s="412">
        <v>271403333</v>
      </c>
      <c r="AR30" s="414">
        <v>24300000</v>
      </c>
      <c r="AS30" s="425">
        <f>+AR30/AQ30</f>
        <v>8.9534641050263E-2</v>
      </c>
      <c r="AT30" s="107"/>
    </row>
    <row r="31" spans="1:50" ht="90.75" customHeight="1" x14ac:dyDescent="0.3">
      <c r="A31" s="365"/>
      <c r="B31" s="332"/>
      <c r="C31" s="367"/>
      <c r="D31" s="110">
        <v>730</v>
      </c>
      <c r="E31" s="349"/>
      <c r="F31" s="359"/>
      <c r="G31" s="349"/>
      <c r="H31" s="243" t="s">
        <v>464</v>
      </c>
      <c r="I31" s="244" t="s">
        <v>355</v>
      </c>
      <c r="J31" s="233">
        <v>0</v>
      </c>
      <c r="K31" s="245"/>
      <c r="L31" s="251">
        <v>0.7</v>
      </c>
      <c r="M31" s="253" t="s">
        <v>465</v>
      </c>
      <c r="N31" s="247" t="s">
        <v>344</v>
      </c>
      <c r="O31" s="243" t="s">
        <v>466</v>
      </c>
      <c r="P31" s="252">
        <v>1</v>
      </c>
      <c r="Q31" s="233">
        <v>0</v>
      </c>
      <c r="R31" s="247"/>
      <c r="S31" s="248">
        <f>+Q31/P31</f>
        <v>0</v>
      </c>
      <c r="T31" s="101">
        <v>45495</v>
      </c>
      <c r="U31" s="77">
        <v>45656</v>
      </c>
      <c r="V31" s="78">
        <v>161</v>
      </c>
      <c r="W31" s="49">
        <v>730</v>
      </c>
      <c r="X31" s="50" t="s">
        <v>350</v>
      </c>
      <c r="Y31" s="46" t="s">
        <v>430</v>
      </c>
      <c r="Z31" s="46" t="s">
        <v>467</v>
      </c>
      <c r="AA31" s="50" t="s">
        <v>449</v>
      </c>
      <c r="AB31" s="324"/>
      <c r="AC31" s="324"/>
      <c r="AD31" s="324"/>
      <c r="AE31" s="324"/>
      <c r="AF31" s="324"/>
      <c r="AG31" s="324"/>
      <c r="AH31" s="324"/>
      <c r="AI31" s="334"/>
      <c r="AJ31" s="51">
        <v>220000000</v>
      </c>
      <c r="AK31" s="329"/>
      <c r="AL31" s="326"/>
      <c r="AM31" s="329"/>
      <c r="AN31" s="326"/>
      <c r="AO31" s="323"/>
      <c r="AP31" s="327"/>
      <c r="AQ31" s="413"/>
      <c r="AR31" s="414"/>
      <c r="AS31" s="425"/>
      <c r="AT31" s="107"/>
    </row>
    <row r="32" spans="1:50" ht="90.75" customHeight="1" thickBot="1" x14ac:dyDescent="0.3">
      <c r="A32" s="207"/>
      <c r="B32" s="102"/>
      <c r="C32" s="102"/>
      <c r="D32" s="108"/>
      <c r="E32" s="337" t="s">
        <v>468</v>
      </c>
      <c r="F32" s="337"/>
      <c r="G32" s="337"/>
      <c r="H32" s="337"/>
      <c r="I32" s="337"/>
      <c r="J32" s="337"/>
      <c r="K32" s="337"/>
      <c r="L32" s="337"/>
      <c r="M32" s="337"/>
      <c r="N32" s="337"/>
      <c r="O32" s="337"/>
      <c r="P32" s="337"/>
      <c r="Q32" s="337"/>
      <c r="R32" s="337"/>
      <c r="S32" s="249">
        <f>AVERAGE(S30:S31)</f>
        <v>0</v>
      </c>
      <c r="T32" s="183"/>
      <c r="U32" s="183"/>
      <c r="V32" s="104"/>
      <c r="W32" s="103"/>
      <c r="X32" s="103"/>
      <c r="Y32" s="102"/>
      <c r="Z32" s="102"/>
      <c r="AA32" s="103"/>
      <c r="AB32" s="103"/>
      <c r="AC32" s="102"/>
      <c r="AD32" s="184"/>
      <c r="AE32" s="104"/>
      <c r="AF32" s="103"/>
      <c r="AG32" s="183"/>
      <c r="AH32" s="104"/>
      <c r="AI32" s="105"/>
      <c r="AJ32" s="184"/>
      <c r="AK32" s="105"/>
      <c r="AL32" s="103"/>
      <c r="AM32" s="103"/>
      <c r="AN32" s="112"/>
      <c r="AO32" s="208"/>
      <c r="AP32" s="209"/>
      <c r="AQ32" s="185">
        <f>+AQ30</f>
        <v>271403333</v>
      </c>
      <c r="AR32" s="236">
        <f>+AR30</f>
        <v>24300000</v>
      </c>
      <c r="AS32" s="237">
        <f>+AS30</f>
        <v>8.9534641050263E-2</v>
      </c>
      <c r="AT32" s="113"/>
      <c r="AU32" s="106"/>
      <c r="AV32" s="106"/>
      <c r="AW32" s="106"/>
      <c r="AX32" s="106"/>
    </row>
    <row r="33" spans="1:50" ht="116.25" customHeight="1" x14ac:dyDescent="0.3">
      <c r="A33" s="353" t="s">
        <v>156</v>
      </c>
      <c r="B33" s="355" t="s">
        <v>239</v>
      </c>
      <c r="C33" s="383" t="s">
        <v>240</v>
      </c>
      <c r="D33" s="362">
        <v>200</v>
      </c>
      <c r="E33" s="348" t="s">
        <v>469</v>
      </c>
      <c r="F33" s="368">
        <v>2024130010182</v>
      </c>
      <c r="G33" s="348" t="s">
        <v>470</v>
      </c>
      <c r="H33" s="348" t="s">
        <v>471</v>
      </c>
      <c r="I33" s="348" t="s">
        <v>383</v>
      </c>
      <c r="J33" s="316">
        <v>3</v>
      </c>
      <c r="K33" s="187"/>
      <c r="L33" s="339">
        <v>0.25</v>
      </c>
      <c r="M33" s="254" t="s">
        <v>472</v>
      </c>
      <c r="N33" s="255" t="s">
        <v>344</v>
      </c>
      <c r="O33" s="256" t="s">
        <v>473</v>
      </c>
      <c r="P33" s="189">
        <v>200</v>
      </c>
      <c r="Q33" s="189">
        <v>55</v>
      </c>
      <c r="R33" s="190"/>
      <c r="S33" s="191">
        <f>+Q33/P33</f>
        <v>0.27500000000000002</v>
      </c>
      <c r="T33" s="160">
        <v>45495</v>
      </c>
      <c r="U33" s="161">
        <v>45656</v>
      </c>
      <c r="V33" s="162">
        <v>161</v>
      </c>
      <c r="W33" s="384">
        <v>200</v>
      </c>
      <c r="X33" s="164" t="s">
        <v>366</v>
      </c>
      <c r="Y33" s="165" t="s">
        <v>430</v>
      </c>
      <c r="Z33" s="164" t="s">
        <v>474</v>
      </c>
      <c r="AA33" s="165" t="s">
        <v>475</v>
      </c>
      <c r="AB33" s="352" t="s">
        <v>369</v>
      </c>
      <c r="AC33" s="387" t="s">
        <v>476</v>
      </c>
      <c r="AD33" s="364">
        <v>42000000</v>
      </c>
      <c r="AE33" s="352"/>
      <c r="AF33" s="352"/>
      <c r="AG33" s="389" t="s">
        <v>477</v>
      </c>
      <c r="AH33" s="355" t="s">
        <v>372</v>
      </c>
      <c r="AI33" s="363">
        <v>275000000</v>
      </c>
      <c r="AJ33" s="167">
        <v>37475000</v>
      </c>
      <c r="AK33" s="364">
        <v>42000000</v>
      </c>
      <c r="AL33" s="361"/>
      <c r="AM33" s="364">
        <v>0</v>
      </c>
      <c r="AN33" s="361"/>
      <c r="AO33" s="352" t="s">
        <v>478</v>
      </c>
      <c r="AP33" s="362" t="s">
        <v>479</v>
      </c>
      <c r="AQ33" s="407">
        <v>325305247</v>
      </c>
      <c r="AR33" s="426">
        <v>55000000</v>
      </c>
      <c r="AS33" s="427">
        <f t="shared" ref="AS33" si="0">+AR33/AQ33</f>
        <v>0.16907197319199713</v>
      </c>
      <c r="AT33" s="107"/>
    </row>
    <row r="34" spans="1:50" ht="86.25" customHeight="1" x14ac:dyDescent="0.3">
      <c r="A34" s="382"/>
      <c r="B34" s="331"/>
      <c r="C34" s="366"/>
      <c r="D34" s="328"/>
      <c r="E34" s="343"/>
      <c r="F34" s="369"/>
      <c r="G34" s="343"/>
      <c r="H34" s="343"/>
      <c r="I34" s="343"/>
      <c r="J34" s="340"/>
      <c r="K34" s="115"/>
      <c r="L34" s="340"/>
      <c r="M34" s="119" t="s">
        <v>480</v>
      </c>
      <c r="N34" s="120" t="s">
        <v>344</v>
      </c>
      <c r="O34" s="121" t="s">
        <v>481</v>
      </c>
      <c r="P34" s="97">
        <v>1</v>
      </c>
      <c r="Q34" s="97">
        <v>0</v>
      </c>
      <c r="R34" s="117"/>
      <c r="S34" s="123">
        <f>+Q34/P34</f>
        <v>0</v>
      </c>
      <c r="T34" s="101">
        <v>45495</v>
      </c>
      <c r="U34" s="77">
        <v>45656</v>
      </c>
      <c r="V34" s="78">
        <v>161</v>
      </c>
      <c r="W34" s="381"/>
      <c r="X34" s="50" t="s">
        <v>366</v>
      </c>
      <c r="Y34" s="46" t="s">
        <v>430</v>
      </c>
      <c r="Z34" s="50" t="s">
        <v>482</v>
      </c>
      <c r="AA34" s="46" t="s">
        <v>483</v>
      </c>
      <c r="AB34" s="323"/>
      <c r="AC34" s="388"/>
      <c r="AD34" s="329"/>
      <c r="AE34" s="323"/>
      <c r="AF34" s="323"/>
      <c r="AG34" s="323"/>
      <c r="AH34" s="331"/>
      <c r="AI34" s="333"/>
      <c r="AJ34" s="51">
        <v>37475000</v>
      </c>
      <c r="AK34" s="329"/>
      <c r="AL34" s="326"/>
      <c r="AM34" s="329"/>
      <c r="AN34" s="326"/>
      <c r="AO34" s="323"/>
      <c r="AP34" s="327"/>
      <c r="AQ34" s="413"/>
      <c r="AR34" s="419"/>
      <c r="AS34" s="421"/>
      <c r="AT34" s="107"/>
    </row>
    <row r="35" spans="1:50" ht="71.25" customHeight="1" x14ac:dyDescent="0.3">
      <c r="A35" s="354"/>
      <c r="B35" s="331"/>
      <c r="C35" s="366"/>
      <c r="D35" s="110">
        <v>1</v>
      </c>
      <c r="E35" s="343"/>
      <c r="F35" s="369"/>
      <c r="G35" s="343"/>
      <c r="H35" s="109" t="s">
        <v>484</v>
      </c>
      <c r="I35" s="114" t="s">
        <v>342</v>
      </c>
      <c r="J35" s="98">
        <v>13</v>
      </c>
      <c r="K35" s="115"/>
      <c r="L35" s="116">
        <v>0.35</v>
      </c>
      <c r="M35" s="114" t="s">
        <v>485</v>
      </c>
      <c r="N35" s="117" t="s">
        <v>344</v>
      </c>
      <c r="O35" s="109" t="s">
        <v>345</v>
      </c>
      <c r="P35" s="98">
        <v>13</v>
      </c>
      <c r="Q35" s="98">
        <v>13</v>
      </c>
      <c r="R35" s="117"/>
      <c r="S35" s="123">
        <f>+Q35/P35</f>
        <v>1</v>
      </c>
      <c r="T35" s="101">
        <v>45495</v>
      </c>
      <c r="U35" s="77">
        <v>45656</v>
      </c>
      <c r="V35" s="78">
        <v>161</v>
      </c>
      <c r="W35" s="49">
        <v>1</v>
      </c>
      <c r="X35" s="50" t="s">
        <v>366</v>
      </c>
      <c r="Y35" s="46" t="s">
        <v>430</v>
      </c>
      <c r="Z35" s="50" t="s">
        <v>486</v>
      </c>
      <c r="AA35" s="46" t="s">
        <v>487</v>
      </c>
      <c r="AB35" s="323"/>
      <c r="AC35" s="388"/>
      <c r="AD35" s="329"/>
      <c r="AE35" s="323"/>
      <c r="AF35" s="323"/>
      <c r="AG35" s="323"/>
      <c r="AH35" s="331"/>
      <c r="AI35" s="333"/>
      <c r="AJ35" s="51">
        <v>65118415</v>
      </c>
      <c r="AK35" s="329"/>
      <c r="AL35" s="326"/>
      <c r="AM35" s="329"/>
      <c r="AN35" s="326"/>
      <c r="AO35" s="323"/>
      <c r="AP35" s="327"/>
      <c r="AQ35" s="413"/>
      <c r="AR35" s="419"/>
      <c r="AS35" s="421" t="e">
        <f t="shared" ref="AS35" si="1">+AR35/AQ35</f>
        <v>#DIV/0!</v>
      </c>
      <c r="AT35" s="107"/>
    </row>
    <row r="36" spans="1:50" ht="64.5" customHeight="1" x14ac:dyDescent="0.3">
      <c r="A36" s="354"/>
      <c r="B36" s="332"/>
      <c r="C36" s="367"/>
      <c r="D36" s="110">
        <v>24</v>
      </c>
      <c r="E36" s="349"/>
      <c r="F36" s="359"/>
      <c r="G36" s="349"/>
      <c r="H36" s="243" t="s">
        <v>488</v>
      </c>
      <c r="I36" s="244" t="s">
        <v>355</v>
      </c>
      <c r="J36" s="233">
        <v>0</v>
      </c>
      <c r="K36" s="245"/>
      <c r="L36" s="246">
        <v>0.4</v>
      </c>
      <c r="M36" s="244" t="s">
        <v>489</v>
      </c>
      <c r="N36" s="247" t="s">
        <v>344</v>
      </c>
      <c r="O36" s="243" t="s">
        <v>404</v>
      </c>
      <c r="P36" s="233">
        <v>24</v>
      </c>
      <c r="Q36" s="233">
        <v>0</v>
      </c>
      <c r="R36" s="247"/>
      <c r="S36" s="248">
        <f>+Q36/P36</f>
        <v>0</v>
      </c>
      <c r="T36" s="101">
        <v>45495</v>
      </c>
      <c r="U36" s="77">
        <v>45656</v>
      </c>
      <c r="V36" s="78">
        <v>161</v>
      </c>
      <c r="W36" s="49">
        <v>24</v>
      </c>
      <c r="X36" s="50" t="s">
        <v>350</v>
      </c>
      <c r="Y36" s="46" t="s">
        <v>430</v>
      </c>
      <c r="Z36" s="50"/>
      <c r="AA36" s="50"/>
      <c r="AB36" s="324"/>
      <c r="AC36" s="388"/>
      <c r="AD36" s="329"/>
      <c r="AE36" s="324"/>
      <c r="AF36" s="324"/>
      <c r="AG36" s="324"/>
      <c r="AH36" s="332"/>
      <c r="AI36" s="334"/>
      <c r="AJ36" s="51">
        <v>130236830</v>
      </c>
      <c r="AK36" s="329"/>
      <c r="AL36" s="326"/>
      <c r="AM36" s="329"/>
      <c r="AN36" s="326"/>
      <c r="AO36" s="324"/>
      <c r="AP36" s="328"/>
      <c r="AQ36" s="408"/>
      <c r="AR36" s="420"/>
      <c r="AS36" s="422"/>
      <c r="AT36" s="107"/>
    </row>
    <row r="37" spans="1:50" ht="64.5" customHeight="1" thickBot="1" x14ac:dyDescent="0.3">
      <c r="A37" s="207"/>
      <c r="B37" s="102"/>
      <c r="C37" s="102"/>
      <c r="D37" s="108"/>
      <c r="E37" s="337" t="s">
        <v>490</v>
      </c>
      <c r="F37" s="337"/>
      <c r="G37" s="337"/>
      <c r="H37" s="337"/>
      <c r="I37" s="337"/>
      <c r="J37" s="337"/>
      <c r="K37" s="337"/>
      <c r="L37" s="337"/>
      <c r="M37" s="337"/>
      <c r="N37" s="337"/>
      <c r="O37" s="337"/>
      <c r="P37" s="337"/>
      <c r="Q37" s="337"/>
      <c r="R37" s="337"/>
      <c r="S37" s="250">
        <f>AVERAGE(S33:S36)</f>
        <v>0.31874999999999998</v>
      </c>
      <c r="T37" s="183"/>
      <c r="U37" s="183"/>
      <c r="V37" s="104"/>
      <c r="W37" s="103"/>
      <c r="X37" s="103"/>
      <c r="Y37" s="102"/>
      <c r="Z37" s="102"/>
      <c r="AA37" s="103"/>
      <c r="AB37" s="103"/>
      <c r="AC37" s="102"/>
      <c r="AD37" s="184"/>
      <c r="AE37" s="104"/>
      <c r="AF37" s="103"/>
      <c r="AG37" s="183"/>
      <c r="AH37" s="104"/>
      <c r="AI37" s="105"/>
      <c r="AJ37" s="184"/>
      <c r="AK37" s="105"/>
      <c r="AL37" s="103"/>
      <c r="AM37" s="103"/>
      <c r="AN37" s="103"/>
      <c r="AO37" s="102"/>
      <c r="AP37" s="112"/>
      <c r="AQ37" s="185">
        <f>+AQ33</f>
        <v>325305247</v>
      </c>
      <c r="AR37" s="236">
        <f>+AR33</f>
        <v>55000000</v>
      </c>
      <c r="AS37" s="210">
        <f>+AS33</f>
        <v>0.16907197319199713</v>
      </c>
      <c r="AT37" s="113"/>
      <c r="AU37" s="106"/>
      <c r="AV37" s="106"/>
      <c r="AW37" s="106"/>
      <c r="AX37" s="106"/>
    </row>
    <row r="38" spans="1:50" ht="63.75" customHeight="1" x14ac:dyDescent="0.3">
      <c r="A38" s="396" t="s">
        <v>251</v>
      </c>
      <c r="B38" s="355" t="s">
        <v>252</v>
      </c>
      <c r="C38" s="383" t="s">
        <v>253</v>
      </c>
      <c r="D38" s="154">
        <v>1000</v>
      </c>
      <c r="E38" s="348" t="s">
        <v>491</v>
      </c>
      <c r="F38" s="368">
        <v>2024130010196</v>
      </c>
      <c r="G38" s="348" t="s">
        <v>492</v>
      </c>
      <c r="H38" s="348" t="s">
        <v>493</v>
      </c>
      <c r="I38" s="348" t="s">
        <v>494</v>
      </c>
      <c r="J38" s="147">
        <v>0</v>
      </c>
      <c r="K38" s="187"/>
      <c r="L38" s="339">
        <v>1</v>
      </c>
      <c r="M38" s="200" t="s">
        <v>495</v>
      </c>
      <c r="N38" s="190" t="s">
        <v>344</v>
      </c>
      <c r="O38" s="186" t="s">
        <v>496</v>
      </c>
      <c r="P38" s="147">
        <v>1000</v>
      </c>
      <c r="Q38" s="147">
        <v>0</v>
      </c>
      <c r="R38" s="190"/>
      <c r="S38" s="191">
        <f>+Q38/P38</f>
        <v>0</v>
      </c>
      <c r="T38" s="160">
        <v>45495</v>
      </c>
      <c r="U38" s="161">
        <v>45656</v>
      </c>
      <c r="V38" s="162">
        <v>161</v>
      </c>
      <c r="W38" s="163">
        <v>1000</v>
      </c>
      <c r="X38" s="164" t="s">
        <v>350</v>
      </c>
      <c r="Y38" s="165" t="s">
        <v>430</v>
      </c>
      <c r="Z38" s="165" t="s">
        <v>497</v>
      </c>
      <c r="AA38" s="164" t="s">
        <v>498</v>
      </c>
      <c r="AB38" s="352" t="s">
        <v>369</v>
      </c>
      <c r="AC38" s="385" t="s">
        <v>499</v>
      </c>
      <c r="AD38" s="364">
        <v>1300000000</v>
      </c>
      <c r="AE38" s="355" t="s">
        <v>500</v>
      </c>
      <c r="AF38" s="352" t="s">
        <v>501</v>
      </c>
      <c r="AG38" s="390">
        <v>45536</v>
      </c>
      <c r="AH38" s="391" t="s">
        <v>502</v>
      </c>
      <c r="AI38" s="363">
        <v>998840146</v>
      </c>
      <c r="AJ38" s="167">
        <v>98715666</v>
      </c>
      <c r="AK38" s="364">
        <v>16000000</v>
      </c>
      <c r="AL38" s="361"/>
      <c r="AM38" s="364">
        <v>0</v>
      </c>
      <c r="AN38" s="361"/>
      <c r="AO38" s="352" t="s">
        <v>503</v>
      </c>
      <c r="AP38" s="362" t="s">
        <v>504</v>
      </c>
      <c r="AQ38" s="407">
        <v>2305972666.0700002</v>
      </c>
      <c r="AR38" s="426">
        <v>113080000</v>
      </c>
      <c r="AS38" s="428">
        <f t="shared" ref="AS38" si="2">+AR38/AQ38</f>
        <v>4.903787528094114E-2</v>
      </c>
      <c r="AT38" s="107"/>
    </row>
    <row r="39" spans="1:50" ht="41.25" customHeight="1" x14ac:dyDescent="0.3">
      <c r="A39" s="376"/>
      <c r="B39" s="331"/>
      <c r="C39" s="366"/>
      <c r="D39" s="110">
        <v>0</v>
      </c>
      <c r="E39" s="343"/>
      <c r="F39" s="369"/>
      <c r="G39" s="343"/>
      <c r="H39" s="343"/>
      <c r="I39" s="343"/>
      <c r="J39" s="98">
        <v>0</v>
      </c>
      <c r="K39" s="115"/>
      <c r="L39" s="340"/>
      <c r="M39" s="114" t="s">
        <v>505</v>
      </c>
      <c r="N39" s="117" t="s">
        <v>344</v>
      </c>
      <c r="O39" s="109" t="s">
        <v>506</v>
      </c>
      <c r="P39" s="97" t="s">
        <v>184</v>
      </c>
      <c r="Q39" s="97" t="s">
        <v>185</v>
      </c>
      <c r="R39" s="117"/>
      <c r="S39" s="123" t="s">
        <v>184</v>
      </c>
      <c r="T39" s="101">
        <v>45495</v>
      </c>
      <c r="U39" s="77">
        <v>45656</v>
      </c>
      <c r="V39" s="78">
        <v>161</v>
      </c>
      <c r="W39" s="49">
        <v>0</v>
      </c>
      <c r="X39" s="50" t="s">
        <v>350</v>
      </c>
      <c r="Y39" s="46" t="s">
        <v>430</v>
      </c>
      <c r="Z39" s="46" t="s">
        <v>507</v>
      </c>
      <c r="AA39" s="46" t="s">
        <v>508</v>
      </c>
      <c r="AB39" s="323"/>
      <c r="AC39" s="386"/>
      <c r="AD39" s="329"/>
      <c r="AE39" s="331"/>
      <c r="AF39" s="323"/>
      <c r="AG39" s="323"/>
      <c r="AH39" s="388"/>
      <c r="AI39" s="333"/>
      <c r="AJ39" s="51">
        <v>650000000</v>
      </c>
      <c r="AK39" s="329"/>
      <c r="AL39" s="326"/>
      <c r="AM39" s="329"/>
      <c r="AN39" s="326"/>
      <c r="AO39" s="324"/>
      <c r="AP39" s="327"/>
      <c r="AQ39" s="413"/>
      <c r="AR39" s="419"/>
      <c r="AS39" s="423"/>
      <c r="AT39" s="107"/>
    </row>
    <row r="40" spans="1:50" ht="58.5" customHeight="1" x14ac:dyDescent="0.3">
      <c r="A40" s="376"/>
      <c r="B40" s="331"/>
      <c r="C40" s="366"/>
      <c r="D40" s="392">
        <v>0</v>
      </c>
      <c r="E40" s="343"/>
      <c r="F40" s="369"/>
      <c r="G40" s="343"/>
      <c r="H40" s="343"/>
      <c r="I40" s="343"/>
      <c r="J40" s="98">
        <v>0</v>
      </c>
      <c r="K40" s="115"/>
      <c r="L40" s="340"/>
      <c r="M40" s="122" t="s">
        <v>509</v>
      </c>
      <c r="N40" s="120" t="s">
        <v>344</v>
      </c>
      <c r="O40" s="121" t="s">
        <v>510</v>
      </c>
      <c r="P40" s="97" t="s">
        <v>184</v>
      </c>
      <c r="Q40" s="97" t="s">
        <v>185</v>
      </c>
      <c r="R40" s="117"/>
      <c r="S40" s="123" t="s">
        <v>184</v>
      </c>
      <c r="T40" s="101">
        <v>45495</v>
      </c>
      <c r="U40" s="77">
        <v>45656</v>
      </c>
      <c r="V40" s="78">
        <v>161</v>
      </c>
      <c r="W40" s="393">
        <v>0</v>
      </c>
      <c r="X40" s="50" t="s">
        <v>350</v>
      </c>
      <c r="Y40" s="46" t="s">
        <v>430</v>
      </c>
      <c r="Z40" s="46" t="s">
        <v>511</v>
      </c>
      <c r="AA40" s="46" t="s">
        <v>512</v>
      </c>
      <c r="AB40" s="323"/>
      <c r="AC40" s="386"/>
      <c r="AD40" s="329"/>
      <c r="AE40" s="331"/>
      <c r="AF40" s="323"/>
      <c r="AG40" s="323"/>
      <c r="AH40" s="388"/>
      <c r="AI40" s="333"/>
      <c r="AJ40" s="51">
        <v>800000000</v>
      </c>
      <c r="AK40" s="329"/>
      <c r="AL40" s="326"/>
      <c r="AM40" s="329"/>
      <c r="AN40" s="326"/>
      <c r="AO40" s="330" t="s">
        <v>433</v>
      </c>
      <c r="AP40" s="327"/>
      <c r="AQ40" s="413"/>
      <c r="AR40" s="419"/>
      <c r="AS40" s="423" t="e">
        <f t="shared" ref="AS40" si="3">+AR40/AQ40</f>
        <v>#DIV/0!</v>
      </c>
      <c r="AT40" s="107"/>
    </row>
    <row r="41" spans="1:50" ht="61.5" customHeight="1" x14ac:dyDescent="0.3">
      <c r="A41" s="365"/>
      <c r="B41" s="332"/>
      <c r="C41" s="367"/>
      <c r="D41" s="328"/>
      <c r="E41" s="349"/>
      <c r="F41" s="359"/>
      <c r="G41" s="349"/>
      <c r="H41" s="349"/>
      <c r="I41" s="349"/>
      <c r="J41" s="233">
        <v>0</v>
      </c>
      <c r="K41" s="245"/>
      <c r="L41" s="315"/>
      <c r="M41" s="257" t="s">
        <v>513</v>
      </c>
      <c r="N41" s="258" t="s">
        <v>344</v>
      </c>
      <c r="O41" s="259" t="s">
        <v>514</v>
      </c>
      <c r="P41" s="252" t="s">
        <v>184</v>
      </c>
      <c r="Q41" s="252" t="s">
        <v>185</v>
      </c>
      <c r="R41" s="247"/>
      <c r="S41" s="248" t="s">
        <v>184</v>
      </c>
      <c r="T41" s="101">
        <v>45495</v>
      </c>
      <c r="U41" s="77">
        <v>45656</v>
      </c>
      <c r="V41" s="78">
        <v>161</v>
      </c>
      <c r="W41" s="381"/>
      <c r="X41" s="50" t="s">
        <v>350</v>
      </c>
      <c r="Y41" s="46" t="s">
        <v>430</v>
      </c>
      <c r="Z41" s="50"/>
      <c r="AA41" s="50"/>
      <c r="AB41" s="324"/>
      <c r="AC41" s="386"/>
      <c r="AD41" s="329"/>
      <c r="AE41" s="332"/>
      <c r="AF41" s="324"/>
      <c r="AG41" s="324"/>
      <c r="AH41" s="388"/>
      <c r="AI41" s="334"/>
      <c r="AJ41" s="51">
        <v>590073000.05999994</v>
      </c>
      <c r="AK41" s="329"/>
      <c r="AL41" s="326"/>
      <c r="AM41" s="329"/>
      <c r="AN41" s="326"/>
      <c r="AO41" s="332"/>
      <c r="AP41" s="328"/>
      <c r="AQ41" s="408"/>
      <c r="AR41" s="420"/>
      <c r="AS41" s="424"/>
      <c r="AT41" s="107"/>
    </row>
    <row r="42" spans="1:50" ht="61.5" customHeight="1" thickBot="1" x14ac:dyDescent="0.3">
      <c r="A42" s="207"/>
      <c r="B42" s="102"/>
      <c r="C42" s="102"/>
      <c r="D42" s="108"/>
      <c r="E42" s="337" t="s">
        <v>515</v>
      </c>
      <c r="F42" s="337"/>
      <c r="G42" s="337"/>
      <c r="H42" s="337"/>
      <c r="I42" s="337"/>
      <c r="J42" s="337"/>
      <c r="K42" s="337"/>
      <c r="L42" s="337"/>
      <c r="M42" s="337"/>
      <c r="N42" s="337"/>
      <c r="O42" s="337"/>
      <c r="P42" s="337"/>
      <c r="Q42" s="337"/>
      <c r="R42" s="337"/>
      <c r="S42" s="250">
        <f>AVERAGE(S38:S41)</f>
        <v>0</v>
      </c>
      <c r="T42" s="183"/>
      <c r="U42" s="183"/>
      <c r="V42" s="104"/>
      <c r="W42" s="103"/>
      <c r="X42" s="103"/>
      <c r="Y42" s="102"/>
      <c r="Z42" s="102"/>
      <c r="AA42" s="103"/>
      <c r="AB42" s="103"/>
      <c r="AC42" s="102"/>
      <c r="AD42" s="184"/>
      <c r="AE42" s="104"/>
      <c r="AF42" s="103"/>
      <c r="AG42" s="183"/>
      <c r="AH42" s="104"/>
      <c r="AI42" s="105"/>
      <c r="AJ42" s="184"/>
      <c r="AK42" s="105"/>
      <c r="AL42" s="103"/>
      <c r="AM42" s="103"/>
      <c r="AN42" s="103"/>
      <c r="AO42" s="102"/>
      <c r="AP42" s="112"/>
      <c r="AQ42" s="185">
        <f>+AQ38</f>
        <v>2305972666.0700002</v>
      </c>
      <c r="AR42" s="236">
        <f>+AR38</f>
        <v>113080000</v>
      </c>
      <c r="AS42" s="210">
        <f>+AS38</f>
        <v>4.903787528094114E-2</v>
      </c>
      <c r="AT42" s="113"/>
      <c r="AU42" s="106"/>
      <c r="AV42" s="106"/>
      <c r="AW42" s="106"/>
      <c r="AX42" s="106"/>
    </row>
    <row r="43" spans="1:50" ht="77.25" customHeight="1" x14ac:dyDescent="0.3">
      <c r="A43" s="353" t="s">
        <v>156</v>
      </c>
      <c r="B43" s="394" t="s">
        <v>263</v>
      </c>
      <c r="C43" s="383" t="s">
        <v>264</v>
      </c>
      <c r="D43" s="154">
        <v>3</v>
      </c>
      <c r="E43" s="348" t="s">
        <v>516</v>
      </c>
      <c r="F43" s="368">
        <v>2024130010183</v>
      </c>
      <c r="G43" s="348" t="s">
        <v>517</v>
      </c>
      <c r="H43" s="186" t="s">
        <v>518</v>
      </c>
      <c r="I43" s="200" t="s">
        <v>519</v>
      </c>
      <c r="J43" s="147">
        <v>0</v>
      </c>
      <c r="K43" s="187"/>
      <c r="L43" s="188">
        <v>0.65</v>
      </c>
      <c r="M43" s="200" t="s">
        <v>520</v>
      </c>
      <c r="N43" s="190" t="s">
        <v>401</v>
      </c>
      <c r="O43" s="186" t="s">
        <v>345</v>
      </c>
      <c r="P43" s="147">
        <v>3</v>
      </c>
      <c r="Q43" s="147">
        <v>0</v>
      </c>
      <c r="R43" s="190"/>
      <c r="S43" s="191">
        <f>+Q43/P43</f>
        <v>0</v>
      </c>
      <c r="T43" s="160">
        <v>45495</v>
      </c>
      <c r="U43" s="161">
        <v>45656</v>
      </c>
      <c r="V43" s="162">
        <v>161</v>
      </c>
      <c r="W43" s="163">
        <v>3</v>
      </c>
      <c r="X43" s="164" t="s">
        <v>350</v>
      </c>
      <c r="Y43" s="165" t="s">
        <v>430</v>
      </c>
      <c r="Z43" s="165" t="s">
        <v>521</v>
      </c>
      <c r="AA43" s="165" t="s">
        <v>522</v>
      </c>
      <c r="AB43" s="387" t="s">
        <v>350</v>
      </c>
      <c r="AC43" s="387" t="s">
        <v>350</v>
      </c>
      <c r="AD43" s="387" t="s">
        <v>350</v>
      </c>
      <c r="AE43" s="387"/>
      <c r="AF43" s="387"/>
      <c r="AG43" s="387" t="s">
        <v>350</v>
      </c>
      <c r="AH43" s="352" t="s">
        <v>350</v>
      </c>
      <c r="AI43" s="363">
        <v>275000000</v>
      </c>
      <c r="AJ43" s="167">
        <v>28866000</v>
      </c>
      <c r="AK43" s="364">
        <v>0</v>
      </c>
      <c r="AL43" s="361"/>
      <c r="AM43" s="364">
        <v>0</v>
      </c>
      <c r="AN43" s="361"/>
      <c r="AO43" s="352" t="s">
        <v>478</v>
      </c>
      <c r="AP43" s="362" t="s">
        <v>523</v>
      </c>
      <c r="AQ43" s="407">
        <v>253666000</v>
      </c>
      <c r="AR43" s="426">
        <v>32400000</v>
      </c>
      <c r="AS43" s="428">
        <f t="shared" ref="AS43" si="4">+AR43/AQ43</f>
        <v>0.12772701110909621</v>
      </c>
      <c r="AT43" s="107"/>
    </row>
    <row r="44" spans="1:50" ht="75" customHeight="1" x14ac:dyDescent="0.3">
      <c r="A44" s="354"/>
      <c r="B44" s="395"/>
      <c r="C44" s="367"/>
      <c r="D44" s="110">
        <v>1</v>
      </c>
      <c r="E44" s="315"/>
      <c r="F44" s="359"/>
      <c r="G44" s="349"/>
      <c r="H44" s="243" t="s">
        <v>524</v>
      </c>
      <c r="I44" s="244" t="s">
        <v>525</v>
      </c>
      <c r="J44" s="233">
        <v>0</v>
      </c>
      <c r="K44" s="245"/>
      <c r="L44" s="246">
        <v>0.35</v>
      </c>
      <c r="M44" s="244" t="s">
        <v>526</v>
      </c>
      <c r="N44" s="247" t="s">
        <v>401</v>
      </c>
      <c r="O44" s="243" t="s">
        <v>527</v>
      </c>
      <c r="P44" s="233">
        <v>1</v>
      </c>
      <c r="Q44" s="233">
        <v>0</v>
      </c>
      <c r="R44" s="247"/>
      <c r="S44" s="248">
        <f>+Q44/P44</f>
        <v>0</v>
      </c>
      <c r="T44" s="101">
        <v>45495</v>
      </c>
      <c r="U44" s="77">
        <v>45656</v>
      </c>
      <c r="V44" s="78">
        <v>161</v>
      </c>
      <c r="W44" s="49">
        <v>1</v>
      </c>
      <c r="X44" s="50" t="s">
        <v>350</v>
      </c>
      <c r="Y44" s="46" t="s">
        <v>430</v>
      </c>
      <c r="Z44" s="46" t="s">
        <v>528</v>
      </c>
      <c r="AA44" s="46" t="s">
        <v>529</v>
      </c>
      <c r="AB44" s="388"/>
      <c r="AC44" s="388"/>
      <c r="AD44" s="388"/>
      <c r="AE44" s="388"/>
      <c r="AF44" s="388"/>
      <c r="AG44" s="388"/>
      <c r="AH44" s="324"/>
      <c r="AI44" s="334"/>
      <c r="AJ44" s="51">
        <v>1</v>
      </c>
      <c r="AK44" s="329"/>
      <c r="AL44" s="326"/>
      <c r="AM44" s="329"/>
      <c r="AN44" s="326"/>
      <c r="AO44" s="324"/>
      <c r="AP44" s="328"/>
      <c r="AQ44" s="408"/>
      <c r="AR44" s="420"/>
      <c r="AS44" s="424"/>
      <c r="AT44" s="107"/>
    </row>
    <row r="45" spans="1:50" ht="75" customHeight="1" thickBot="1" x14ac:dyDescent="0.3">
      <c r="A45" s="207"/>
      <c r="B45" s="102"/>
      <c r="C45" s="102"/>
      <c r="D45" s="108"/>
      <c r="E45" s="338" t="s">
        <v>530</v>
      </c>
      <c r="F45" s="337"/>
      <c r="G45" s="337"/>
      <c r="H45" s="337"/>
      <c r="I45" s="337"/>
      <c r="J45" s="337"/>
      <c r="K45" s="337"/>
      <c r="L45" s="337"/>
      <c r="M45" s="337"/>
      <c r="N45" s="337"/>
      <c r="O45" s="337"/>
      <c r="P45" s="337"/>
      <c r="Q45" s="337"/>
      <c r="R45" s="337"/>
      <c r="S45" s="250">
        <f>AVERAGE(S43:S44)</f>
        <v>0</v>
      </c>
      <c r="T45" s="183"/>
      <c r="U45" s="183"/>
      <c r="V45" s="104"/>
      <c r="W45" s="103"/>
      <c r="X45" s="103"/>
      <c r="Y45" s="102"/>
      <c r="Z45" s="102"/>
      <c r="AA45" s="103"/>
      <c r="AB45" s="103"/>
      <c r="AC45" s="102"/>
      <c r="AD45" s="184"/>
      <c r="AE45" s="104"/>
      <c r="AF45" s="103"/>
      <c r="AG45" s="183"/>
      <c r="AH45" s="104"/>
      <c r="AI45" s="105"/>
      <c r="AJ45" s="184"/>
      <c r="AK45" s="105"/>
      <c r="AL45" s="103"/>
      <c r="AM45" s="103"/>
      <c r="AN45" s="103"/>
      <c r="AO45" s="102"/>
      <c r="AP45" s="112"/>
      <c r="AQ45" s="185">
        <f>+AQ43</f>
        <v>253666000</v>
      </c>
      <c r="AR45" s="236">
        <f>+AR43</f>
        <v>32400000</v>
      </c>
      <c r="AS45" s="210">
        <f t="shared" ref="AS45:AS50" si="5">+AR45/AQ45</f>
        <v>0.12772701110909621</v>
      </c>
      <c r="AT45" s="113"/>
      <c r="AU45" s="106"/>
      <c r="AV45" s="106"/>
      <c r="AW45" s="106"/>
      <c r="AX45" s="106"/>
    </row>
    <row r="46" spans="1:50" ht="51" customHeight="1" x14ac:dyDescent="0.3">
      <c r="A46" s="396" t="s">
        <v>156</v>
      </c>
      <c r="B46" s="394" t="s">
        <v>272</v>
      </c>
      <c r="C46" s="383" t="s">
        <v>273</v>
      </c>
      <c r="D46" s="362">
        <v>20</v>
      </c>
      <c r="E46" s="348" t="s">
        <v>531</v>
      </c>
      <c r="F46" s="368">
        <v>2024130010192</v>
      </c>
      <c r="G46" s="348" t="s">
        <v>532</v>
      </c>
      <c r="H46" s="348" t="s">
        <v>533</v>
      </c>
      <c r="I46" s="348" t="s">
        <v>534</v>
      </c>
      <c r="J46" s="147">
        <v>0</v>
      </c>
      <c r="K46" s="187"/>
      <c r="L46" s="339">
        <v>0.6</v>
      </c>
      <c r="M46" s="190" t="s">
        <v>535</v>
      </c>
      <c r="N46" s="190" t="s">
        <v>401</v>
      </c>
      <c r="O46" s="186" t="s">
        <v>345</v>
      </c>
      <c r="P46" s="189">
        <v>20</v>
      </c>
      <c r="Q46" s="147">
        <v>0</v>
      </c>
      <c r="R46" s="190"/>
      <c r="S46" s="191">
        <f>+Q46/P46</f>
        <v>0</v>
      </c>
      <c r="T46" s="160">
        <v>45495</v>
      </c>
      <c r="U46" s="161">
        <v>45656</v>
      </c>
      <c r="V46" s="162">
        <v>161</v>
      </c>
      <c r="W46" s="384">
        <v>20</v>
      </c>
      <c r="X46" s="164" t="s">
        <v>350</v>
      </c>
      <c r="Y46" s="165" t="s">
        <v>430</v>
      </c>
      <c r="Z46" s="165" t="s">
        <v>536</v>
      </c>
      <c r="AA46" s="165" t="s">
        <v>537</v>
      </c>
      <c r="AB46" s="352" t="s">
        <v>369</v>
      </c>
      <c r="AC46" s="355" t="s">
        <v>538</v>
      </c>
      <c r="AD46" s="363">
        <v>640313500</v>
      </c>
      <c r="AE46" s="355" t="s">
        <v>500</v>
      </c>
      <c r="AF46" s="352" t="s">
        <v>501</v>
      </c>
      <c r="AG46" s="390">
        <v>45524</v>
      </c>
      <c r="AH46" s="405" t="s">
        <v>539</v>
      </c>
      <c r="AI46" s="363">
        <v>2487841854</v>
      </c>
      <c r="AJ46" s="167">
        <v>700000000</v>
      </c>
      <c r="AK46" s="363">
        <v>332560000</v>
      </c>
      <c r="AL46" s="399"/>
      <c r="AM46" s="363">
        <v>3250000</v>
      </c>
      <c r="AN46" s="399"/>
      <c r="AO46" s="352" t="s">
        <v>478</v>
      </c>
      <c r="AP46" s="362" t="s">
        <v>540</v>
      </c>
      <c r="AQ46" s="407">
        <v>1742567014</v>
      </c>
      <c r="AR46" s="407">
        <v>6750000</v>
      </c>
      <c r="AS46" s="428">
        <f t="shared" si="5"/>
        <v>3.8735956469792329E-3</v>
      </c>
      <c r="AT46" s="107"/>
    </row>
    <row r="47" spans="1:50" ht="54.75" customHeight="1" x14ac:dyDescent="0.3">
      <c r="A47" s="376"/>
      <c r="B47" s="397"/>
      <c r="C47" s="366"/>
      <c r="D47" s="328"/>
      <c r="E47" s="343"/>
      <c r="F47" s="369"/>
      <c r="G47" s="343"/>
      <c r="H47" s="343"/>
      <c r="I47" s="343"/>
      <c r="J47" s="98">
        <v>0</v>
      </c>
      <c r="K47" s="115"/>
      <c r="L47" s="341"/>
      <c r="M47" s="114" t="s">
        <v>541</v>
      </c>
      <c r="N47" s="117" t="s">
        <v>401</v>
      </c>
      <c r="O47" s="109" t="s">
        <v>542</v>
      </c>
      <c r="P47" s="97">
        <v>20</v>
      </c>
      <c r="Q47" s="98">
        <v>0</v>
      </c>
      <c r="R47" s="117"/>
      <c r="S47" s="123">
        <f>+Q47/P47</f>
        <v>0</v>
      </c>
      <c r="T47" s="101">
        <v>45495</v>
      </c>
      <c r="U47" s="77">
        <v>45656</v>
      </c>
      <c r="V47" s="78">
        <v>161</v>
      </c>
      <c r="W47" s="381"/>
      <c r="X47" s="50" t="s">
        <v>350</v>
      </c>
      <c r="Y47" s="46" t="s">
        <v>430</v>
      </c>
      <c r="Z47" s="46" t="s">
        <v>543</v>
      </c>
      <c r="AA47" s="50" t="s">
        <v>544</v>
      </c>
      <c r="AB47" s="324"/>
      <c r="AC47" s="332"/>
      <c r="AD47" s="334"/>
      <c r="AE47" s="332"/>
      <c r="AF47" s="324"/>
      <c r="AG47" s="401"/>
      <c r="AH47" s="406"/>
      <c r="AI47" s="333"/>
      <c r="AJ47" s="51">
        <v>323188500</v>
      </c>
      <c r="AK47" s="333"/>
      <c r="AL47" s="400"/>
      <c r="AM47" s="333"/>
      <c r="AN47" s="400"/>
      <c r="AO47" s="323"/>
      <c r="AP47" s="327"/>
      <c r="AQ47" s="413"/>
      <c r="AR47" s="413"/>
      <c r="AS47" s="423"/>
      <c r="AT47" s="107"/>
    </row>
    <row r="48" spans="1:50" ht="58.5" customHeight="1" x14ac:dyDescent="0.3">
      <c r="A48" s="376"/>
      <c r="B48" s="397"/>
      <c r="C48" s="366"/>
      <c r="D48" s="392">
        <v>18</v>
      </c>
      <c r="E48" s="343"/>
      <c r="F48" s="369"/>
      <c r="G48" s="343"/>
      <c r="H48" s="343" t="s">
        <v>545</v>
      </c>
      <c r="I48" s="343" t="s">
        <v>546</v>
      </c>
      <c r="J48" s="98">
        <v>13</v>
      </c>
      <c r="K48" s="115"/>
      <c r="L48" s="341">
        <v>0.4</v>
      </c>
      <c r="M48" s="120" t="s">
        <v>547</v>
      </c>
      <c r="N48" s="117" t="s">
        <v>401</v>
      </c>
      <c r="O48" s="109" t="s">
        <v>345</v>
      </c>
      <c r="P48" s="97">
        <v>18</v>
      </c>
      <c r="Q48" s="98">
        <v>13</v>
      </c>
      <c r="R48" s="117"/>
      <c r="S48" s="123">
        <f>+Q48/P48</f>
        <v>0.72222222222222221</v>
      </c>
      <c r="T48" s="101">
        <v>45495</v>
      </c>
      <c r="U48" s="77">
        <v>45656</v>
      </c>
      <c r="V48" s="78">
        <v>161</v>
      </c>
      <c r="W48" s="393">
        <v>18</v>
      </c>
      <c r="X48" s="50" t="s">
        <v>548</v>
      </c>
      <c r="Y48" s="46" t="s">
        <v>430</v>
      </c>
      <c r="Z48" s="46" t="s">
        <v>549</v>
      </c>
      <c r="AA48" s="50" t="s">
        <v>550</v>
      </c>
      <c r="AB48" s="402" t="s">
        <v>369</v>
      </c>
      <c r="AC48" s="330" t="s">
        <v>551</v>
      </c>
      <c r="AD48" s="403">
        <v>292560000</v>
      </c>
      <c r="AE48" s="402"/>
      <c r="AF48" s="402"/>
      <c r="AG48" s="404" t="s">
        <v>552</v>
      </c>
      <c r="AH48" s="330" t="s">
        <v>372</v>
      </c>
      <c r="AI48" s="333"/>
      <c r="AJ48" s="51">
        <v>359310014</v>
      </c>
      <c r="AK48" s="333"/>
      <c r="AL48" s="400"/>
      <c r="AM48" s="333"/>
      <c r="AN48" s="400"/>
      <c r="AO48" s="323"/>
      <c r="AP48" s="327"/>
      <c r="AQ48" s="413"/>
      <c r="AR48" s="413"/>
      <c r="AS48" s="423" t="e">
        <f t="shared" si="5"/>
        <v>#DIV/0!</v>
      </c>
      <c r="AT48" s="107"/>
    </row>
    <row r="49" spans="1:50" ht="47.25" customHeight="1" x14ac:dyDescent="0.3">
      <c r="A49" s="376"/>
      <c r="B49" s="397"/>
      <c r="C49" s="366"/>
      <c r="D49" s="327"/>
      <c r="E49" s="343"/>
      <c r="F49" s="369"/>
      <c r="G49" s="343"/>
      <c r="H49" s="343"/>
      <c r="I49" s="343"/>
      <c r="J49" s="340">
        <v>0</v>
      </c>
      <c r="K49" s="115"/>
      <c r="L49" s="341"/>
      <c r="M49" s="120" t="s">
        <v>553</v>
      </c>
      <c r="N49" s="117" t="s">
        <v>401</v>
      </c>
      <c r="O49" s="109" t="s">
        <v>554</v>
      </c>
      <c r="P49" s="97" t="s">
        <v>184</v>
      </c>
      <c r="Q49" s="98" t="s">
        <v>185</v>
      </c>
      <c r="R49" s="117"/>
      <c r="S49" s="123" t="s">
        <v>184</v>
      </c>
      <c r="T49" s="101">
        <v>45495</v>
      </c>
      <c r="U49" s="77">
        <v>45656</v>
      </c>
      <c r="V49" s="78">
        <v>161</v>
      </c>
      <c r="W49" s="380"/>
      <c r="X49" s="50" t="s">
        <v>350</v>
      </c>
      <c r="Y49" s="46" t="s">
        <v>430</v>
      </c>
      <c r="Z49" s="50"/>
      <c r="AA49" s="50"/>
      <c r="AB49" s="323"/>
      <c r="AC49" s="331"/>
      <c r="AD49" s="333"/>
      <c r="AE49" s="323"/>
      <c r="AF49" s="323"/>
      <c r="AG49" s="372"/>
      <c r="AH49" s="331"/>
      <c r="AI49" s="333"/>
      <c r="AJ49" s="47">
        <v>323188500</v>
      </c>
      <c r="AK49" s="333"/>
      <c r="AL49" s="400"/>
      <c r="AM49" s="333"/>
      <c r="AN49" s="400"/>
      <c r="AO49" s="323"/>
      <c r="AP49" s="327"/>
      <c r="AQ49" s="413"/>
      <c r="AR49" s="413"/>
      <c r="AS49" s="423"/>
      <c r="AT49" s="107"/>
    </row>
    <row r="50" spans="1:50" ht="56.25" customHeight="1" x14ac:dyDescent="0.3">
      <c r="A50" s="376"/>
      <c r="B50" s="397"/>
      <c r="C50" s="366"/>
      <c r="D50" s="327"/>
      <c r="E50" s="343"/>
      <c r="F50" s="369"/>
      <c r="G50" s="343"/>
      <c r="H50" s="343"/>
      <c r="I50" s="343"/>
      <c r="J50" s="340"/>
      <c r="K50" s="115"/>
      <c r="L50" s="341"/>
      <c r="M50" s="121" t="s">
        <v>555</v>
      </c>
      <c r="N50" s="117" t="s">
        <v>401</v>
      </c>
      <c r="O50" s="109" t="s">
        <v>345</v>
      </c>
      <c r="P50" s="97" t="s">
        <v>184</v>
      </c>
      <c r="Q50" s="98" t="s">
        <v>185</v>
      </c>
      <c r="R50" s="117"/>
      <c r="S50" s="123" t="s">
        <v>184</v>
      </c>
      <c r="T50" s="101">
        <v>45495</v>
      </c>
      <c r="U50" s="77">
        <v>45656</v>
      </c>
      <c r="V50" s="78">
        <v>161</v>
      </c>
      <c r="W50" s="380"/>
      <c r="X50" s="50" t="s">
        <v>350</v>
      </c>
      <c r="Y50" s="46" t="s">
        <v>430</v>
      </c>
      <c r="Z50" s="50"/>
      <c r="AA50" s="50"/>
      <c r="AB50" s="323"/>
      <c r="AC50" s="331"/>
      <c r="AD50" s="333"/>
      <c r="AE50" s="323"/>
      <c r="AF50" s="323"/>
      <c r="AG50" s="372"/>
      <c r="AH50" s="331"/>
      <c r="AI50" s="333"/>
      <c r="AJ50" s="47">
        <v>18440000</v>
      </c>
      <c r="AK50" s="333"/>
      <c r="AL50" s="400"/>
      <c r="AM50" s="333"/>
      <c r="AN50" s="400"/>
      <c r="AO50" s="323"/>
      <c r="AP50" s="327"/>
      <c r="AQ50" s="413"/>
      <c r="AR50" s="413"/>
      <c r="AS50" s="423" t="e">
        <f t="shared" si="5"/>
        <v>#DIV/0!</v>
      </c>
      <c r="AT50" s="107"/>
    </row>
    <row r="51" spans="1:50" ht="57" customHeight="1" x14ac:dyDescent="0.3">
      <c r="A51" s="365"/>
      <c r="B51" s="395"/>
      <c r="C51" s="367"/>
      <c r="D51" s="328"/>
      <c r="E51" s="349"/>
      <c r="F51" s="359"/>
      <c r="G51" s="349"/>
      <c r="H51" s="349"/>
      <c r="I51" s="349"/>
      <c r="J51" s="315"/>
      <c r="K51" s="245"/>
      <c r="L51" s="398"/>
      <c r="M51" s="259" t="s">
        <v>556</v>
      </c>
      <c r="N51" s="247" t="s">
        <v>401</v>
      </c>
      <c r="O51" s="243" t="s">
        <v>557</v>
      </c>
      <c r="P51" s="252" t="s">
        <v>184</v>
      </c>
      <c r="Q51" s="233" t="s">
        <v>185</v>
      </c>
      <c r="R51" s="247"/>
      <c r="S51" s="248" t="s">
        <v>184</v>
      </c>
      <c r="T51" s="101">
        <v>45495</v>
      </c>
      <c r="U51" s="77">
        <v>45656</v>
      </c>
      <c r="V51" s="78">
        <v>161</v>
      </c>
      <c r="W51" s="381"/>
      <c r="X51" s="50" t="s">
        <v>350</v>
      </c>
      <c r="Y51" s="46" t="s">
        <v>430</v>
      </c>
      <c r="Z51" s="50"/>
      <c r="AA51" s="50"/>
      <c r="AB51" s="324"/>
      <c r="AC51" s="332"/>
      <c r="AD51" s="334"/>
      <c r="AE51" s="324"/>
      <c r="AF51" s="324"/>
      <c r="AG51" s="401"/>
      <c r="AH51" s="332"/>
      <c r="AI51" s="334"/>
      <c r="AJ51" s="47">
        <v>18440000</v>
      </c>
      <c r="AK51" s="334"/>
      <c r="AL51" s="325"/>
      <c r="AM51" s="334"/>
      <c r="AN51" s="325"/>
      <c r="AO51" s="324"/>
      <c r="AP51" s="328"/>
      <c r="AQ51" s="408"/>
      <c r="AR51" s="408"/>
      <c r="AS51" s="424"/>
      <c r="AT51" s="107"/>
    </row>
    <row r="52" spans="1:50" ht="57" customHeight="1" thickBot="1" x14ac:dyDescent="0.3">
      <c r="A52" s="207"/>
      <c r="B52" s="102"/>
      <c r="C52" s="102"/>
      <c r="D52" s="108"/>
      <c r="E52" s="338" t="s">
        <v>558</v>
      </c>
      <c r="F52" s="337"/>
      <c r="G52" s="337"/>
      <c r="H52" s="337"/>
      <c r="I52" s="337"/>
      <c r="J52" s="337"/>
      <c r="K52" s="337"/>
      <c r="L52" s="337"/>
      <c r="M52" s="337"/>
      <c r="N52" s="337"/>
      <c r="O52" s="337"/>
      <c r="P52" s="337"/>
      <c r="Q52" s="337"/>
      <c r="R52" s="337"/>
      <c r="S52" s="250">
        <f>AVERAGE(S46:S51)</f>
        <v>0.24074074074074073</v>
      </c>
      <c r="T52" s="183"/>
      <c r="U52" s="183"/>
      <c r="V52" s="104"/>
      <c r="W52" s="103"/>
      <c r="X52" s="103"/>
      <c r="Y52" s="102"/>
      <c r="Z52" s="102"/>
      <c r="AA52" s="103"/>
      <c r="AB52" s="103"/>
      <c r="AC52" s="102"/>
      <c r="AD52" s="184"/>
      <c r="AE52" s="104"/>
      <c r="AF52" s="103"/>
      <c r="AG52" s="183"/>
      <c r="AH52" s="104"/>
      <c r="AI52" s="105"/>
      <c r="AJ52" s="184"/>
      <c r="AK52" s="105"/>
      <c r="AL52" s="103"/>
      <c r="AM52" s="103"/>
      <c r="AN52" s="103"/>
      <c r="AO52" s="102"/>
      <c r="AP52" s="112"/>
      <c r="AQ52" s="185">
        <f>+AQ46</f>
        <v>1742567014</v>
      </c>
      <c r="AR52" s="185">
        <f>+AR46</f>
        <v>6750000</v>
      </c>
      <c r="AS52" s="210">
        <f>+AS46</f>
        <v>3.8735956469792329E-3</v>
      </c>
      <c r="AT52" s="113"/>
      <c r="AU52" s="106"/>
      <c r="AV52" s="106"/>
      <c r="AW52" s="106"/>
      <c r="AX52" s="106"/>
    </row>
    <row r="53" spans="1:50" ht="270.75" customHeight="1" x14ac:dyDescent="0.3">
      <c r="A53" s="152" t="s">
        <v>559</v>
      </c>
      <c r="B53" s="211" t="s">
        <v>560</v>
      </c>
      <c r="C53" s="153" t="s">
        <v>210</v>
      </c>
      <c r="D53" s="170">
        <v>25</v>
      </c>
      <c r="E53" s="200" t="s">
        <v>435</v>
      </c>
      <c r="F53" s="234">
        <v>2024130010198</v>
      </c>
      <c r="G53" s="200" t="s">
        <v>436</v>
      </c>
      <c r="H53" s="200" t="s">
        <v>437</v>
      </c>
      <c r="I53" s="200" t="s">
        <v>438</v>
      </c>
      <c r="J53" s="147">
        <v>0</v>
      </c>
      <c r="K53" s="187"/>
      <c r="L53" s="188">
        <v>0.2</v>
      </c>
      <c r="M53" s="200" t="s">
        <v>439</v>
      </c>
      <c r="N53" s="190" t="s">
        <v>344</v>
      </c>
      <c r="O53" s="186" t="s">
        <v>385</v>
      </c>
      <c r="P53" s="147">
        <v>1</v>
      </c>
      <c r="Q53" s="189">
        <v>0</v>
      </c>
      <c r="R53" s="190"/>
      <c r="S53" s="260">
        <f>+Q53/P53</f>
        <v>0</v>
      </c>
      <c r="T53" s="213">
        <v>45495</v>
      </c>
      <c r="U53" s="214">
        <v>45656</v>
      </c>
      <c r="V53" s="215">
        <v>161</v>
      </c>
      <c r="W53" s="202">
        <v>25</v>
      </c>
      <c r="X53" s="216" t="s">
        <v>350</v>
      </c>
      <c r="Y53" s="217" t="s">
        <v>430</v>
      </c>
      <c r="Z53" s="166" t="s">
        <v>350</v>
      </c>
      <c r="AA53" s="166" t="s">
        <v>350</v>
      </c>
      <c r="AB53" s="166" t="s">
        <v>350</v>
      </c>
      <c r="AC53" s="166" t="s">
        <v>350</v>
      </c>
      <c r="AD53" s="166" t="s">
        <v>350</v>
      </c>
      <c r="AE53" s="216"/>
      <c r="AF53" s="216"/>
      <c r="AG53" s="166" t="s">
        <v>350</v>
      </c>
      <c r="AH53" s="216" t="s">
        <v>350</v>
      </c>
      <c r="AI53" s="166" t="s">
        <v>350</v>
      </c>
      <c r="AJ53" s="218"/>
      <c r="AK53" s="219">
        <v>0</v>
      </c>
      <c r="AL53" s="218"/>
      <c r="AM53" s="218"/>
      <c r="AN53" s="218"/>
      <c r="AO53" s="218"/>
      <c r="AP53" s="220"/>
      <c r="AQ53" s="221"/>
      <c r="AR53" s="221"/>
      <c r="AS53" s="222"/>
      <c r="AT53" s="107"/>
    </row>
    <row r="54" spans="1:50" ht="51.75" customHeight="1" thickBot="1" x14ac:dyDescent="0.3">
      <c r="A54" s="223"/>
      <c r="B54" s="180"/>
      <c r="C54" s="180"/>
      <c r="D54" s="224"/>
      <c r="E54" s="314" t="s">
        <v>454</v>
      </c>
      <c r="F54" s="314"/>
      <c r="G54" s="314"/>
      <c r="H54" s="314"/>
      <c r="I54" s="314"/>
      <c r="J54" s="314"/>
      <c r="K54" s="314"/>
      <c r="L54" s="314"/>
      <c r="M54" s="314"/>
      <c r="N54" s="314"/>
      <c r="O54" s="314"/>
      <c r="P54" s="314"/>
      <c r="Q54" s="314"/>
      <c r="R54" s="314"/>
      <c r="S54" s="261">
        <f>AVERAGE(S53)</f>
        <v>0</v>
      </c>
      <c r="T54" s="225"/>
      <c r="U54" s="225"/>
      <c r="V54" s="181"/>
      <c r="W54" s="181"/>
      <c r="X54" s="181"/>
      <c r="Y54" s="180"/>
      <c r="Z54" s="180"/>
      <c r="AA54" s="181"/>
      <c r="AB54" s="181"/>
      <c r="AC54" s="180"/>
      <c r="AD54" s="226"/>
      <c r="AE54" s="181"/>
      <c r="AF54" s="181"/>
      <c r="AG54" s="225"/>
      <c r="AH54" s="181"/>
      <c r="AI54" s="226"/>
      <c r="AJ54" s="226"/>
      <c r="AK54" s="226"/>
      <c r="AL54" s="181"/>
      <c r="AM54" s="181"/>
      <c r="AN54" s="181"/>
      <c r="AO54" s="180"/>
      <c r="AP54" s="181"/>
      <c r="AQ54" s="227">
        <f>+AQ53</f>
        <v>0</v>
      </c>
      <c r="AR54" s="228">
        <f>+AR53</f>
        <v>0</v>
      </c>
      <c r="AS54" s="229">
        <f>+AS53</f>
        <v>0</v>
      </c>
      <c r="AT54" s="113"/>
      <c r="AU54" s="106"/>
      <c r="AV54" s="106"/>
      <c r="AW54" s="106"/>
      <c r="AX54" s="106"/>
    </row>
    <row r="55" spans="1:50" ht="80.25" customHeight="1" x14ac:dyDescent="0.25">
      <c r="A55" s="212"/>
      <c r="B55" s="212"/>
      <c r="C55" s="212"/>
      <c r="D55" s="212"/>
      <c r="E55" s="212"/>
      <c r="F55" s="212"/>
      <c r="G55" s="212"/>
      <c r="H55" s="151"/>
      <c r="I55" s="212"/>
      <c r="J55" s="212"/>
      <c r="K55" s="212"/>
      <c r="L55" s="212"/>
      <c r="M55" s="230"/>
      <c r="N55" s="230"/>
      <c r="O55" s="231"/>
      <c r="P55" s="230"/>
      <c r="Q55" s="230"/>
      <c r="R55" s="230"/>
      <c r="S55" s="230"/>
      <c r="T55" s="230"/>
      <c r="U55" s="230"/>
      <c r="V55" s="230"/>
      <c r="W55" s="230"/>
      <c r="X55" s="230"/>
      <c r="Y55" s="230"/>
      <c r="Z55" s="230"/>
      <c r="AA55" s="230"/>
      <c r="AB55" s="230"/>
      <c r="AC55" s="230"/>
      <c r="AD55" s="230"/>
      <c r="AE55" s="230"/>
      <c r="AF55" s="230"/>
      <c r="AG55" s="212"/>
      <c r="AH55" s="212"/>
      <c r="AI55" s="212"/>
      <c r="AJ55" s="212"/>
      <c r="AK55" s="212"/>
      <c r="AL55" s="212"/>
      <c r="AM55" s="212"/>
      <c r="AN55" s="212"/>
      <c r="AO55" s="212"/>
      <c r="AP55" s="212"/>
      <c r="AQ55" s="232"/>
      <c r="AR55" s="212"/>
      <c r="AS55" s="212"/>
      <c r="AT55" s="107"/>
    </row>
    <row r="56" spans="1:50" s="106" customFormat="1" ht="80.25" customHeight="1" x14ac:dyDescent="0.25">
      <c r="E56" s="321" t="s">
        <v>610</v>
      </c>
      <c r="F56" s="321"/>
      <c r="G56" s="321"/>
      <c r="H56" s="321"/>
      <c r="I56" s="321"/>
      <c r="J56" s="321"/>
      <c r="K56" s="321"/>
      <c r="L56" s="321"/>
      <c r="M56" s="321"/>
      <c r="N56" s="321"/>
      <c r="O56" s="321"/>
      <c r="P56" s="321"/>
      <c r="Q56" s="321"/>
      <c r="R56" s="321"/>
      <c r="S56" s="262">
        <f>+(S11+S15+S20+S23+S29+S32+S37+S42+S45+S52+S54)/11</f>
        <v>0.18311331114172028</v>
      </c>
      <c r="AN56" s="322" t="s">
        <v>561</v>
      </c>
      <c r="AO56" s="322"/>
      <c r="AP56" s="322"/>
      <c r="AQ56" s="264">
        <f>+AQ11+AQ15+AQ20+AQ23+AQ29+AQ32+AQ37+AQ42+AQ45+AQ52+AQ54</f>
        <v>11757235234.07</v>
      </c>
      <c r="AR56" s="264">
        <f>+AR11+AR15+AR20+AR23+AR29+AR32+AR37+AR42+AR45+AR52+AR54</f>
        <v>1113760000</v>
      </c>
      <c r="AS56" s="263">
        <f>+AR56/AQ56</f>
        <v>9.4729753877217437E-2</v>
      </c>
    </row>
    <row r="57" spans="1:50" ht="14.25" customHeight="1" x14ac:dyDescent="0.25"/>
    <row r="58" spans="1:50" ht="14.25" customHeight="1" x14ac:dyDescent="0.25"/>
    <row r="59" spans="1:50" ht="14.25" customHeight="1" x14ac:dyDescent="0.25"/>
    <row r="60" spans="1:50" ht="14.25" customHeight="1" x14ac:dyDescent="0.25"/>
    <row r="61" spans="1:50" ht="14.25" customHeight="1" x14ac:dyDescent="0.25"/>
    <row r="62" spans="1:50" ht="14.25" customHeight="1" x14ac:dyDescent="0.25"/>
    <row r="63" spans="1:50" ht="14.25" customHeight="1" x14ac:dyDescent="0.25"/>
    <row r="64" spans="1:50"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sheetData>
  <mergeCells count="314">
    <mergeCell ref="AR33:AR36"/>
    <mergeCell ref="AS33:AS36"/>
    <mergeCell ref="AQ38:AQ41"/>
    <mergeCell ref="AR38:AR41"/>
    <mergeCell ref="AS38:AS41"/>
    <mergeCell ref="AQ43:AQ44"/>
    <mergeCell ref="AS43:AS44"/>
    <mergeCell ref="AR43:AR44"/>
    <mergeCell ref="AQ46:AQ51"/>
    <mergeCell ref="AR46:AR51"/>
    <mergeCell ref="AS46:AS51"/>
    <mergeCell ref="AN46:AN51"/>
    <mergeCell ref="AO46:AO51"/>
    <mergeCell ref="AN43:AN44"/>
    <mergeCell ref="AO43:AO44"/>
    <mergeCell ref="AG24:AG28"/>
    <mergeCell ref="AQ9:AQ10"/>
    <mergeCell ref="AR9:AR10"/>
    <mergeCell ref="AS9:AS10"/>
    <mergeCell ref="AQ12:AQ14"/>
    <mergeCell ref="AR12:AR14"/>
    <mergeCell ref="AS12:AS14"/>
    <mergeCell ref="AQ16:AQ19"/>
    <mergeCell ref="AR16:AR19"/>
    <mergeCell ref="AS16:AS19"/>
    <mergeCell ref="AQ21:AQ22"/>
    <mergeCell ref="AR21:AR22"/>
    <mergeCell ref="AS21:AS22"/>
    <mergeCell ref="AQ24:AQ28"/>
    <mergeCell ref="AR24:AR28"/>
    <mergeCell ref="AS24:AS28"/>
    <mergeCell ref="AQ30:AQ31"/>
    <mergeCell ref="AR30:AR31"/>
    <mergeCell ref="AS30:AS31"/>
    <mergeCell ref="AQ33:AQ36"/>
    <mergeCell ref="AK46:AK51"/>
    <mergeCell ref="AL46:AL51"/>
    <mergeCell ref="AM46:AM51"/>
    <mergeCell ref="AC46:AC47"/>
    <mergeCell ref="AD46:AD47"/>
    <mergeCell ref="AE46:AE47"/>
    <mergeCell ref="AF46:AF47"/>
    <mergeCell ref="AG46:AG47"/>
    <mergeCell ref="N25:N26"/>
    <mergeCell ref="P25:P26"/>
    <mergeCell ref="Q25:Q26"/>
    <mergeCell ref="N27:N28"/>
    <mergeCell ref="P27:P28"/>
    <mergeCell ref="O27:O28"/>
    <mergeCell ref="AB48:AB51"/>
    <mergeCell ref="AC48:AC51"/>
    <mergeCell ref="AD48:AD51"/>
    <mergeCell ref="AE48:AE51"/>
    <mergeCell ref="AF48:AF51"/>
    <mergeCell ref="AG48:AG51"/>
    <mergeCell ref="AH48:AH51"/>
    <mergeCell ref="AH46:AH47"/>
    <mergeCell ref="AI46:AI51"/>
    <mergeCell ref="AB38:AB41"/>
    <mergeCell ref="AP43:AP44"/>
    <mergeCell ref="A46:A51"/>
    <mergeCell ref="B46:B51"/>
    <mergeCell ref="C46:C51"/>
    <mergeCell ref="D46:D47"/>
    <mergeCell ref="E46:E51"/>
    <mergeCell ref="F46:F51"/>
    <mergeCell ref="G46:G51"/>
    <mergeCell ref="H46:H47"/>
    <mergeCell ref="I46:I47"/>
    <mergeCell ref="L46:L47"/>
    <mergeCell ref="W46:W47"/>
    <mergeCell ref="AB46:AB47"/>
    <mergeCell ref="AH43:AH44"/>
    <mergeCell ref="AI43:AI44"/>
    <mergeCell ref="AK43:AK44"/>
    <mergeCell ref="AL43:AL44"/>
    <mergeCell ref="AM43:AM44"/>
    <mergeCell ref="AP46:AP51"/>
    <mergeCell ref="D48:D51"/>
    <mergeCell ref="H48:H51"/>
    <mergeCell ref="I48:I51"/>
    <mergeCell ref="L48:L51"/>
    <mergeCell ref="W48:W51"/>
    <mergeCell ref="D40:D41"/>
    <mergeCell ref="W40:W41"/>
    <mergeCell ref="AO40:AO41"/>
    <mergeCell ref="A43:A44"/>
    <mergeCell ref="B43:B44"/>
    <mergeCell ref="C43:C44"/>
    <mergeCell ref="E43:E44"/>
    <mergeCell ref="F43:F44"/>
    <mergeCell ref="G43:G44"/>
    <mergeCell ref="AB43:AB44"/>
    <mergeCell ref="AC43:AC44"/>
    <mergeCell ref="AD43:AD44"/>
    <mergeCell ref="AE43:AE44"/>
    <mergeCell ref="AF43:AF44"/>
    <mergeCell ref="AG43:AG44"/>
    <mergeCell ref="AL38:AL41"/>
    <mergeCell ref="AM38:AM41"/>
    <mergeCell ref="AN38:AN41"/>
    <mergeCell ref="AO38:AO39"/>
    <mergeCell ref="A38:A41"/>
    <mergeCell ref="B38:B41"/>
    <mergeCell ref="C38:C41"/>
    <mergeCell ref="E38:E41"/>
    <mergeCell ref="F38:F41"/>
    <mergeCell ref="AP38:AP41"/>
    <mergeCell ref="AF38:AF41"/>
    <mergeCell ref="AG38:AG41"/>
    <mergeCell ref="AH38:AH41"/>
    <mergeCell ref="AI38:AI41"/>
    <mergeCell ref="AK38:AK41"/>
    <mergeCell ref="AN33:AN36"/>
    <mergeCell ref="AO33:AO36"/>
    <mergeCell ref="AP33:AP36"/>
    <mergeCell ref="AI33:AI36"/>
    <mergeCell ref="AK33:AK36"/>
    <mergeCell ref="AL33:AL36"/>
    <mergeCell ref="AM33:AM36"/>
    <mergeCell ref="AC38:AC41"/>
    <mergeCell ref="AD38:AD41"/>
    <mergeCell ref="AE38:AE41"/>
    <mergeCell ref="AH33:AH36"/>
    <mergeCell ref="AC33:AC36"/>
    <mergeCell ref="AD33:AD36"/>
    <mergeCell ref="AE33:AE36"/>
    <mergeCell ref="AF33:AF36"/>
    <mergeCell ref="AG33:AG36"/>
    <mergeCell ref="A33:A36"/>
    <mergeCell ref="B33:B36"/>
    <mergeCell ref="C33:C36"/>
    <mergeCell ref="D33:D34"/>
    <mergeCell ref="E33:E36"/>
    <mergeCell ref="AL30:AL31"/>
    <mergeCell ref="AM30:AM31"/>
    <mergeCell ref="AN30:AN31"/>
    <mergeCell ref="AO30:AO31"/>
    <mergeCell ref="A30:A31"/>
    <mergeCell ref="B30:B31"/>
    <mergeCell ref="C30:C31"/>
    <mergeCell ref="E30:E31"/>
    <mergeCell ref="F30:F31"/>
    <mergeCell ref="L33:L34"/>
    <mergeCell ref="W33:W34"/>
    <mergeCell ref="AB33:AB36"/>
    <mergeCell ref="F33:F36"/>
    <mergeCell ref="G33:G36"/>
    <mergeCell ref="H33:H34"/>
    <mergeCell ref="I33:I34"/>
    <mergeCell ref="J33:J34"/>
    <mergeCell ref="AF30:AF31"/>
    <mergeCell ref="AG30:AG31"/>
    <mergeCell ref="AH30:AH31"/>
    <mergeCell ref="AI30:AI31"/>
    <mergeCell ref="AK30:AK31"/>
    <mergeCell ref="G30:G31"/>
    <mergeCell ref="AB30:AB31"/>
    <mergeCell ref="AC30:AC31"/>
    <mergeCell ref="AD30:AD31"/>
    <mergeCell ref="AE30:AE31"/>
    <mergeCell ref="AG21:AG22"/>
    <mergeCell ref="AH21:AH22"/>
    <mergeCell ref="AI21:AI22"/>
    <mergeCell ref="AK21:AK22"/>
    <mergeCell ref="W21:W22"/>
    <mergeCell ref="AB21:AB22"/>
    <mergeCell ref="AC21:AC22"/>
    <mergeCell ref="AD21:AD22"/>
    <mergeCell ref="AE21:AE22"/>
    <mergeCell ref="A24:A26"/>
    <mergeCell ref="B24:B28"/>
    <mergeCell ref="C24:C28"/>
    <mergeCell ref="E24:E28"/>
    <mergeCell ref="F24:F28"/>
    <mergeCell ref="G24:G28"/>
    <mergeCell ref="H24:H26"/>
    <mergeCell ref="I24:I26"/>
    <mergeCell ref="J24:J26"/>
    <mergeCell ref="A27:A28"/>
    <mergeCell ref="H27:H28"/>
    <mergeCell ref="I27:I28"/>
    <mergeCell ref="J27:J28"/>
    <mergeCell ref="AP16:AP19"/>
    <mergeCell ref="Z18:Z19"/>
    <mergeCell ref="AA18:AA19"/>
    <mergeCell ref="A21:A22"/>
    <mergeCell ref="B21:B22"/>
    <mergeCell ref="C21:C22"/>
    <mergeCell ref="D21:D22"/>
    <mergeCell ref="E21:E22"/>
    <mergeCell ref="F21:F22"/>
    <mergeCell ref="G21:G22"/>
    <mergeCell ref="H21:H22"/>
    <mergeCell ref="I21:I22"/>
    <mergeCell ref="J21:J22"/>
    <mergeCell ref="L21:L22"/>
    <mergeCell ref="AK16:AK19"/>
    <mergeCell ref="AL16:AL19"/>
    <mergeCell ref="AM16:AM19"/>
    <mergeCell ref="AN16:AN19"/>
    <mergeCell ref="AO16:AO19"/>
    <mergeCell ref="AL21:AL22"/>
    <mergeCell ref="AM21:AM22"/>
    <mergeCell ref="AN21:AN22"/>
    <mergeCell ref="AP21:AP22"/>
    <mergeCell ref="AF21:AF22"/>
    <mergeCell ref="AO12:AO14"/>
    <mergeCell ref="AP12:AP14"/>
    <mergeCell ref="A16:A19"/>
    <mergeCell ref="B16:B19"/>
    <mergeCell ref="C16:C19"/>
    <mergeCell ref="E16:E19"/>
    <mergeCell ref="F16:F19"/>
    <mergeCell ref="G16:G19"/>
    <mergeCell ref="AB16:AB19"/>
    <mergeCell ref="AC16:AC19"/>
    <mergeCell ref="AD16:AD19"/>
    <mergeCell ref="AE16:AE19"/>
    <mergeCell ref="AF16:AF19"/>
    <mergeCell ref="AG16:AG19"/>
    <mergeCell ref="AH16:AH19"/>
    <mergeCell ref="AI16:AI19"/>
    <mergeCell ref="AI12:AI14"/>
    <mergeCell ref="AK12:AK14"/>
    <mergeCell ref="AL12:AL14"/>
    <mergeCell ref="AM12:AM14"/>
    <mergeCell ref="AN12:AN14"/>
    <mergeCell ref="AE12:AE14"/>
    <mergeCell ref="AF12:AF14"/>
    <mergeCell ref="AG12:AG14"/>
    <mergeCell ref="AH12:AH14"/>
    <mergeCell ref="AF9:AF10"/>
    <mergeCell ref="AG9:AG10"/>
    <mergeCell ref="AH9:AH10"/>
    <mergeCell ref="AI9:AI10"/>
    <mergeCell ref="AM9:AM10"/>
    <mergeCell ref="A12:A14"/>
    <mergeCell ref="B12:B14"/>
    <mergeCell ref="C12:C14"/>
    <mergeCell ref="E12:E14"/>
    <mergeCell ref="F12:F14"/>
    <mergeCell ref="G12:G14"/>
    <mergeCell ref="AB12:AB14"/>
    <mergeCell ref="AC12:AC14"/>
    <mergeCell ref="AD12:AD14"/>
    <mergeCell ref="E11:R11"/>
    <mergeCell ref="A1:B4"/>
    <mergeCell ref="AB6:AG7"/>
    <mergeCell ref="AI6:AP7"/>
    <mergeCell ref="C3:AO3"/>
    <mergeCell ref="C1:AO1"/>
    <mergeCell ref="C2:AO2"/>
    <mergeCell ref="C4:AO4"/>
    <mergeCell ref="C5:AP5"/>
    <mergeCell ref="AD9:AD10"/>
    <mergeCell ref="AE9:AE10"/>
    <mergeCell ref="A9:A10"/>
    <mergeCell ref="B9:B10"/>
    <mergeCell ref="C9:C10"/>
    <mergeCell ref="E9:E10"/>
    <mergeCell ref="F9:F10"/>
    <mergeCell ref="A6:AA7"/>
    <mergeCell ref="A5:B5"/>
    <mergeCell ref="AN9:AN10"/>
    <mergeCell ref="AO9:AO10"/>
    <mergeCell ref="AP9:AP10"/>
    <mergeCell ref="G9:G10"/>
    <mergeCell ref="AB9:AB10"/>
    <mergeCell ref="AC9:AC10"/>
    <mergeCell ref="E15:R15"/>
    <mergeCell ref="E20:R20"/>
    <mergeCell ref="E23:R23"/>
    <mergeCell ref="E29:R29"/>
    <mergeCell ref="E32:R32"/>
    <mergeCell ref="E37:R37"/>
    <mergeCell ref="E42:R42"/>
    <mergeCell ref="E45:R45"/>
    <mergeCell ref="E52:R52"/>
    <mergeCell ref="L24:L26"/>
    <mergeCell ref="L27:L28"/>
    <mergeCell ref="M25:M26"/>
    <mergeCell ref="O25:O26"/>
    <mergeCell ref="M27:M28"/>
    <mergeCell ref="Q27:Q28"/>
    <mergeCell ref="G38:G41"/>
    <mergeCell ref="H38:H41"/>
    <mergeCell ref="I38:I41"/>
    <mergeCell ref="L38:L41"/>
    <mergeCell ref="J49:J51"/>
    <mergeCell ref="E54:R54"/>
    <mergeCell ref="R25:R26"/>
    <mergeCell ref="S25:S26"/>
    <mergeCell ref="S27:S28"/>
    <mergeCell ref="R27:R28"/>
    <mergeCell ref="E56:R56"/>
    <mergeCell ref="AN56:AP56"/>
    <mergeCell ref="AB24:AB28"/>
    <mergeCell ref="AN24:AN28"/>
    <mergeCell ref="AO24:AO25"/>
    <mergeCell ref="AP24:AP28"/>
    <mergeCell ref="AJ25:AJ26"/>
    <mergeCell ref="AO26:AO28"/>
    <mergeCell ref="AJ27:AJ28"/>
    <mergeCell ref="AH24:AH28"/>
    <mergeCell ref="AI24:AI28"/>
    <mergeCell ref="AK24:AK28"/>
    <mergeCell ref="AL24:AL28"/>
    <mergeCell ref="AM24:AM28"/>
    <mergeCell ref="AC24:AC28"/>
    <mergeCell ref="AD24:AD28"/>
    <mergeCell ref="AE24:AE28"/>
    <mergeCell ref="AF24:AF28"/>
    <mergeCell ref="AP30:AP31"/>
  </mergeCells>
  <dataValidations count="2">
    <dataValidation type="list" allowBlank="1" showInputMessage="1" showErrorMessage="1" sqref="N9:N25 N27 N30:N53" xr:uid="{00000000-0002-0000-0300-000001000000}">
      <formula1>$AN$9:$AN$18</formula1>
    </dataValidation>
    <dataValidation type="list" allowBlank="1" showErrorMessage="1" sqref="N54:N106" xr:uid="{00000000-0002-0000-0300-000000000000}">
      <formula1>$AX$9:$AX$18</formula1>
    </dataValidation>
  </dataValidations>
  <hyperlinks>
    <hyperlink ref="AH38" r:id="rId1" xr:uid="{00000000-0004-0000-0300-000000000000}"/>
    <hyperlink ref="AH46" r:id="rId2" xr:uid="{00000000-0004-0000-0300-000001000000}"/>
  </hyperlinks>
  <pageMargins left="0.7" right="0.7" top="0.75" bottom="0.75" header="0" footer="0"/>
  <pageSetup orientation="landscape"/>
  <drawing r:id="rId3"/>
  <legacyDrawing r:id="rId4"/>
  <extLst>
    <ext xmlns:x14="http://schemas.microsoft.com/office/spreadsheetml/2009/9/main" uri="{CCE6A557-97BC-4b89-ADB6-D9C93CAAB3DF}">
      <x14:dataValidations xmlns:xm="http://schemas.microsoft.com/office/excel/2006/main" count="2">
        <x14:dataValidation type="list" allowBlank="1" showErrorMessage="1" xr:uid="{00000000-0002-0000-0300-000002000000}">
          <x14:formula1>
            <xm:f>ANEXO1!$A$2:$A$21</xm:f>
          </x14:formula1>
          <xm:sqref>AE54:AE81</xm:sqref>
        </x14:dataValidation>
        <x14:dataValidation type="list" allowBlank="1" showErrorMessage="1" xr:uid="{00000000-0002-0000-0300-000003000000}">
          <x14:formula1>
            <xm:f>ANEXO1!$F$2:$F$7</xm:f>
          </x14:formula1>
          <xm:sqref>AF54:AF90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00"/>
  <sheetViews>
    <sheetView workbookViewId="0"/>
  </sheetViews>
  <sheetFormatPr baseColWidth="10" defaultColWidth="14.42578125" defaultRowHeight="15" customHeight="1" x14ac:dyDescent="0.25"/>
  <cols>
    <col min="1" max="1" width="20.7109375" customWidth="1"/>
    <col min="2" max="2" width="25" customWidth="1"/>
    <col min="3" max="3" width="19.7109375" customWidth="1"/>
    <col min="4" max="4" width="20.28515625" customWidth="1"/>
    <col min="5" max="6" width="22.85546875" customWidth="1"/>
    <col min="7" max="7" width="25.28515625" customWidth="1"/>
    <col min="8" max="11" width="10.85546875" customWidth="1"/>
  </cols>
  <sheetData>
    <row r="1" spans="1:11" ht="14.25" customHeight="1" x14ac:dyDescent="0.25"/>
    <row r="2" spans="1:11" ht="14.25" customHeight="1" x14ac:dyDescent="0.25">
      <c r="A2" s="431" t="s">
        <v>562</v>
      </c>
      <c r="B2" s="432"/>
      <c r="C2" s="432"/>
      <c r="D2" s="432"/>
      <c r="E2" s="432"/>
      <c r="F2" s="432"/>
      <c r="G2" s="433"/>
    </row>
    <row r="3" spans="1:11" ht="14.25" customHeight="1" x14ac:dyDescent="0.25">
      <c r="A3" s="62" t="s">
        <v>563</v>
      </c>
      <c r="B3" s="429" t="s">
        <v>564</v>
      </c>
      <c r="C3" s="266"/>
      <c r="D3" s="266"/>
      <c r="E3" s="266"/>
      <c r="F3" s="267"/>
      <c r="G3" s="63" t="s">
        <v>565</v>
      </c>
      <c r="H3" s="64"/>
      <c r="I3" s="64"/>
      <c r="J3" s="64"/>
      <c r="K3" s="64"/>
    </row>
    <row r="4" spans="1:11" ht="12.75" customHeight="1" x14ac:dyDescent="0.25">
      <c r="A4" s="17">
        <v>45489</v>
      </c>
      <c r="B4" s="434" t="s">
        <v>566</v>
      </c>
      <c r="C4" s="266"/>
      <c r="D4" s="266"/>
      <c r="E4" s="266"/>
      <c r="F4" s="267"/>
      <c r="G4" s="65" t="s">
        <v>567</v>
      </c>
    </row>
    <row r="5" spans="1:11" ht="12.75" customHeight="1" x14ac:dyDescent="0.25">
      <c r="A5" s="66"/>
      <c r="B5" s="434"/>
      <c r="C5" s="266"/>
      <c r="D5" s="266"/>
      <c r="E5" s="266"/>
      <c r="F5" s="267"/>
      <c r="G5" s="65"/>
    </row>
    <row r="6" spans="1:11" ht="14.25" customHeight="1" x14ac:dyDescent="0.25">
      <c r="A6" s="66"/>
      <c r="B6" s="430"/>
      <c r="C6" s="266"/>
      <c r="D6" s="266"/>
      <c r="E6" s="266"/>
      <c r="F6" s="267"/>
      <c r="G6" s="67"/>
    </row>
    <row r="7" spans="1:11" ht="14.25" customHeight="1" x14ac:dyDescent="0.25">
      <c r="A7" s="66"/>
      <c r="B7" s="430"/>
      <c r="C7" s="266"/>
      <c r="D7" s="266"/>
      <c r="E7" s="266"/>
      <c r="F7" s="267"/>
      <c r="G7" s="67"/>
    </row>
    <row r="8" spans="1:11" ht="14.25" customHeight="1" x14ac:dyDescent="0.25">
      <c r="A8" s="66"/>
      <c r="B8" s="68"/>
      <c r="C8" s="68"/>
      <c r="D8" s="68"/>
      <c r="E8" s="68"/>
      <c r="F8" s="68"/>
      <c r="G8" s="67"/>
    </row>
    <row r="9" spans="1:11" ht="14.25" customHeight="1" x14ac:dyDescent="0.25">
      <c r="A9" s="429" t="s">
        <v>568</v>
      </c>
      <c r="B9" s="266"/>
      <c r="C9" s="266"/>
      <c r="D9" s="266"/>
      <c r="E9" s="266"/>
      <c r="F9" s="266"/>
      <c r="G9" s="267"/>
    </row>
    <row r="10" spans="1:11" ht="14.25" customHeight="1" x14ac:dyDescent="0.25">
      <c r="A10" s="69"/>
      <c r="B10" s="429" t="s">
        <v>569</v>
      </c>
      <c r="C10" s="267"/>
      <c r="D10" s="429" t="s">
        <v>570</v>
      </c>
      <c r="E10" s="267"/>
      <c r="F10" s="69" t="s">
        <v>563</v>
      </c>
      <c r="G10" s="69" t="s">
        <v>571</v>
      </c>
      <c r="H10" s="64"/>
      <c r="I10" s="64"/>
      <c r="J10" s="64"/>
      <c r="K10" s="64"/>
    </row>
    <row r="11" spans="1:11" ht="14.25" customHeight="1" x14ac:dyDescent="0.25">
      <c r="A11" s="70" t="s">
        <v>572</v>
      </c>
      <c r="B11" s="434" t="s">
        <v>573</v>
      </c>
      <c r="C11" s="267"/>
      <c r="D11" s="435" t="s">
        <v>574</v>
      </c>
      <c r="E11" s="267"/>
      <c r="F11" s="66" t="s">
        <v>575</v>
      </c>
      <c r="G11" s="67"/>
    </row>
    <row r="12" spans="1:11" ht="14.25" customHeight="1" x14ac:dyDescent="0.25">
      <c r="A12" s="70" t="s">
        <v>576</v>
      </c>
      <c r="B12" s="435" t="s">
        <v>577</v>
      </c>
      <c r="C12" s="267"/>
      <c r="D12" s="435" t="s">
        <v>578</v>
      </c>
      <c r="E12" s="267"/>
      <c r="F12" s="66" t="s">
        <v>575</v>
      </c>
      <c r="G12" s="67"/>
    </row>
    <row r="13" spans="1:11" ht="14.25" customHeight="1" x14ac:dyDescent="0.25">
      <c r="A13" s="70" t="s">
        <v>579</v>
      </c>
      <c r="B13" s="435" t="s">
        <v>577</v>
      </c>
      <c r="C13" s="267"/>
      <c r="D13" s="435" t="s">
        <v>578</v>
      </c>
      <c r="E13" s="267"/>
      <c r="F13" s="66" t="s">
        <v>575</v>
      </c>
      <c r="G13" s="67"/>
    </row>
    <row r="14" spans="1:11" ht="45" customHeight="1" x14ac:dyDescent="0.25"/>
    <row r="15" spans="1:11" ht="45" customHeight="1" x14ac:dyDescent="0.25"/>
    <row r="16" spans="1:11" ht="45" customHeight="1" x14ac:dyDescent="0.25"/>
    <row r="17" ht="45" customHeight="1" x14ac:dyDescent="0.25"/>
    <row r="18" ht="45" customHeight="1" x14ac:dyDescent="0.25"/>
    <row r="19" ht="45" customHeight="1" x14ac:dyDescent="0.25"/>
    <row r="20" ht="45" customHeight="1" x14ac:dyDescent="0.25"/>
    <row r="21" ht="45" customHeight="1" x14ac:dyDescent="0.25"/>
    <row r="22" ht="45" customHeight="1" x14ac:dyDescent="0.25"/>
    <row r="23" ht="45" customHeight="1" x14ac:dyDescent="0.25"/>
    <row r="24" ht="45" customHeight="1" x14ac:dyDescent="0.25"/>
    <row r="25" ht="45" customHeight="1" x14ac:dyDescent="0.25"/>
    <row r="26" ht="45" customHeight="1" x14ac:dyDescent="0.25"/>
    <row r="27" ht="4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sheetData>
  <mergeCells count="15">
    <mergeCell ref="B13:C13"/>
    <mergeCell ref="D13:E13"/>
    <mergeCell ref="B10:C10"/>
    <mergeCell ref="D10:E10"/>
    <mergeCell ref="B11:C11"/>
    <mergeCell ref="D11:E11"/>
    <mergeCell ref="B12:C12"/>
    <mergeCell ref="D12:E12"/>
    <mergeCell ref="A9:G9"/>
    <mergeCell ref="B7:F7"/>
    <mergeCell ref="A2:G2"/>
    <mergeCell ref="B3:F3"/>
    <mergeCell ref="B4:F4"/>
    <mergeCell ref="B5:F5"/>
    <mergeCell ref="B6:F6"/>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00"/>
  <sheetViews>
    <sheetView workbookViewId="0"/>
  </sheetViews>
  <sheetFormatPr baseColWidth="10" defaultColWidth="14.42578125" defaultRowHeight="15" customHeight="1" x14ac:dyDescent="0.25"/>
  <cols>
    <col min="1" max="1" width="55.28515625" customWidth="1"/>
    <col min="2" max="4" width="10.85546875" customWidth="1"/>
    <col min="5" max="5" width="20.140625" customWidth="1"/>
    <col min="6" max="6" width="34.7109375" customWidth="1"/>
    <col min="7" max="11" width="10.85546875" customWidth="1"/>
  </cols>
  <sheetData>
    <row r="1" spans="1:6" ht="52.5" customHeight="1" x14ac:dyDescent="0.25">
      <c r="A1" s="18" t="s">
        <v>580</v>
      </c>
      <c r="E1" s="19" t="s">
        <v>581</v>
      </c>
      <c r="F1" s="19" t="s">
        <v>582</v>
      </c>
    </row>
    <row r="2" spans="1:6" ht="25.5" customHeight="1" x14ac:dyDescent="0.25">
      <c r="A2" s="20" t="s">
        <v>583</v>
      </c>
      <c r="E2" s="21">
        <v>0</v>
      </c>
      <c r="F2" s="22" t="s">
        <v>501</v>
      </c>
    </row>
    <row r="3" spans="1:6" ht="45" customHeight="1" x14ac:dyDescent="0.25">
      <c r="A3" s="20" t="s">
        <v>584</v>
      </c>
      <c r="E3" s="21">
        <v>1</v>
      </c>
      <c r="F3" s="22" t="s">
        <v>585</v>
      </c>
    </row>
    <row r="4" spans="1:6" ht="45" customHeight="1" x14ac:dyDescent="0.25">
      <c r="A4" s="20" t="s">
        <v>586</v>
      </c>
      <c r="E4" s="21">
        <v>2</v>
      </c>
      <c r="F4" s="22" t="s">
        <v>587</v>
      </c>
    </row>
    <row r="5" spans="1:6" ht="45" customHeight="1" x14ac:dyDescent="0.25">
      <c r="A5" s="20" t="s">
        <v>588</v>
      </c>
      <c r="E5" s="21">
        <v>3</v>
      </c>
      <c r="F5" s="22" t="s">
        <v>589</v>
      </c>
    </row>
    <row r="6" spans="1:6" ht="45" customHeight="1" x14ac:dyDescent="0.25">
      <c r="A6" s="20" t="s">
        <v>590</v>
      </c>
      <c r="E6" s="21">
        <v>4</v>
      </c>
      <c r="F6" s="22" t="s">
        <v>591</v>
      </c>
    </row>
    <row r="7" spans="1:6" ht="45" customHeight="1" x14ac:dyDescent="0.25">
      <c r="A7" s="20" t="s">
        <v>592</v>
      </c>
      <c r="E7" s="21">
        <v>5</v>
      </c>
      <c r="F7" s="22" t="s">
        <v>593</v>
      </c>
    </row>
    <row r="8" spans="1:6" ht="45" customHeight="1" x14ac:dyDescent="0.25">
      <c r="A8" s="20" t="s">
        <v>500</v>
      </c>
    </row>
    <row r="9" spans="1:6" ht="45" customHeight="1" x14ac:dyDescent="0.25">
      <c r="A9" s="20" t="s">
        <v>594</v>
      </c>
    </row>
    <row r="10" spans="1:6" ht="45" customHeight="1" x14ac:dyDescent="0.25">
      <c r="A10" s="20" t="s">
        <v>595</v>
      </c>
    </row>
    <row r="11" spans="1:6" ht="45" customHeight="1" x14ac:dyDescent="0.25">
      <c r="A11" s="20" t="s">
        <v>596</v>
      </c>
    </row>
    <row r="12" spans="1:6" ht="45" customHeight="1" x14ac:dyDescent="0.25">
      <c r="A12" s="20" t="s">
        <v>597</v>
      </c>
    </row>
    <row r="13" spans="1:6" ht="45" customHeight="1" x14ac:dyDescent="0.25">
      <c r="A13" s="20" t="s">
        <v>598</v>
      </c>
    </row>
    <row r="14" spans="1:6" ht="45" customHeight="1" x14ac:dyDescent="0.25">
      <c r="A14" s="20" t="s">
        <v>599</v>
      </c>
    </row>
    <row r="15" spans="1:6" ht="45" customHeight="1" x14ac:dyDescent="0.25">
      <c r="A15" s="20" t="s">
        <v>600</v>
      </c>
    </row>
    <row r="16" spans="1:6" ht="45" customHeight="1" x14ac:dyDescent="0.25">
      <c r="A16" s="20" t="s">
        <v>601</v>
      </c>
    </row>
    <row r="17" spans="1:1" ht="45" customHeight="1" x14ac:dyDescent="0.25">
      <c r="A17" s="20" t="s">
        <v>602</v>
      </c>
    </row>
    <row r="18" spans="1:1" ht="45" customHeight="1" x14ac:dyDescent="0.25">
      <c r="A18" s="20" t="s">
        <v>603</v>
      </c>
    </row>
    <row r="19" spans="1:1" ht="45" customHeight="1" x14ac:dyDescent="0.25">
      <c r="A19" s="20" t="s">
        <v>604</v>
      </c>
    </row>
    <row r="20" spans="1:1" ht="45" customHeight="1" x14ac:dyDescent="0.25">
      <c r="A20" s="20" t="s">
        <v>605</v>
      </c>
    </row>
    <row r="21" spans="1:1" ht="45" customHeight="1" x14ac:dyDescent="0.25">
      <c r="A21" s="20" t="s">
        <v>606</v>
      </c>
    </row>
    <row r="22" spans="1:1" ht="45" customHeight="1" x14ac:dyDescent="0.25"/>
    <row r="23" spans="1:1" ht="45" customHeight="1" x14ac:dyDescent="0.25"/>
    <row r="24" spans="1:1" ht="45" customHeight="1" x14ac:dyDescent="0.25"/>
    <row r="25" spans="1:1" ht="45" customHeight="1" x14ac:dyDescent="0.25"/>
    <row r="26" spans="1:1" ht="14.25" customHeight="1" x14ac:dyDescent="0.25"/>
    <row r="27" spans="1:1" ht="14.25" customHeight="1" x14ac:dyDescent="0.25"/>
    <row r="28" spans="1:1" ht="14.25" customHeight="1" x14ac:dyDescent="0.25"/>
    <row r="29" spans="1:1" ht="14.25" customHeight="1" x14ac:dyDescent="0.25"/>
    <row r="30" spans="1:1" ht="14.25" customHeight="1" x14ac:dyDescent="0.25"/>
    <row r="31" spans="1:1" ht="14.25" customHeight="1" x14ac:dyDescent="0.25"/>
    <row r="32" spans="1:1"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INSTRUCTIVO</vt:lpstr>
      <vt:lpstr>1. ESTRATÉGICO</vt:lpstr>
      <vt:lpstr>2. GESTIÓN-MIPG</vt:lpstr>
      <vt:lpstr>3. INVERSIÓN</vt:lpstr>
      <vt:lpstr>CONTROL DE CAMBIOS </vt:lpstr>
      <vt:lpstr>ANEXO1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mathias David</dc:creator>
  <cp:keywords/>
  <dc:description/>
  <cp:lastModifiedBy>Luz Marlene Andrade Hong</cp:lastModifiedBy>
  <cp:revision/>
  <dcterms:created xsi:type="dcterms:W3CDTF">2024-07-04T17:50:33Z</dcterms:created>
  <dcterms:modified xsi:type="dcterms:W3CDTF">2024-10-28T22:54:54Z</dcterms:modified>
  <cp:category/>
  <cp:contentStatus/>
</cp:coreProperties>
</file>