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14"/>
  <workbookPr/>
  <mc:AlternateContent xmlns:mc="http://schemas.openxmlformats.org/markup-compatibility/2006">
    <mc:Choice Requires="x15">
      <x15ac:absPath xmlns:x15ac="http://schemas.microsoft.com/office/spreadsheetml/2010/11/ac" url="G:\PLANEACION 2024\PLANES DE ACCION 2024\GEPM\MAYO 2024\"/>
    </mc:Choice>
  </mc:AlternateContent>
  <xr:revisionPtr revIDLastSave="0" documentId="11_4455FA620D0F0EBD447D925D136C1E7BEF6AC7A9" xr6:coauthVersionLast="47" xr6:coauthVersionMax="47" xr10:uidLastSave="{00000000-0000-0000-0000-000000000000}"/>
  <bookViews>
    <workbookView xWindow="0" yWindow="0" windowWidth="20490" windowHeight="7755" firstSheet="1" activeTab="1" xr2:uid="{00000000-000D-0000-FFFF-FFFF00000000}"/>
  </bookViews>
  <sheets>
    <sheet name="INSTRUCTIVO" sheetId="4" r:id="rId1"/>
    <sheet name="PLAN DE ACCIÓN 2024 " sheetId="5" r:id="rId2"/>
    <sheet name="ANEXO 1"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8" i="5" l="1"/>
  <c r="AW58" i="5"/>
  <c r="AS58" i="5"/>
  <c r="AS43" i="5"/>
  <c r="AY37" i="5"/>
  <c r="AX38" i="5"/>
  <c r="AW38" i="5"/>
  <c r="AS38" i="5"/>
  <c r="AX36" i="5"/>
  <c r="AW36" i="5"/>
  <c r="AS36" i="5"/>
  <c r="AX27" i="5"/>
  <c r="AW27" i="5"/>
  <c r="AS27" i="5"/>
  <c r="AX24" i="5"/>
  <c r="AW24" i="5"/>
  <c r="AS18" i="5"/>
  <c r="AS24" i="5"/>
  <c r="AY24" i="5" l="1"/>
  <c r="AS59" i="5"/>
  <c r="AY36" i="5"/>
  <c r="AY38" i="5"/>
  <c r="AY58" i="5"/>
  <c r="V43" i="5"/>
  <c r="V59" i="5" s="1"/>
  <c r="AX39" i="5" l="1"/>
  <c r="AX43" i="5" s="1"/>
  <c r="AW39" i="5"/>
  <c r="AW43" i="5" s="1"/>
  <c r="AW59" i="5" s="1"/>
  <c r="AJ43" i="5"/>
  <c r="AJ36" i="5"/>
  <c r="W27" i="5"/>
  <c r="W59" i="5" s="1"/>
  <c r="AJ59" i="5" l="1"/>
  <c r="AY43" i="5"/>
  <c r="AX59" i="5"/>
  <c r="AY5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F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H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T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B7" authorId="2" shapeId="0" xr:uid="{00000000-0006-0000-0100-000005000000}">
      <text>
        <r>
          <rPr>
            <sz val="9"/>
            <color indexed="81"/>
            <rFont val="Tahoma"/>
            <family val="2"/>
          </rPr>
          <t xml:space="preserve">VER ANEXO 1
</t>
        </r>
      </text>
    </comment>
    <comment ref="BC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<sst xmlns="http://schemas.openxmlformats.org/spreadsheetml/2006/main" count="416" uniqueCount="298">
  <si>
    <t>INSTRUCTIVO PARA EL DILIGENCIAMIENTO DEL PLAN DE ACCION VIGENCIA 2024</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</si>
  <si>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</si>
  <si>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</si>
  <si>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</si>
  <si>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</si>
  <si>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</si>
  <si>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</si>
  <si>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</si>
  <si>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</si>
  <si>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</si>
  <si>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</si>
  <si>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</si>
  <si>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</si>
  <si>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</si>
  <si>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</si>
  <si>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</si>
  <si>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</si>
  <si>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</si>
  <si>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2024</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</si>
  <si>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</si>
  <si>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</si>
  <si>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</si>
  <si>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</si>
  <si>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</si>
  <si>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</si>
  <si>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</si>
  <si>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</si>
  <si>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</si>
  <si>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</si>
  <si>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</si>
  <si>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</si>
  <si>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</si>
  <si>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</si>
  <si>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</si>
  <si>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</si>
  <si>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</si>
  <si>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2024</t>
  </si>
  <si>
    <t>Colocar en esta casilla , la cantidad de la meta propuesta para la actual vigencia, relacionada con el plan indicativo.</t>
  </si>
  <si>
    <t>ACUMULADO DE META PRODUCTO 2020- 2023</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</si>
  <si>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</si>
  <si>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</si>
  <si>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</si>
  <si>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</si>
  <si>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</si>
  <si>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</si>
  <si>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</si>
  <si>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</si>
  <si>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</si>
  <si>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</si>
  <si>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</si>
  <si>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</si>
  <si>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</si>
  <si>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</si>
  <si>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</si>
  <si>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</si>
  <si>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</si>
  <si>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</si>
  <si>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</si>
  <si>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</si>
  <si>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</si>
  <si>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</si>
  <si>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PROGRAMACION NUMERICA DE LA ACTIVIDAD PROYECTO 2023</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</si>
  <si>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</si>
  <si>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</si>
  <si>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</si>
  <si>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</si>
  <si>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</si>
  <si>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</si>
  <si>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</si>
  <si>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</si>
  <si>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</si>
  <si>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</si>
  <si>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</si>
  <si>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</si>
  <si>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</si>
  <si>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</si>
  <si>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</si>
  <si>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</si>
  <si>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</si>
  <si>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</si>
  <si>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</si>
  <si>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</si>
  <si>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</si>
  <si>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</si>
  <si>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</si>
  <si>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</si>
  <si>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Nombre de la fuente origen de los recursos
1. Recursos Propios - ICLD
2. SGP
3. Donaciones</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</si>
  <si>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</si>
  <si>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</si>
  <si>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</si>
  <si>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</si>
  <si>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</si>
  <si>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</si>
  <si>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</si>
  <si>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</si>
  <si>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</si>
  <si>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</si>
  <si>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</si>
  <si>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</si>
  <si>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</si>
  <si>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</si>
  <si>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</si>
  <si>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</si>
  <si>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</si>
  <si>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</si>
  <si>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</si>
  <si>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</si>
  <si>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</si>
  <si>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</si>
  <si>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</si>
  <si>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</si>
  <si>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</si>
  <si>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</si>
  <si>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</si>
  <si>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</si>
  <si>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</si>
  <si>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</si>
  <si>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</si>
  <si>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GERENCIA DE ESPACIO PÚBLICO Y MOVILIDAD</t>
  </si>
  <si>
    <t xml:space="preserve">ARTICULACION </t>
  </si>
  <si>
    <t>PLAN DE ACCIÓN - INFORMACIÓN DE ACTIVIDADES</t>
  </si>
  <si>
    <t>POLICA DE ADMINISTRACION DE RIESGOS</t>
  </si>
  <si>
    <t xml:space="preserve">INDICADOR DE BIENESTAR </t>
  </si>
  <si>
    <t xml:space="preserve">PROGRAMA </t>
  </si>
  <si>
    <t>DENOMINACION DEL PRODUCTO</t>
  </si>
  <si>
    <t>Reporte Meta Producto Ejecutada Enero 1 a Marzo 31 de 2024</t>
  </si>
  <si>
    <t>Reporte Meta Producto Ejecutada Abril 1 a Mayo 30 de 2024</t>
  </si>
  <si>
    <t>ACUMULADO DE META PRODUCTO 2024</t>
  </si>
  <si>
    <t>ACTIVIDADES DE PROYECTO DE INVERSION VIABILIZADAS EN SUIFP
( HITOS )</t>
  </si>
  <si>
    <t>PROGRAMACION NUMERICA DE LA ACTIVIDAD PROYECTO 2024</t>
  </si>
  <si>
    <t>AVANCE DE LAS ACTIVIDADES  DE PROYECTO MAYO  2024</t>
  </si>
  <si>
    <t>AVANCE META PROYECTOS</t>
  </si>
  <si>
    <t>EJECUCION PRESUESTAL COMPROMISOS</t>
  </si>
  <si>
    <t>EJECUCION PRESUPUESTAL GIROS</t>
  </si>
  <si>
    <t>AVANCE PRESUPUESTAL DEL PROYECTO A MARZO 2024</t>
  </si>
  <si>
    <t>1. BIEN</t>
  </si>
  <si>
    <t>2. SERVICIO</t>
  </si>
  <si>
    <t>Cartagena Resiliente</t>
  </si>
  <si>
    <t>Espacio Público, Movilidad y Transporte Resiliente</t>
  </si>
  <si>
    <t>M2 de Espacio Público Efectivo por Habitante</t>
  </si>
  <si>
    <t>8.14 m2/h</t>
  </si>
  <si>
    <t>8.39 m2/h</t>
  </si>
  <si>
    <t>M2</t>
  </si>
  <si>
    <t>Movilidad en Cartagena</t>
  </si>
  <si>
    <t>Plan Maestro de Movilidad formulado y adaptado</t>
  </si>
  <si>
    <t>Documento actualizado</t>
  </si>
  <si>
    <t>Documento sigma titulado "Informe final - V1: Formulación del Plan de Movilidad del Distrito de Cartagena" del 28 de Septiembre de 2011</t>
  </si>
  <si>
    <t xml:space="preserve">Formular un Plan Maestro de Movilidad </t>
  </si>
  <si>
    <t>x</t>
  </si>
  <si>
    <t>Documentos de lineamientos técnicos realizados (450303100)</t>
  </si>
  <si>
    <t>plan maestro formulado y adoptado</t>
  </si>
  <si>
    <t>|||</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</si>
  <si>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</si>
  <si>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 xml:space="preserve"> Diseño de Plan Integral para Mejorar la Movilidad en la ciudad de Cartagena</t>
  </si>
  <si>
    <t>Consolidad los mecanismos que generan políticas de movilidad integrales y sostenibles</t>
  </si>
  <si>
    <t>Contratar servicios profesionales y de apoyo a la gestión para la formulación del plan maestro de movilidad</t>
  </si>
  <si>
    <t>Plan maestro formulado y adoptado</t>
  </si>
  <si>
    <t>GEPM</t>
  </si>
  <si>
    <t>TANNYS ROCIO PUELLO MIRANDA</t>
  </si>
  <si>
    <t>RECURSOS PROPIOS</t>
  </si>
  <si>
    <t>1.2.1.0.00-001 - ICLD</t>
  </si>
  <si>
    <t>DISEÑO DE PLAN INTEGRAL PARA MEJORAR LA MOVILIDAD EN CARTAGENA DE INDIAS</t>
  </si>
  <si>
    <t>2.3.2499.0600.2020130010160</t>
  </si>
  <si>
    <t>SI</t>
  </si>
  <si>
    <t xml:space="preserve">IMPLEMENTACIÓN DE SISTEMA DE CICLORUTA                                                 SEGUIMIENTO AL PLAN MAESTRO DE MOVILIDAD </t>
  </si>
  <si>
    <t>Selección Abreviada</t>
  </si>
  <si>
    <t>RECURSOS DE INVERSIÓN</t>
  </si>
  <si>
    <t>Información suministrada por la entidad es errónea o desactualizada</t>
  </si>
  <si>
    <t>Revision Mensual de las Actividades y Procesos de Ejecución en la información suministrada</t>
  </si>
  <si>
    <t>Plan de Adaptación de Cruces Viales Elaborados</t>
  </si>
  <si>
    <t>Formular un Plan De Adaptacion de Cruces</t>
  </si>
  <si>
    <t>Elaborar plan de adaptación de cruces viales</t>
  </si>
  <si>
    <t>Impulsar el plan maestro de movilidad y parqueadero para la ciudad de cartagena.</t>
  </si>
  <si>
    <t>Diseño de plan de adaptación de cruces viales</t>
  </si>
  <si>
    <t>Plan de Adaptación de Cruces Viales adoptado</t>
  </si>
  <si>
    <t xml:space="preserve">1.2.3.2.22-100  -  APROVECHAMIENTO ECONÓMICO DEL ESPACIO PUBLICO </t>
  </si>
  <si>
    <t>Medios de Movilidad Alternativa Diseñados</t>
  </si>
  <si>
    <t>Diseñar medios de movilidad alternativa</t>
  </si>
  <si>
    <t>Avance proyecto Diseño de Plan Integral para Mejorar la Movilidad en la ciudad de Cartagena</t>
  </si>
  <si>
    <t>Ejecucion presupuestal del proyecto</t>
  </si>
  <si>
    <t>Ciclo infraestructura construida en vía urbana</t>
  </si>
  <si>
    <t>Metros lineales de cicloinfraestructura</t>
  </si>
  <si>
    <t>Ciclo infraestructura urbana construida (240209300)</t>
  </si>
  <si>
    <t>Implementación del Sistema Distrital de Cicloinfraestructura Cartagena de Indias</t>
  </si>
  <si>
    <t>Aumentar la cantidad de biciusuarios de la ciudad de cartagena</t>
  </si>
  <si>
    <t>Contratar servicios profesionales y de apoyo a la gestión en marco del proyecto de inversión " Implementación del Sistema Distrital de Cicloinfraestructura Cartagena de Indias</t>
  </si>
  <si>
    <t>2.3.2402.0600.2021130010272</t>
  </si>
  <si>
    <t xml:space="preserve">IMPLEMENTACIÓN DE SISTEMA DE CICLORUTA </t>
  </si>
  <si>
    <t>Contratación Directa - Selección Abreviada</t>
  </si>
  <si>
    <t>Se realizaron dos Decretos de Traslados Presupuestales No. 0715 y 0716, los cuales Contracreditaron los recursos presupuestales del proyectos</t>
  </si>
  <si>
    <t>Insuficiencia de mano de obra o profesionales especializados</t>
  </si>
  <si>
    <t>Revisión minuciosa del personal idoneo para la su debido proceso contractual</t>
  </si>
  <si>
    <t>implementacion de Cicloruta</t>
  </si>
  <si>
    <t>AVANCE PROGRAMA MOVILIDAD EN CARTAGENA</t>
  </si>
  <si>
    <t>Avance proyecto Implementación del Sistema Distrital de Cicloinfraestructura Cartagena de Indias</t>
  </si>
  <si>
    <t>Sostenibilidad del Espacio Público</t>
  </si>
  <si>
    <t>Número de campañas ejecutadas para la transición de los vendedores informales a la formalidad</t>
  </si>
  <si>
    <t xml:space="preserve">Personas capacitadas </t>
  </si>
  <si>
    <t>Realizar campañas de formación para los vendedores informales inscritos en el RUV</t>
  </si>
  <si>
    <t>Servicio de educación informal (4503002)</t>
  </si>
  <si>
    <t>Realizar 39 nuesvos convenios para la adopción  de parques</t>
  </si>
  <si>
    <t>Defensa y recuperación del Espacio Público</t>
  </si>
  <si>
    <t>Conservación Integral del Espacio Público Cartagena</t>
  </si>
  <si>
    <t>Consolidar la sostenibilidad del espacio público en la ciudad de Cartagena</t>
  </si>
  <si>
    <t>Contratar servicios profesionales y de apoyo a la gestión que permita  realizar la reglamentación del espacio público para el aprovechamiento económico y adopcion de parques</t>
  </si>
  <si>
    <t>CONSERVACIÓN INTEGRAL DEL ESPACIO PÚBLICO CARTAGENA DE INDIAS</t>
  </si>
  <si>
    <t>2.3.3299.0900.2020130010211</t>
  </si>
  <si>
    <t>CONVENIO DE ASOCIACIÓN  (CAMPAÑAS DE FORMALIZACIÓN PARA LOS VENDEDORES ESTACIONARIOS INFORMALES EN ESPACIO PÚBLICO)</t>
  </si>
  <si>
    <t>Contratacion Directa</t>
  </si>
  <si>
    <t xml:space="preserve">AUSENCIA DE RECUERSOS FINANCIERO </t>
  </si>
  <si>
    <t>GESTIONAR RECURSOS NECESARIOS PARA EL BUEN DESARROLLO DE LA EJECUCIÓN DEL PROYECTO APUNTANDO A LOS OBJETIVOS DEL PROGRAMA</t>
  </si>
  <si>
    <t>2 Campañas de formación para los vendedores informales inscritos en el RUV</t>
  </si>
  <si>
    <t xml:space="preserve">
 Realizar 2 campañas de formación para los 2.321 vendedores estacionarios, e iniciar la transición a la formalidad.</t>
  </si>
  <si>
    <t>1,3,3,4,16-95-080 RB OCUPACION DE VIAS ESPACIO PUBLICO</t>
  </si>
  <si>
    <t>Avance programa Sostenibilidad del Espacio Público</t>
  </si>
  <si>
    <t>Avance proyecto Conservación Integral del Espacio Público Cartagena</t>
  </si>
  <si>
    <t>Recuperación del Espacio Público</t>
  </si>
  <si>
    <t>Número de M2 de revitalización de parques y zonas verdes de la ciudad de Cartagena</t>
  </si>
  <si>
    <t>m2 Intervenidos</t>
  </si>
  <si>
    <t>20.000 M2</t>
  </si>
  <si>
    <t>Aumentar en 100.000 M2 de revitalización de parques, parques para la primera infancia y zonas verdes</t>
  </si>
  <si>
    <t>Aumentar en 30.000 M2 de revitalización de parques, parques para la primera infancia y zonas verdes</t>
  </si>
  <si>
    <t>1. Defensa y recuperación del espacio publico.
2. Generación, sostenibilidad, regulación y revitalización del espacio público.</t>
  </si>
  <si>
    <t>Mejoramiento de parques y zonas verdes para la recuperación  del  Espacio Público   Cartagena de Indias</t>
  </si>
  <si>
    <t>Aumentar el espacio público y las estrategias de recuperación integrales</t>
  </si>
  <si>
    <t>Adecuar M2 de espacio público, revitalizando parques, parques para laprimera infancia y zonas verdes.</t>
  </si>
  <si>
    <t>Mejoramiento de Parques y Zonas Verdes para la Recuperación del Espacio Público Cartagena de Indias</t>
  </si>
  <si>
    <t>2.3.4002.1400.2021130010268</t>
  </si>
  <si>
    <t>Parques Mejorados</t>
  </si>
  <si>
    <t>AUSENCIA DE RECUERSOS FINANCIERO PARA LA COMPRA DE INSUMOS Y ELEMENTOS</t>
  </si>
  <si>
    <t>GESTIONAR RECURSOS NECESARIOS PARA LA COMPRA DE MATERIALES E INSUMOS</t>
  </si>
  <si>
    <t>Número de campañas a la ciudadanía cartagenara y visitantes sobe el uso adecuado y sostenible del espacio público</t>
  </si>
  <si>
    <t>9 Campañas</t>
  </si>
  <si>
    <t>Efectuar 9 campañas de concientización al millon de habitantes de la ciudad de Cartagena</t>
  </si>
  <si>
    <t>Efectuar 3 campañas de concientización al millón de habitantes de la ciudad de Cartagena</t>
  </si>
  <si>
    <t>Avance proyecto  Mejoramiento de parques y zonas verdes para la recuperacion  del  Espacio Público   Cartagena de Indias</t>
  </si>
  <si>
    <t>CONTRATAR LA ADQUISICIÓN DE VIDEOPROYECTOR Y TELÓN PARA VIDEO PROYECCIÓN PARA EL CUMPLIMIENTO DE METAS ESTABLECIDAS POR LA GERENCIA DE ESPACIO PÚBLICO Y MOVILIDAD URBANA EN EL DISTRITO DE CARTAGENA (PANTALLAS O DESPLEGADORES PARA PROYECCIÓN Y PROYECTORES DE VIDEO) .
•	  BICICLETAS ELECTRICAS Y PATINETAS-BICICLETERO                                                       CONTRATO DE SUMINISTRO (Carpas, Cabina de sonido, Dummies, Personaje, Pendones Kit taller de bici, Kit de juegos lúdicos, Paletas publicitarias, vinilo adhesivo,  gorras, Libretas, canecas, Refrigerios, Almuerzos)             
•	 ALQUILER DE VEHICULOS (transporte de pasajeros por carretera) PARA CUMPLIR CON LA MISIONALIDAD DE LA GERENCIA DE ESPACIO PÚBLICO             
•	contratar un    OPERADOR LOGISTICO</t>
  </si>
  <si>
    <t>Recuperación del Espacio Público Cartagena de Indias</t>
  </si>
  <si>
    <t>2.3.4599.1000.2021130010267</t>
  </si>
  <si>
    <t>Número de operativos para la defensa y control de los M2 de espacio público</t>
  </si>
  <si>
    <t>numero de actividades</t>
  </si>
  <si>
    <t>3 Operativos</t>
  </si>
  <si>
    <t>Efectuar 200 operativos para la defensa y control del espacio público</t>
  </si>
  <si>
    <t>1.2.3.2.22-008  - AMOBLAMIENTO URBANO</t>
  </si>
  <si>
    <t>1.2.3.2.22-080 - OCUPACION DE VIAS</t>
  </si>
  <si>
    <t>Avance programa recuperacion del espacio publico</t>
  </si>
  <si>
    <t xml:space="preserve">Avance proyecto recuperacion espacio publico Cartagena </t>
  </si>
  <si>
    <t>1.3.2.3.11-147 - RF AMOBLAMIENTO URBANO</t>
  </si>
  <si>
    <t>Generación del Espacio Público</t>
  </si>
  <si>
    <t>Número de M2 de espacio público recuperado</t>
  </si>
  <si>
    <t>m2 intervenidos</t>
  </si>
  <si>
    <t>Aumentar a 100.000 M2 el espacio público recuperado</t>
  </si>
  <si>
    <t>Aumentar a 30.000 M2 el espacio público recuperado</t>
  </si>
  <si>
    <t>1. Inventario de espacio público.
2. Generación, sostenibilidad, regulación y revitalización del espacio público</t>
  </si>
  <si>
    <t>Generación del Espacio Público Cartagena</t>
  </si>
  <si>
    <t>Aumentar la generación de nuevos espacios públicos en la ciudad de Cartagena</t>
  </si>
  <si>
    <t>Aumentar los M2 de espacio público renaturalizado</t>
  </si>
  <si>
    <t>2.3.4002.1400.2021130010266</t>
  </si>
  <si>
    <t xml:space="preserve">CONTRATO  INTERADMINISTRATIVO PARA LA CREACIÓN DE PARQUES PARA LA CIUDAD DE CARTAGENA                                                                          CONTRATAR LA ADQUISICIÓN DE EQUIPOS Y/ O MOBILIARIO INFANTIL PARA ADECUACIÓN Y REVITALIZACIÓN DE PARQUES DENTRO DEL PROYECTO DE GENERACIÓN DEL ESPACIO                                                                                                  COMPRA DE TAPAS PARA REPARAR EL ESPACIO PUBLICO DEL CENTRO DE LA CIUDAD                                                                           MAQUINARIA AMARILLA (DEMOLICIÓN ) (DINERO QUE SE DA A SEC. DE INFRAESTRUCTURA ) </t>
  </si>
  <si>
    <t>Número de M2 de espacio público destinado al goce y disfrute de las personas con discapacidad</t>
  </si>
  <si>
    <t>Aumentar en 98.640 M2 el espacio público destinado al goce y disfrute de las personas con discapacidad de la ciudad de Cartagena</t>
  </si>
  <si>
    <t>Espacio publico adecuado (400202000)</t>
  </si>
  <si>
    <t>Aumentar en 30.000 M2 el espacio público destinado al goce y disfrute de las personas con discapacidad de la ciudad de Cartagena</t>
  </si>
  <si>
    <t>Aumentar el espacio público para el goce y disfrute de las personas con discapacidad y con enfoque de genero</t>
  </si>
  <si>
    <t>Avance programa generacion del espacio publico</t>
  </si>
  <si>
    <t>Avance proyecto generacion del espacio publico cartagena</t>
  </si>
  <si>
    <t>AVANCE PLAN DE DESARROLLO MAYO 2024</t>
  </si>
  <si>
    <t>AVANCE PLAN DE ACCION MAYO 2024</t>
  </si>
  <si>
    <t>AVANCE PRESUPUESTAL A MAYO 2024</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</si>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</sst>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quot;$&quot;\ * #,##0_-;\-&quot;$&quot;\ * #,##0_-;_-&quot;$&quot;\ * &quot;-&quot;_-;_-@_-"/>
    <numFmt numFmtId="166" formatCode="_-&quot;$&quot;\ * #,##0.00_-;\-&quot;$&quot;\ * #,##0.00_-;_-&quot;$&quot;\ * &quot;-&quot;??_-;_-@_-"/>
    <numFmt numFmtId="167" formatCode="0;[Red]0"/>
    <numFmt numFmtId="168" formatCode="_-[$$-2C0A]\ * #,##0.00_-;\-[$$-2C0A]\ * #,##0.00_-;_-[$$-2C0A]\ * &quot;-&quot;??_-;_-@_-"/>
    <numFmt numFmtId="169" formatCode="_ [$$-2C0A]\ * #,##0.00_ ;_ [$$-2C0A]\ * \-#,##0.00_ ;_ [$$-2C0A]\ * &quot;-&quot;??_ ;_ @_ "/>
    <numFmt numFmtId="170" formatCode="&quot;$&quot;#,##0.00"/>
  </numFmts>
  <fonts count="66">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0"/>
      <color theme="1" tint="4.9989318521683403E-2"/>
      <name val="Arial"/>
      <family val="2"/>
    </font>
    <font>
      <b/>
      <sz val="9"/>
      <name val="Arial"/>
      <family val="2"/>
    </font>
    <font>
      <b/>
      <sz val="10"/>
      <color rgb="FFFF0000"/>
      <name val="Arial"/>
      <family val="2"/>
    </font>
    <font>
      <sz val="11"/>
      <color theme="1"/>
      <name val="Calibri"/>
      <family val="2"/>
      <scheme val="minor"/>
    </font>
    <font>
      <b/>
      <sz val="24"/>
      <color rgb="FFFF0000"/>
      <name val="Arial"/>
      <family val="2"/>
    </font>
    <font>
      <b/>
      <sz val="24"/>
      <color rgb="FFFF0000"/>
      <name val="Calibri"/>
      <family val="2"/>
      <scheme val="minor"/>
    </font>
    <font>
      <sz val="24"/>
      <color rgb="FFFF0000"/>
      <name val="Arial"/>
      <family val="2"/>
    </font>
    <font>
      <sz val="24"/>
      <color rgb="FFFF0000"/>
      <name val="Calibri"/>
      <family val="2"/>
      <scheme val="minor"/>
    </font>
    <font>
      <sz val="22"/>
      <color theme="1"/>
      <name val="Calibri"/>
      <family val="2"/>
      <scheme val="minor"/>
    </font>
    <font>
      <b/>
      <sz val="22"/>
      <color theme="1"/>
      <name val="Calibri"/>
      <family val="2"/>
      <scheme val="minor"/>
    </font>
    <font>
      <sz val="16"/>
      <color theme="1"/>
      <name val="Calibri"/>
      <family val="2"/>
      <scheme val="minor"/>
    </font>
    <font>
      <sz val="18"/>
      <color theme="1"/>
      <name val="Calibri"/>
      <family val="2"/>
      <scheme val="minor"/>
    </font>
    <font>
      <sz val="12"/>
      <name val="Arial"/>
      <family val="2"/>
    </font>
    <font>
      <b/>
      <sz val="12"/>
      <color theme="1" tint="4.9989318521683403E-2"/>
      <name val="Arial"/>
      <family val="2"/>
    </font>
    <font>
      <sz val="11"/>
      <color theme="1" tint="4.9989318521683403E-2"/>
      <name val="Calibri"/>
      <family val="2"/>
      <scheme val="minor"/>
    </font>
    <font>
      <sz val="11"/>
      <color theme="1" tint="4.9989318521683403E-2"/>
      <name val="Arial"/>
      <family val="2"/>
    </font>
    <font>
      <sz val="12"/>
      <color theme="1"/>
      <name val="Arial"/>
      <family val="2"/>
    </font>
    <font>
      <b/>
      <sz val="16"/>
      <color rgb="FFFF0000"/>
      <name val="Calibri"/>
      <family val="2"/>
      <scheme val="minor"/>
    </font>
    <font>
      <b/>
      <sz val="22"/>
      <color rgb="FFFF0000"/>
      <name val="Arial"/>
      <family val="2"/>
    </font>
    <font>
      <sz val="12"/>
      <color rgb="FFFF0000"/>
      <name val="Calibri"/>
      <family val="2"/>
      <scheme val="minor"/>
    </font>
    <font>
      <sz val="16"/>
      <color rgb="FFFF0000"/>
      <name val="Arial"/>
      <family val="2"/>
    </font>
    <font>
      <b/>
      <sz val="16"/>
      <color rgb="FFFF0000"/>
      <name val="Arial"/>
      <family val="2"/>
    </font>
    <font>
      <sz val="16"/>
      <color rgb="FFFF0000"/>
      <name val="Calibri"/>
      <family val="2"/>
      <scheme val="minor"/>
    </font>
    <font>
      <b/>
      <sz val="12"/>
      <color rgb="FFFF0000"/>
      <name val="Arial"/>
      <family val="2"/>
    </font>
    <font>
      <b/>
      <sz val="18"/>
      <color rgb="FFFF0000"/>
      <name val="Arial"/>
      <family val="2"/>
    </font>
    <font>
      <b/>
      <sz val="14"/>
      <color rgb="FFFF0000"/>
      <name val="Arial"/>
      <family val="2"/>
    </font>
    <font>
      <b/>
      <sz val="20"/>
      <color rgb="FFFF0000"/>
      <name val="Arial"/>
      <family val="2"/>
    </font>
    <font>
      <b/>
      <sz val="20"/>
      <color rgb="FFFF0000"/>
      <name val="Calibri"/>
      <family val="2"/>
      <scheme val="minor"/>
    </font>
    <font>
      <b/>
      <sz val="14"/>
      <color theme="1"/>
      <name val="Arial"/>
      <family val="2"/>
    </font>
    <font>
      <b/>
      <sz val="16"/>
      <color theme="1"/>
      <name val="Arial"/>
      <family val="2"/>
    </font>
    <font>
      <b/>
      <sz val="16"/>
      <name val="Arial"/>
      <family val="2"/>
    </font>
    <font>
      <sz val="16"/>
      <name val="Arial"/>
      <family val="2"/>
    </font>
    <font>
      <b/>
      <sz val="22"/>
      <name val="Arial"/>
      <family val="2"/>
    </font>
  </fonts>
  <fills count="11">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164" fontId="36" fillId="0" borderId="0" applyFont="0" applyFill="0" applyBorder="0" applyAlignment="0" applyProtection="0"/>
    <xf numFmtId="9" fontId="36" fillId="0" borderId="0" applyFont="0" applyFill="0" applyBorder="0" applyAlignment="0" applyProtection="0"/>
    <xf numFmtId="166" fontId="36" fillId="0" borderId="0" applyFont="0" applyFill="0" applyBorder="0" applyAlignment="0" applyProtection="0"/>
  </cellStyleXfs>
  <cellXfs count="391">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4" fillId="0" borderId="0" xfId="0" applyFont="1" applyAlignment="1">
      <alignment horizontal="center" vertical="center" wrapText="1"/>
    </xf>
    <xf numFmtId="0" fontId="18" fillId="0" borderId="0" xfId="0" applyFont="1"/>
    <xf numFmtId="167"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7" fillId="0" borderId="1" xfId="0" applyFont="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1" fontId="22" fillId="0" borderId="0" xfId="0" applyNumberFormat="1" applyFont="1" applyAlignment="1">
      <alignment horizontal="center" vertical="center" wrapText="1"/>
    </xf>
    <xf numFmtId="0" fontId="30" fillId="0" borderId="0" xfId="0" applyFont="1" applyAlignment="1">
      <alignment horizontal="center" vertical="center" wrapText="1"/>
    </xf>
    <xf numFmtId="0" fontId="19" fillId="3" borderId="1" xfId="0" applyFont="1" applyFill="1" applyBorder="1" applyAlignment="1">
      <alignment horizontal="left" vertical="center" wrapText="1"/>
    </xf>
    <xf numFmtId="0" fontId="30" fillId="0" borderId="0" xfId="0" applyFont="1" applyAlignment="1">
      <alignment horizontal="left" vertical="center" wrapText="1"/>
    </xf>
    <xf numFmtId="0" fontId="26" fillId="3" borderId="1" xfId="0" applyFont="1" applyFill="1" applyBorder="1" applyAlignment="1">
      <alignment horizontal="left" vertical="center" wrapText="1"/>
    </xf>
    <xf numFmtId="0" fontId="26" fillId="0" borderId="1" xfId="0" applyFont="1" applyBorder="1" applyAlignment="1">
      <alignment horizontal="left" vertical="center" wrapText="1"/>
    </xf>
    <xf numFmtId="0" fontId="18" fillId="0" borderId="0" xfId="0" applyFont="1" applyAlignment="1">
      <alignment horizontal="left" vertical="center"/>
    </xf>
    <xf numFmtId="14" fontId="21" fillId="0" borderId="0" xfId="0" applyNumberFormat="1" applyFont="1" applyAlignment="1">
      <alignment horizontal="center" vertical="center" wrapText="1"/>
    </xf>
    <xf numFmtId="165" fontId="21"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vertical="center" wrapText="1"/>
    </xf>
    <xf numFmtId="1" fontId="0" fillId="0" borderId="0" xfId="0" applyNumberFormat="1" applyAlignment="1">
      <alignment horizontal="center" vertical="center" wrapText="1"/>
    </xf>
    <xf numFmtId="1" fontId="13" fillId="0" borderId="0" xfId="0" applyNumberFormat="1" applyFont="1" applyAlignment="1">
      <alignment horizontal="center" vertical="center" wrapText="1"/>
    </xf>
    <xf numFmtId="0" fontId="0" fillId="0" borderId="0" xfId="0" applyAlignment="1">
      <alignment wrapText="1"/>
    </xf>
    <xf numFmtId="0" fontId="13" fillId="0" borderId="1" xfId="0" applyFont="1" applyBorder="1" applyAlignment="1">
      <alignment horizontal="left" vertical="center" wrapText="1"/>
    </xf>
    <xf numFmtId="0" fontId="12" fillId="0" borderId="1" xfId="4" applyFont="1" applyBorder="1" applyAlignment="1">
      <alignment horizontal="left" vertical="center" wrapText="1"/>
    </xf>
    <xf numFmtId="0" fontId="35" fillId="0" borderId="2" xfId="0" applyFont="1" applyBorder="1" applyAlignment="1">
      <alignment vertical="center" wrapText="1"/>
    </xf>
    <xf numFmtId="0" fontId="12" fillId="0" borderId="9" xfId="0" applyFont="1" applyBorder="1" applyAlignment="1">
      <alignment horizontal="center" vertical="center" wrapText="1"/>
    </xf>
    <xf numFmtId="0" fontId="8" fillId="6" borderId="1" xfId="0" applyFont="1" applyFill="1" applyBorder="1" applyAlignment="1">
      <alignment horizontal="center" vertical="center" textRotation="90" wrapText="1"/>
    </xf>
    <xf numFmtId="0" fontId="8" fillId="6" borderId="2" xfId="0" applyFont="1" applyFill="1" applyBorder="1" applyAlignment="1">
      <alignment horizontal="center" vertical="center" textRotation="90" wrapText="1"/>
    </xf>
    <xf numFmtId="0" fontId="8" fillId="6" borderId="2" xfId="0" applyFont="1" applyFill="1" applyBorder="1" applyAlignment="1">
      <alignment horizontal="center" vertical="center" wrapText="1"/>
    </xf>
    <xf numFmtId="9" fontId="8" fillId="6" borderId="2" xfId="0" applyNumberFormat="1" applyFont="1" applyFill="1" applyBorder="1" applyAlignment="1">
      <alignment horizontal="center" vertical="center" wrapText="1"/>
    </xf>
    <xf numFmtId="0" fontId="25" fillId="6" borderId="2"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14" fontId="24" fillId="6" borderId="2"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20" fillId="3" borderId="9" xfId="0" applyFont="1" applyFill="1" applyBorder="1" applyAlignment="1">
      <alignment horizontal="center" vertical="center" wrapText="1"/>
    </xf>
    <xf numFmtId="0" fontId="30" fillId="0" borderId="1" xfId="0" applyFont="1" applyBorder="1" applyAlignment="1">
      <alignment horizontal="center" vertical="center" wrapText="1"/>
    </xf>
    <xf numFmtId="0" fontId="18" fillId="0" borderId="2" xfId="0" applyFont="1" applyBorder="1" applyAlignment="1">
      <alignment horizontal="center" vertical="center" wrapText="1"/>
    </xf>
    <xf numFmtId="9" fontId="21" fillId="0" borderId="1" xfId="6" applyFont="1" applyBorder="1" applyAlignment="1">
      <alignment horizontal="center" vertical="center" wrapText="1"/>
    </xf>
    <xf numFmtId="0" fontId="45"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4" fontId="18" fillId="0" borderId="2" xfId="0" applyNumberFormat="1" applyFont="1" applyBorder="1" applyAlignment="1">
      <alignment horizontal="center" vertical="center" wrapText="1"/>
    </xf>
    <xf numFmtId="168" fontId="21"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0" fontId="43" fillId="0" borderId="1" xfId="0" applyFont="1" applyBorder="1" applyAlignment="1">
      <alignment horizontal="center" wrapText="1"/>
    </xf>
    <xf numFmtId="0" fontId="4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44" fillId="0" borderId="1" xfId="0" applyFont="1" applyBorder="1" applyAlignment="1">
      <alignment vertical="center" wrapText="1"/>
    </xf>
    <xf numFmtId="14"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1" xfId="0" applyFont="1" applyBorder="1" applyAlignment="1">
      <alignment horizontal="center" vertical="center" wrapText="1"/>
    </xf>
    <xf numFmtId="1" fontId="29"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9" fontId="24" fillId="0" borderId="1" xfId="0" applyNumberFormat="1" applyFont="1" applyBorder="1" applyAlignment="1">
      <alignment horizontal="center" vertical="center" wrapText="1"/>
    </xf>
    <xf numFmtId="166" fontId="21" fillId="0" borderId="1" xfId="7" applyFont="1" applyBorder="1" applyAlignment="1">
      <alignment vertical="center" wrapText="1"/>
    </xf>
    <xf numFmtId="0" fontId="21" fillId="0" borderId="1" xfId="0" applyFont="1" applyBorder="1" applyAlignment="1">
      <alignment vertical="center" wrapText="1"/>
    </xf>
    <xf numFmtId="1" fontId="0" fillId="0" borderId="1" xfId="0" applyNumberFormat="1" applyBorder="1" applyAlignment="1">
      <alignment horizontal="center" vertical="center" wrapText="1"/>
    </xf>
    <xf numFmtId="0" fontId="48" fillId="7" borderId="1" xfId="0" applyFont="1" applyFill="1" applyBorder="1" applyAlignment="1">
      <alignment horizontal="center" vertical="center" wrapText="1"/>
    </xf>
    <xf numFmtId="9" fontId="48" fillId="7" borderId="1" xfId="0" applyNumberFormat="1" applyFont="1" applyFill="1" applyBorder="1" applyAlignment="1">
      <alignment horizontal="center" vertical="center" wrapText="1"/>
    </xf>
    <xf numFmtId="0" fontId="18" fillId="0" borderId="22" xfId="0" applyFont="1" applyBorder="1" applyAlignment="1">
      <alignment horizontal="center" vertical="center" wrapText="1"/>
    </xf>
    <xf numFmtId="0" fontId="43" fillId="0" borderId="1" xfId="0" applyFont="1" applyBorder="1" applyAlignment="1">
      <alignment wrapText="1"/>
    </xf>
    <xf numFmtId="0" fontId="43" fillId="7"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21" xfId="0" applyFont="1" applyBorder="1" applyAlignment="1">
      <alignment horizontal="center" vertical="center" wrapText="1"/>
    </xf>
    <xf numFmtId="1" fontId="49" fillId="0" borderId="22" xfId="0" applyNumberFormat="1" applyFont="1" applyBorder="1" applyAlignment="1">
      <alignment horizontal="center" vertical="center" wrapText="1"/>
    </xf>
    <xf numFmtId="0" fontId="48" fillId="7" borderId="2" xfId="0" applyFont="1" applyFill="1" applyBorder="1" applyAlignment="1">
      <alignment horizontal="center" vertical="center" wrapText="1"/>
    </xf>
    <xf numFmtId="9" fontId="24" fillId="0" borderId="2" xfId="0" applyNumberFormat="1" applyFont="1" applyBorder="1" applyAlignment="1">
      <alignment horizontal="center" vertical="center" wrapText="1"/>
    </xf>
    <xf numFmtId="1" fontId="24" fillId="0" borderId="2"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9" fontId="18" fillId="0" borderId="22" xfId="0" applyNumberFormat="1" applyFont="1" applyBorder="1" applyAlignment="1">
      <alignment horizontal="center" vertical="center" wrapText="1"/>
    </xf>
    <xf numFmtId="9" fontId="52" fillId="7" borderId="1" xfId="0" applyNumberFormat="1" applyFont="1" applyFill="1" applyBorder="1" applyAlignment="1">
      <alignment horizontal="center" vertical="center" wrapText="1"/>
    </xf>
    <xf numFmtId="0" fontId="24" fillId="0" borderId="1" xfId="0" applyFont="1" applyBorder="1" applyAlignment="1">
      <alignment vertical="center" wrapText="1"/>
    </xf>
    <xf numFmtId="9" fontId="54" fillId="0" borderId="2" xfId="0" applyNumberFormat="1" applyFont="1" applyBorder="1" applyAlignment="1">
      <alignment vertical="center" wrapText="1"/>
    </xf>
    <xf numFmtId="0" fontId="47" fillId="0" borderId="1" xfId="0" applyFont="1" applyBorder="1" applyAlignment="1">
      <alignment vertical="center" wrapText="1"/>
    </xf>
    <xf numFmtId="0" fontId="8" fillId="0" borderId="1" xfId="0" applyFont="1" applyBorder="1" applyAlignment="1">
      <alignment vertical="center" wrapText="1"/>
    </xf>
    <xf numFmtId="1" fontId="29" fillId="0" borderId="1" xfId="0" applyNumberFormat="1" applyFont="1" applyBorder="1" applyAlignment="1">
      <alignment vertical="center" wrapText="1"/>
    </xf>
    <xf numFmtId="167" fontId="22" fillId="0" borderId="1" xfId="0" applyNumberFormat="1" applyFont="1" applyBorder="1" applyAlignment="1">
      <alignment vertical="center" wrapText="1"/>
    </xf>
    <xf numFmtId="9" fontId="54" fillId="0" borderId="21" xfId="0" applyNumberFormat="1" applyFont="1" applyBorder="1" applyAlignment="1">
      <alignment vertical="center" wrapText="1"/>
    </xf>
    <xf numFmtId="0" fontId="30" fillId="0" borderId="1" xfId="0" applyFont="1" applyBorder="1" applyAlignment="1">
      <alignment vertical="center" wrapText="1"/>
    </xf>
    <xf numFmtId="0" fontId="43" fillId="0" borderId="1" xfId="0" applyFont="1" applyBorder="1" applyAlignment="1">
      <alignment vertical="center" wrapText="1"/>
    </xf>
    <xf numFmtId="0" fontId="18" fillId="0" borderId="1" xfId="0" applyFont="1" applyBorder="1" applyAlignment="1">
      <alignment vertical="center" wrapText="1"/>
    </xf>
    <xf numFmtId="9" fontId="54" fillId="0" borderId="1" xfId="6" applyFont="1" applyBorder="1" applyAlignment="1">
      <alignment vertical="center" wrapText="1"/>
    </xf>
    <xf numFmtId="0" fontId="48" fillId="0" borderId="1" xfId="0" applyFont="1" applyBorder="1" applyAlignment="1">
      <alignment vertical="center" wrapText="1"/>
    </xf>
    <xf numFmtId="0" fontId="48" fillId="7" borderId="2" xfId="0" applyFont="1" applyFill="1" applyBorder="1" applyAlignment="1">
      <alignment vertical="center" wrapText="1"/>
    </xf>
    <xf numFmtId="9" fontId="21" fillId="0" borderId="0" xfId="6" applyFont="1" applyBorder="1" applyAlignment="1">
      <alignment vertical="center" wrapText="1"/>
    </xf>
    <xf numFmtId="1" fontId="0" fillId="0" borderId="21" xfId="0" applyNumberFormat="1" applyBorder="1" applyAlignment="1">
      <alignment horizontal="center" vertical="center" wrapText="1"/>
    </xf>
    <xf numFmtId="9" fontId="54" fillId="0" borderId="1" xfId="0" applyNumberFormat="1" applyFont="1" applyBorder="1" applyAlignment="1">
      <alignment horizontal="center" vertical="center" wrapText="1"/>
    </xf>
    <xf numFmtId="0" fontId="53" fillId="0" borderId="1" xfId="0" applyFont="1" applyBorder="1" applyAlignment="1">
      <alignment vertical="center" wrapText="1"/>
    </xf>
    <xf numFmtId="0" fontId="53" fillId="0" borderId="1" xfId="0" applyFont="1" applyBorder="1" applyAlignment="1">
      <alignment horizontal="center" vertical="center" wrapText="1"/>
    </xf>
    <xf numFmtId="0" fontId="54" fillId="0" borderId="1" xfId="0" applyFont="1" applyBorder="1" applyAlignment="1">
      <alignment horizontal="center" vertical="center" wrapText="1"/>
    </xf>
    <xf numFmtId="1" fontId="55" fillId="0" borderId="1" xfId="0" applyNumberFormat="1" applyFont="1" applyBorder="1" applyAlignment="1">
      <alignment horizontal="center" vertical="center" wrapText="1"/>
    </xf>
    <xf numFmtId="1" fontId="53" fillId="0" borderId="1" xfId="0" applyNumberFormat="1" applyFont="1" applyBorder="1" applyAlignment="1">
      <alignment horizontal="center" vertical="center" wrapText="1"/>
    </xf>
    <xf numFmtId="14" fontId="53" fillId="0" borderId="1" xfId="0" applyNumberFormat="1" applyFont="1" applyBorder="1" applyAlignment="1">
      <alignment horizontal="center" vertical="center" wrapText="1"/>
    </xf>
    <xf numFmtId="165" fontId="53" fillId="0" borderId="1" xfId="0" applyNumberFormat="1" applyFont="1" applyBorder="1" applyAlignment="1">
      <alignment horizontal="center" vertical="center" wrapText="1"/>
    </xf>
    <xf numFmtId="0" fontId="55" fillId="0" borderId="1" xfId="0" applyFont="1" applyBorder="1" applyAlignment="1">
      <alignment vertical="center" wrapText="1"/>
    </xf>
    <xf numFmtId="0" fontId="53" fillId="0" borderId="1" xfId="0" applyFont="1" applyBorder="1" applyAlignment="1">
      <alignment horizontal="left" vertical="center" wrapText="1"/>
    </xf>
    <xf numFmtId="0" fontId="55" fillId="0" borderId="1" xfId="0" applyFont="1" applyBorder="1" applyAlignment="1">
      <alignment wrapText="1"/>
    </xf>
    <xf numFmtId="166" fontId="13" fillId="0" borderId="1"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10" fontId="58" fillId="0" borderId="1" xfId="6" applyNumberFormat="1" applyFont="1" applyBorder="1" applyAlignment="1">
      <alignment horizontal="center" vertical="center" wrapText="1"/>
    </xf>
    <xf numFmtId="10" fontId="51" fillId="0" borderId="1" xfId="6" applyNumberFormat="1" applyFont="1" applyBorder="1" applyAlignment="1">
      <alignment vertical="center" wrapText="1"/>
    </xf>
    <xf numFmtId="166" fontId="54" fillId="0" borderId="2" xfId="7" applyFont="1" applyBorder="1" applyAlignment="1">
      <alignment vertical="center" wrapText="1"/>
    </xf>
    <xf numFmtId="166" fontId="0" fillId="0" borderId="2" xfId="7"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 xfId="0" applyFont="1" applyBorder="1" applyAlignment="1">
      <alignment vertical="center" wrapText="1"/>
    </xf>
    <xf numFmtId="1" fontId="24" fillId="0" borderId="1" xfId="0" applyNumberFormat="1" applyFont="1" applyBorder="1" applyAlignment="1">
      <alignment vertical="center" wrapText="1"/>
    </xf>
    <xf numFmtId="9" fontId="54" fillId="0" borderId="1" xfId="0" applyNumberFormat="1" applyFont="1" applyBorder="1" applyAlignment="1">
      <alignment vertical="center" wrapText="1"/>
    </xf>
    <xf numFmtId="9" fontId="50" fillId="0" borderId="1" xfId="0" applyNumberFormat="1" applyFont="1" applyBorder="1" applyAlignment="1">
      <alignment vertical="center" wrapText="1"/>
    </xf>
    <xf numFmtId="9" fontId="54" fillId="7" borderId="1" xfId="0" applyNumberFormat="1" applyFont="1" applyFill="1" applyBorder="1" applyAlignment="1">
      <alignment horizontal="center" vertical="center" wrapText="1"/>
    </xf>
    <xf numFmtId="9" fontId="54" fillId="0" borderId="1" xfId="6" applyFont="1" applyBorder="1" applyAlignment="1">
      <alignment horizontal="center" vertical="center" wrapText="1"/>
    </xf>
    <xf numFmtId="14" fontId="53" fillId="0" borderId="6" xfId="0" applyNumberFormat="1" applyFont="1" applyBorder="1" applyAlignment="1">
      <alignment horizontal="center" vertical="center" wrapText="1"/>
    </xf>
    <xf numFmtId="168" fontId="54" fillId="0" borderId="6" xfId="0" applyNumberFormat="1" applyFont="1" applyBorder="1" applyAlignment="1">
      <alignment vertical="center" wrapText="1"/>
    </xf>
    <xf numFmtId="168" fontId="61" fillId="0" borderId="5" xfId="0" applyNumberFormat="1" applyFont="1" applyBorder="1" applyAlignment="1">
      <alignment vertical="center" wrapText="1"/>
    </xf>
    <xf numFmtId="10" fontId="54" fillId="0" borderId="1" xfId="6" applyNumberFormat="1" applyFont="1" applyBorder="1" applyAlignment="1">
      <alignment vertical="center" wrapText="1"/>
    </xf>
    <xf numFmtId="168" fontId="54" fillId="0" borderId="24" xfId="0" applyNumberFormat="1" applyFont="1" applyBorder="1" applyAlignment="1">
      <alignment vertical="center" wrapText="1"/>
    </xf>
    <xf numFmtId="9" fontId="56" fillId="0" borderId="2" xfId="6" applyFont="1" applyBorder="1" applyAlignment="1">
      <alignment vertical="center" wrapText="1"/>
    </xf>
    <xf numFmtId="166" fontId="54" fillId="0" borderId="6" xfId="7" applyFont="1" applyBorder="1" applyAlignment="1">
      <alignment vertical="center" wrapText="1"/>
    </xf>
    <xf numFmtId="166" fontId="62" fillId="0" borderId="5" xfId="7" applyFont="1" applyBorder="1" applyAlignment="1">
      <alignment vertical="center" wrapText="1"/>
    </xf>
    <xf numFmtId="10" fontId="54" fillId="0" borderId="1" xfId="6" applyNumberFormat="1" applyFont="1" applyBorder="1" applyAlignment="1">
      <alignment horizontal="center" vertical="center" wrapText="1"/>
    </xf>
    <xf numFmtId="166" fontId="63" fillId="0" borderId="5" xfId="7" applyFont="1" applyBorder="1" applyAlignment="1">
      <alignment vertical="center" wrapText="1"/>
    </xf>
    <xf numFmtId="166" fontId="0" fillId="0" borderId="1" xfId="7" applyFont="1" applyBorder="1" applyAlignment="1">
      <alignment vertical="center" wrapText="1"/>
    </xf>
    <xf numFmtId="10" fontId="35" fillId="0" borderId="2" xfId="6" applyNumberFormat="1" applyFont="1" applyBorder="1" applyAlignment="1">
      <alignment horizontal="center" vertical="center" wrapText="1"/>
    </xf>
    <xf numFmtId="166" fontId="54" fillId="0" borderId="26" xfId="7" applyFont="1" applyBorder="1" applyAlignment="1">
      <alignment vertical="center" wrapText="1"/>
    </xf>
    <xf numFmtId="166" fontId="63" fillId="0" borderId="25" xfId="7" applyFont="1" applyBorder="1" applyAlignment="1">
      <alignment vertical="center" wrapText="1"/>
    </xf>
    <xf numFmtId="10" fontId="57" fillId="0" borderId="1" xfId="0" applyNumberFormat="1" applyFont="1" applyBorder="1" applyAlignment="1">
      <alignment horizontal="center" vertical="center" wrapText="1"/>
    </xf>
    <xf numFmtId="166" fontId="64" fillId="0" borderId="1" xfId="0" applyNumberFormat="1" applyFont="1" applyBorder="1" applyAlignment="1">
      <alignment vertical="center" wrapText="1"/>
    </xf>
    <xf numFmtId="0" fontId="54" fillId="0" borderId="1" xfId="0" applyFont="1" applyBorder="1" applyAlignment="1">
      <alignment vertical="center" wrapText="1"/>
    </xf>
    <xf numFmtId="168" fontId="65" fillId="0" borderId="1" xfId="0" applyNumberFormat="1" applyFont="1" applyBorder="1" applyAlignment="1">
      <alignment vertical="center" wrapText="1"/>
    </xf>
    <xf numFmtId="168" fontId="61" fillId="9" borderId="5" xfId="0" applyNumberFormat="1" applyFont="1" applyFill="1" applyBorder="1" applyAlignment="1">
      <alignment vertical="center" wrapText="1"/>
    </xf>
    <xf numFmtId="166" fontId="62" fillId="9" borderId="5" xfId="7" applyFont="1" applyFill="1" applyBorder="1" applyAlignment="1">
      <alignment vertical="center" wrapText="1"/>
    </xf>
    <xf numFmtId="166" fontId="63" fillId="9" borderId="5" xfId="7" applyFont="1" applyFill="1" applyBorder="1" applyAlignment="1">
      <alignment vertical="center" wrapText="1"/>
    </xf>
    <xf numFmtId="166" fontId="63" fillId="9" borderId="25" xfId="7" applyFont="1" applyFill="1" applyBorder="1" applyAlignment="1">
      <alignment vertical="center" wrapText="1"/>
    </xf>
    <xf numFmtId="169" fontId="21" fillId="0" borderId="0" xfId="0" applyNumberFormat="1" applyFont="1" applyAlignment="1">
      <alignment vertical="center" wrapText="1"/>
    </xf>
    <xf numFmtId="170" fontId="61" fillId="9" borderId="5" xfId="0" applyNumberFormat="1" applyFont="1" applyFill="1" applyBorder="1" applyAlignment="1">
      <alignment vertical="center" wrapText="1"/>
    </xf>
    <xf numFmtId="170" fontId="62" fillId="9" borderId="5" xfId="0" applyNumberFormat="1" applyFont="1" applyFill="1" applyBorder="1" applyAlignment="1">
      <alignment vertical="center" wrapText="1"/>
    </xf>
    <xf numFmtId="170" fontId="62" fillId="9" borderId="5" xfId="7" applyNumberFormat="1" applyFont="1" applyFill="1" applyBorder="1" applyAlignment="1">
      <alignment vertical="center" wrapText="1"/>
    </xf>
    <xf numFmtId="170" fontId="63" fillId="9" borderId="5" xfId="7" applyNumberFormat="1" applyFont="1" applyFill="1" applyBorder="1" applyAlignment="1">
      <alignment vertical="center" wrapText="1"/>
    </xf>
    <xf numFmtId="170" fontId="63" fillId="9" borderId="25" xfId="7" applyNumberFormat="1" applyFont="1" applyFill="1" applyBorder="1" applyAlignment="1">
      <alignment vertical="center" wrapText="1"/>
    </xf>
    <xf numFmtId="170" fontId="64" fillId="9" borderId="1" xfId="0" applyNumberFormat="1" applyFont="1" applyFill="1" applyBorder="1" applyAlignment="1">
      <alignment vertical="center" wrapText="1"/>
    </xf>
    <xf numFmtId="166" fontId="0" fillId="0" borderId="1" xfId="7" applyFont="1" applyFill="1" applyBorder="1" applyAlignment="1">
      <alignment wrapText="1"/>
    </xf>
    <xf numFmtId="10" fontId="54" fillId="0" borderId="22" xfId="6" applyNumberFormat="1" applyFont="1" applyBorder="1" applyAlignment="1">
      <alignment vertical="center" wrapText="1"/>
    </xf>
    <xf numFmtId="0" fontId="18" fillId="0" borderId="1" xfId="0" applyFont="1" applyBorder="1" applyAlignment="1">
      <alignment horizontal="left" vertical="center" wrapText="1"/>
    </xf>
    <xf numFmtId="0" fontId="30"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6" xfId="0" applyFont="1" applyBorder="1" applyAlignment="1">
      <alignment horizontal="left" vertical="center" wrapText="1"/>
    </xf>
    <xf numFmtId="0" fontId="18" fillId="0" borderId="8" xfId="0" applyFont="1" applyBorder="1" applyAlignment="1">
      <alignment horizontal="center"/>
    </xf>
    <xf numFmtId="0" fontId="19" fillId="5"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166" fontId="0" fillId="0" borderId="21" xfId="7" applyFont="1" applyBorder="1" applyAlignment="1">
      <alignment horizontal="center" vertical="center" wrapText="1"/>
    </xf>
    <xf numFmtId="166" fontId="0" fillId="0" borderId="22" xfId="7" applyFont="1" applyBorder="1" applyAlignment="1">
      <alignment horizontal="center" vertical="center" wrapText="1"/>
    </xf>
    <xf numFmtId="166" fontId="0" fillId="0" borderId="2" xfId="7" applyFont="1" applyBorder="1" applyAlignment="1">
      <alignment horizontal="center" vertical="center" wrapText="1"/>
    </xf>
    <xf numFmtId="9" fontId="57" fillId="0" borderId="21" xfId="0" applyNumberFormat="1" applyFont="1" applyBorder="1" applyAlignment="1">
      <alignment horizontal="center" vertical="center" wrapText="1"/>
    </xf>
    <xf numFmtId="9" fontId="57" fillId="0" borderId="22" xfId="0" applyNumberFormat="1"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168" fontId="54" fillId="0" borderId="5" xfId="0" applyNumberFormat="1" applyFont="1" applyBorder="1" applyAlignment="1">
      <alignment horizontal="center" vertical="center" wrapText="1"/>
    </xf>
    <xf numFmtId="168" fontId="54" fillId="0" borderId="7"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 xfId="0" applyFont="1" applyBorder="1" applyAlignment="1">
      <alignment horizontal="center" vertical="center" wrapText="1"/>
    </xf>
    <xf numFmtId="0" fontId="21" fillId="0" borderId="1" xfId="0" applyFont="1" applyBorder="1" applyAlignment="1">
      <alignment horizontal="center" vertical="center" wrapText="1"/>
    </xf>
    <xf numFmtId="168" fontId="21" fillId="0" borderId="21" xfId="0" applyNumberFormat="1" applyFont="1" applyBorder="1" applyAlignment="1">
      <alignment horizontal="center" vertical="center" wrapText="1"/>
    </xf>
    <xf numFmtId="168" fontId="21" fillId="0" borderId="22" xfId="0" applyNumberFormat="1" applyFont="1" applyBorder="1" applyAlignment="1">
      <alignment horizontal="center" vertical="center" wrapText="1"/>
    </xf>
    <xf numFmtId="168" fontId="21" fillId="0" borderId="2" xfId="0" applyNumberFormat="1" applyFont="1" applyBorder="1" applyAlignment="1">
      <alignment horizontal="center" vertical="center" wrapText="1"/>
    </xf>
    <xf numFmtId="168" fontId="13" fillId="0" borderId="1" xfId="0" applyNumberFormat="1" applyFont="1" applyBorder="1" applyAlignment="1">
      <alignment horizontal="center" vertical="center" wrapText="1"/>
    </xf>
    <xf numFmtId="9" fontId="21" fillId="0" borderId="1" xfId="6" applyFont="1" applyBorder="1" applyAlignment="1">
      <alignment horizontal="center" vertical="center" wrapText="1"/>
    </xf>
    <xf numFmtId="0" fontId="47" fillId="0" borderId="21" xfId="0" applyFont="1" applyBorder="1" applyAlignment="1">
      <alignment horizontal="center" vertical="center" wrapText="1"/>
    </xf>
    <xf numFmtId="0" fontId="47" fillId="0" borderId="22" xfId="0" applyFont="1" applyBorder="1" applyAlignment="1">
      <alignment horizontal="center" vertical="center" wrapText="1"/>
    </xf>
    <xf numFmtId="0" fontId="47"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45" fillId="0" borderId="1" xfId="0" applyFont="1" applyBorder="1" applyAlignment="1">
      <alignment horizontal="center" vertical="center" wrapText="1"/>
    </xf>
    <xf numFmtId="9" fontId="21" fillId="0" borderId="21" xfId="6" applyFont="1" applyBorder="1" applyAlignment="1">
      <alignment horizontal="center" vertical="center" wrapText="1"/>
    </xf>
    <xf numFmtId="9" fontId="21" fillId="0" borderId="2" xfId="6" applyFont="1" applyBorder="1" applyAlignment="1">
      <alignment horizontal="center" vertical="center" wrapText="1"/>
    </xf>
    <xf numFmtId="0" fontId="50"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1" fillId="0" borderId="1" xfId="0" applyFont="1" applyBorder="1" applyAlignment="1">
      <alignment horizontal="center" vertical="center" wrapText="1"/>
    </xf>
    <xf numFmtId="166" fontId="21" fillId="0" borderId="21" xfId="7" applyFont="1" applyBorder="1" applyAlignment="1">
      <alignment horizontal="center" vertical="center" wrapText="1"/>
    </xf>
    <xf numFmtId="166" fontId="21" fillId="0" borderId="22" xfId="7" applyFont="1" applyBorder="1" applyAlignment="1">
      <alignment horizontal="center" vertical="center" wrapText="1"/>
    </xf>
    <xf numFmtId="166" fontId="21" fillId="0" borderId="2" xfId="7" applyFont="1" applyBorder="1" applyAlignment="1">
      <alignment horizontal="center" vertical="center" wrapText="1"/>
    </xf>
    <xf numFmtId="0" fontId="16" fillId="10" borderId="1" xfId="0" applyFont="1" applyFill="1" applyBorder="1" applyAlignment="1">
      <alignment horizontal="center" vertical="center" wrapText="1"/>
    </xf>
    <xf numFmtId="168" fontId="21" fillId="0" borderId="1" xfId="0" applyNumberFormat="1" applyFont="1" applyBorder="1" applyAlignment="1">
      <alignment horizontal="center" vertical="center" wrapText="1"/>
    </xf>
    <xf numFmtId="9" fontId="21" fillId="0" borderId="22" xfId="6" applyFont="1" applyBorder="1" applyAlignment="1">
      <alignment horizontal="center" vertical="center" wrapText="1"/>
    </xf>
    <xf numFmtId="0" fontId="44" fillId="0" borderId="21" xfId="0" applyFont="1" applyBorder="1" applyAlignment="1">
      <alignment horizontal="center" vertical="center" wrapText="1"/>
    </xf>
    <xf numFmtId="0" fontId="44" fillId="0" borderId="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 xfId="0" applyFont="1" applyBorder="1" applyAlignment="1">
      <alignment horizontal="center" vertical="center" wrapText="1"/>
    </xf>
    <xf numFmtId="0" fontId="48" fillId="7" borderId="21" xfId="0" applyFont="1" applyFill="1" applyBorder="1" applyAlignment="1">
      <alignment horizontal="center" vertical="center" wrapText="1"/>
    </xf>
    <xf numFmtId="0" fontId="48" fillId="7" borderId="22" xfId="0" applyFont="1" applyFill="1" applyBorder="1" applyAlignment="1">
      <alignment horizontal="center" vertical="center" wrapText="1"/>
    </xf>
    <xf numFmtId="9" fontId="48" fillId="7" borderId="21" xfId="0" applyNumberFormat="1" applyFont="1" applyFill="1" applyBorder="1" applyAlignment="1">
      <alignment horizontal="center" vertical="center" wrapText="1"/>
    </xf>
    <xf numFmtId="9" fontId="48" fillId="7" borderId="22" xfId="0" applyNumberFormat="1" applyFont="1" applyFill="1" applyBorder="1" applyAlignment="1">
      <alignment horizontal="center" vertical="center" wrapText="1"/>
    </xf>
    <xf numFmtId="0" fontId="43" fillId="0" borderId="21" xfId="0" applyFont="1" applyBorder="1" applyAlignment="1">
      <alignment horizontal="center" vertical="center" wrapText="1"/>
    </xf>
    <xf numFmtId="0" fontId="43" fillId="0" borderId="2"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6" xfId="0" applyFont="1" applyBorder="1" applyAlignment="1">
      <alignment horizontal="center" vertical="center" wrapText="1"/>
    </xf>
    <xf numFmtId="0" fontId="60" fillId="0" borderId="1"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wrapText="1"/>
    </xf>
    <xf numFmtId="0" fontId="18" fillId="0" borderId="1" xfId="0" applyFont="1" applyBorder="1" applyAlignment="1">
      <alignment horizontal="center" vertical="center" wrapText="1"/>
    </xf>
    <xf numFmtId="9" fontId="18" fillId="0" borderId="1" xfId="0" applyNumberFormat="1" applyFont="1" applyBorder="1" applyAlignment="1">
      <alignment horizontal="center" vertical="center" wrapText="1"/>
    </xf>
    <xf numFmtId="9" fontId="24" fillId="0" borderId="21" xfId="0" applyNumberFormat="1" applyFont="1" applyBorder="1" applyAlignment="1">
      <alignment horizontal="center" vertical="center" wrapText="1"/>
    </xf>
    <xf numFmtId="9" fontId="24" fillId="0" borderId="22" xfId="0" applyNumberFormat="1" applyFont="1" applyBorder="1" applyAlignment="1">
      <alignment horizontal="center" vertical="center" wrapText="1"/>
    </xf>
    <xf numFmtId="1" fontId="46" fillId="7" borderId="21" xfId="0" applyNumberFormat="1" applyFont="1" applyFill="1" applyBorder="1" applyAlignment="1">
      <alignment horizontal="center" vertical="center" wrapText="1"/>
    </xf>
    <xf numFmtId="1" fontId="46" fillId="7" borderId="22" xfId="0" applyNumberFormat="1" applyFont="1" applyFill="1" applyBorder="1" applyAlignment="1">
      <alignment horizontal="center" vertical="center" wrapText="1"/>
    </xf>
    <xf numFmtId="1" fontId="46" fillId="7" borderId="2"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1" fontId="19" fillId="0" borderId="21" xfId="5" applyNumberFormat="1" applyFont="1" applyFill="1" applyBorder="1" applyAlignment="1">
      <alignment horizontal="center" vertical="center" wrapText="1"/>
    </xf>
    <xf numFmtId="1" fontId="19" fillId="0" borderId="22" xfId="5" applyNumberFormat="1" applyFont="1" applyFill="1" applyBorder="1" applyAlignment="1">
      <alignment horizontal="center" vertical="center" wrapText="1"/>
    </xf>
    <xf numFmtId="0" fontId="45" fillId="0" borderId="21" xfId="0" applyFont="1" applyBorder="1" applyAlignment="1">
      <alignment horizontal="center" vertical="center" wrapText="1"/>
    </xf>
    <xf numFmtId="0" fontId="45"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1" fontId="24" fillId="0" borderId="21" xfId="0" applyNumberFormat="1" applyFont="1" applyBorder="1" applyAlignment="1">
      <alignment horizontal="center" vertical="center" wrapText="1"/>
    </xf>
    <xf numFmtId="1" fontId="24" fillId="0" borderId="22" xfId="0" applyNumberFormat="1" applyFont="1" applyBorder="1" applyAlignment="1">
      <alignment horizontal="center" vertical="center" wrapText="1"/>
    </xf>
    <xf numFmtId="1" fontId="29" fillId="0" borderId="1" xfId="0" applyNumberFormat="1" applyFont="1" applyBorder="1" applyAlignment="1">
      <alignment horizontal="center" vertical="center" wrapText="1"/>
    </xf>
    <xf numFmtId="167" fontId="22" fillId="0" borderId="1" xfId="0" applyNumberFormat="1" applyFont="1" applyBorder="1" applyAlignment="1">
      <alignment horizontal="center" vertical="center" wrapText="1"/>
    </xf>
    <xf numFmtId="0" fontId="43" fillId="0" borderId="1" xfId="0" applyFont="1" applyBorder="1" applyAlignment="1">
      <alignment wrapText="1"/>
    </xf>
    <xf numFmtId="9" fontId="18" fillId="7"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1" fontId="19" fillId="0" borderId="2" xfId="5" applyNumberFormat="1" applyFont="1" applyFill="1" applyBorder="1" applyAlignment="1">
      <alignment horizontal="center" vertical="center" wrapText="1"/>
    </xf>
    <xf numFmtId="1" fontId="49" fillId="0" borderId="21" xfId="0" applyNumberFormat="1" applyFont="1" applyBorder="1" applyAlignment="1">
      <alignment horizontal="center" vertical="center" wrapText="1"/>
    </xf>
    <xf numFmtId="1" fontId="49" fillId="0" borderId="22" xfId="0" applyNumberFormat="1" applyFont="1" applyBorder="1" applyAlignment="1">
      <alignment horizontal="center" vertical="center" wrapText="1"/>
    </xf>
    <xf numFmtId="1" fontId="49" fillId="0" borderId="2"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18" fillId="0" borderId="21" xfId="0" applyNumberFormat="1" applyFont="1" applyBorder="1" applyAlignment="1">
      <alignment horizontal="center" vertical="center" wrapText="1"/>
    </xf>
    <xf numFmtId="14" fontId="18" fillId="0" borderId="22" xfId="0" applyNumberFormat="1" applyFont="1" applyBorder="1" applyAlignment="1">
      <alignment horizontal="center" vertical="center" wrapText="1"/>
    </xf>
    <xf numFmtId="14" fontId="18" fillId="0" borderId="2" xfId="0" applyNumberFormat="1" applyFont="1" applyBorder="1" applyAlignment="1">
      <alignment horizontal="center" vertical="center" wrapText="1"/>
    </xf>
    <xf numFmtId="0" fontId="18" fillId="0" borderId="22"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 xfId="0" applyFont="1" applyBorder="1" applyAlignment="1">
      <alignment horizontal="center" vertical="center" wrapText="1"/>
    </xf>
    <xf numFmtId="0" fontId="42" fillId="0" borderId="1" xfId="0" applyFont="1" applyBorder="1" applyAlignment="1">
      <alignment horizontal="center" vertical="center" wrapText="1"/>
    </xf>
    <xf numFmtId="0" fontId="43" fillId="7" borderId="1" xfId="0" applyFont="1" applyFill="1" applyBorder="1" applyAlignment="1">
      <alignment horizontal="center" vertical="center" wrapText="1"/>
    </xf>
    <xf numFmtId="0" fontId="41" fillId="0" borderId="21" xfId="0" applyFont="1" applyBorder="1" applyAlignment="1">
      <alignment horizontal="center" wrapText="1"/>
    </xf>
    <xf numFmtId="0" fontId="41" fillId="0" borderId="22" xfId="0" applyFont="1" applyBorder="1" applyAlignment="1">
      <alignment horizont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12" fillId="8" borderId="1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14" fontId="22" fillId="3" borderId="18"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33" fillId="9" borderId="14"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2"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0" fillId="0" borderId="7" xfId="0" applyFont="1" applyBorder="1" applyAlignment="1">
      <alignment horizontal="left"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14"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20" fillId="0" borderId="1" xfId="0" applyFont="1" applyBorder="1" applyAlignment="1">
      <alignment horizontal="left" vertical="center" wrapText="1"/>
    </xf>
    <xf numFmtId="0" fontId="37" fillId="0" borderId="10"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4" xfId="0" applyFont="1" applyBorder="1" applyAlignment="1">
      <alignment horizontal="left" vertical="center" wrapText="1"/>
    </xf>
    <xf numFmtId="0" fontId="39" fillId="0" borderId="4" xfId="0" applyFont="1" applyBorder="1" applyAlignment="1">
      <alignment horizontal="center" vertical="center" wrapText="1"/>
    </xf>
    <xf numFmtId="0" fontId="40" fillId="0" borderId="4" xfId="0" applyFont="1" applyBorder="1" applyAlignment="1">
      <alignment horizontal="center" vertical="center" wrapText="1"/>
    </xf>
    <xf numFmtId="14" fontId="37" fillId="0" borderId="4" xfId="0" applyNumberFormat="1" applyFont="1" applyBorder="1" applyAlignment="1">
      <alignment horizontal="center" vertical="center" wrapText="1"/>
    </xf>
    <xf numFmtId="0" fontId="37" fillId="0" borderId="19" xfId="0" applyFont="1" applyBorder="1" applyAlignment="1">
      <alignment horizontal="center" vertical="center" wrapText="1"/>
    </xf>
    <xf numFmtId="14" fontId="21" fillId="0" borderId="1" xfId="0" applyNumberFormat="1" applyFont="1" applyBorder="1" applyAlignment="1">
      <alignment horizontal="center" vertical="center" wrapText="1"/>
    </xf>
    <xf numFmtId="14" fontId="21" fillId="0" borderId="21" xfId="0" applyNumberFormat="1" applyFont="1" applyBorder="1" applyAlignment="1">
      <alignment horizontal="center" vertical="center" wrapText="1"/>
    </xf>
    <xf numFmtId="14" fontId="21" fillId="0" borderId="22" xfId="0" applyNumberFormat="1" applyFont="1" applyBorder="1" applyAlignment="1">
      <alignment horizontal="center" vertical="center" wrapText="1"/>
    </xf>
    <xf numFmtId="14" fontId="21" fillId="0" borderId="2" xfId="0" applyNumberFormat="1" applyFont="1" applyBorder="1" applyAlignment="1">
      <alignment horizontal="center" vertical="center" wrapText="1"/>
    </xf>
    <xf numFmtId="14" fontId="13" fillId="0" borderId="21" xfId="0" applyNumberFormat="1" applyFont="1" applyBorder="1" applyAlignment="1">
      <alignment horizontal="center" vertical="center" wrapText="1"/>
    </xf>
    <xf numFmtId="0" fontId="48" fillId="0" borderId="1" xfId="0" applyFont="1" applyBorder="1" applyAlignment="1">
      <alignment horizontal="center" vertical="center" wrapText="1"/>
    </xf>
    <xf numFmtId="9" fontId="24" fillId="0" borderId="2" xfId="0" applyNumberFormat="1" applyFont="1" applyBorder="1" applyAlignment="1">
      <alignment horizontal="center" vertical="center" wrapText="1"/>
    </xf>
    <xf numFmtId="1" fontId="13" fillId="0" borderId="21" xfId="0" applyNumberFormat="1" applyFont="1" applyBorder="1" applyAlignment="1">
      <alignment horizontal="center" vertical="center" wrapText="1"/>
    </xf>
    <xf numFmtId="1" fontId="13" fillId="0" borderId="22" xfId="0" applyNumberFormat="1" applyFont="1" applyBorder="1" applyAlignment="1">
      <alignment horizontal="center" vertical="center" wrapText="1"/>
    </xf>
    <xf numFmtId="1" fontId="13" fillId="0" borderId="2" xfId="0" applyNumberFormat="1" applyFont="1" applyBorder="1" applyAlignment="1">
      <alignment horizontal="center" vertical="center" wrapText="1"/>
    </xf>
    <xf numFmtId="0" fontId="44" fillId="0" borderId="1" xfId="0" applyFont="1" applyBorder="1" applyAlignment="1">
      <alignment horizontal="center" vertical="center" wrapText="1"/>
    </xf>
    <xf numFmtId="167" fontId="12" fillId="0" borderId="1" xfId="0" applyNumberFormat="1" applyFont="1" applyBorder="1" applyAlignment="1">
      <alignment horizontal="center" vertical="center" wrapText="1"/>
    </xf>
    <xf numFmtId="166" fontId="21" fillId="0" borderId="1" xfId="7" applyFont="1" applyBorder="1" applyAlignment="1">
      <alignment horizontal="center" vertical="center" wrapText="1"/>
    </xf>
    <xf numFmtId="1" fontId="24" fillId="0" borderId="2" xfId="0" applyNumberFormat="1" applyFont="1" applyBorder="1" applyAlignment="1">
      <alignment horizontal="center" vertical="center" wrapText="1"/>
    </xf>
    <xf numFmtId="0" fontId="48" fillId="0" borderId="22" xfId="0" applyFont="1" applyBorder="1" applyAlignment="1">
      <alignment horizontal="center" vertical="center" wrapText="1"/>
    </xf>
    <xf numFmtId="9" fontId="18" fillId="0" borderId="21" xfId="6" applyFont="1" applyBorder="1" applyAlignment="1">
      <alignment horizontal="center" vertical="center" wrapText="1"/>
    </xf>
    <xf numFmtId="9" fontId="18" fillId="0" borderId="22" xfId="6" applyFont="1" applyBorder="1" applyAlignment="1">
      <alignment horizontal="center" vertical="center" wrapText="1"/>
    </xf>
    <xf numFmtId="9" fontId="18" fillId="0" borderId="2" xfId="6" applyFont="1" applyBorder="1" applyAlignment="1">
      <alignment horizontal="center" vertical="center" wrapText="1"/>
    </xf>
    <xf numFmtId="9" fontId="18" fillId="0" borderId="21" xfId="0" applyNumberFormat="1" applyFont="1" applyBorder="1" applyAlignment="1">
      <alignment horizontal="center" vertical="center" wrapText="1"/>
    </xf>
    <xf numFmtId="9" fontId="48" fillId="0" borderId="21" xfId="0" applyNumberFormat="1" applyFont="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Alignment="1" applyProtection="1">
      <alignment horizontal="center" vertical="center"/>
    </xf>
  </cellXfs>
  <cellStyles count="8">
    <cellStyle name="BodyStyle" xfId="2" xr:uid="{00000000-0005-0000-0000-000000000000}"/>
    <cellStyle name="HeaderStyle" xfId="1" xr:uid="{00000000-0005-0000-0000-000001000000}"/>
    <cellStyle name="Millares" xfId="5" builtinId="3"/>
    <cellStyle name="Moneda" xfId="7" builtinId="4"/>
    <cellStyle name="Normal" xfId="0" builtinId="0"/>
    <cellStyle name="Normal 2" xfId="4" xr:uid="{00000000-0005-0000-0000-000005000000}"/>
    <cellStyle name="Numeric" xfId="3" xr:uid="{00000000-0005-0000-0000-000006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7</xdr:row>
      <xdr:rowOff>175607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opLeftCell="A19" zoomScale="80" zoomScaleNormal="80" workbookViewId="0">
      <selection activeCell="B28" sqref="B28:H28"/>
    </sheetView>
  </sheetViews>
  <sheetFormatPr defaultColWidth="10.85546875" defaultRowHeight="15.75"/>
  <cols>
    <col min="1" max="1" width="26.5703125" style="28" customWidth="1"/>
    <col min="2" max="2" width="10.85546875" style="5"/>
    <col min="3" max="3" width="28.5703125" style="5" customWidth="1"/>
    <col min="4" max="4" width="21.5703125" style="5" customWidth="1"/>
    <col min="5" max="5" width="19.42578125" style="5" customWidth="1"/>
    <col min="6" max="6" width="27.5703125" style="5" customWidth="1"/>
    <col min="7" max="7" width="17.140625" style="5" customWidth="1"/>
    <col min="8" max="8" width="27.42578125" style="5" customWidth="1"/>
    <col min="9" max="9" width="15.7109375" style="5" customWidth="1"/>
    <col min="10" max="10" width="17.7109375" style="5" customWidth="1"/>
    <col min="11" max="11" width="19.42578125" style="5" customWidth="1"/>
    <col min="12" max="12" width="25.42578125" style="5" customWidth="1"/>
    <col min="13" max="13" width="20.7109375" style="5" customWidth="1"/>
    <col min="14" max="15" width="10.85546875" style="5"/>
    <col min="16" max="16" width="16.7109375" style="5" customWidth="1"/>
    <col min="17" max="17" width="20.5703125" style="5" customWidth="1"/>
    <col min="18" max="18" width="18.7109375" style="5" customWidth="1"/>
    <col min="19" max="19" width="22.85546875" style="5" customWidth="1"/>
    <col min="20" max="20" width="22.140625" style="5" customWidth="1"/>
    <col min="21" max="21" width="25.5703125" style="5" customWidth="1"/>
    <col min="22" max="22" width="21.140625" style="5" customWidth="1"/>
    <col min="23" max="23" width="19.140625" style="5" customWidth="1"/>
    <col min="24" max="24" width="17.42578125" style="5" customWidth="1"/>
    <col min="25" max="25" width="16.5703125" style="5" customWidth="1"/>
    <col min="26" max="26" width="16.42578125" style="5" customWidth="1"/>
    <col min="27" max="27" width="28.7109375" style="5" customWidth="1"/>
    <col min="28" max="28" width="19.5703125" style="5" customWidth="1"/>
    <col min="29" max="29" width="21.140625" style="5" customWidth="1"/>
    <col min="30" max="30" width="21.7109375" style="5" customWidth="1"/>
    <col min="31" max="31" width="25.5703125" style="5" customWidth="1"/>
    <col min="32" max="32" width="22.28515625" style="5" customWidth="1"/>
    <col min="33" max="33" width="29.7109375" style="5" customWidth="1"/>
    <col min="34" max="34" width="18.7109375" style="5" customWidth="1"/>
    <col min="35" max="35" width="18.28515625" style="5" customWidth="1"/>
    <col min="36" max="36" width="22.28515625" style="5" customWidth="1"/>
    <col min="37" max="16384" width="10.85546875" style="5"/>
  </cols>
  <sheetData>
    <row r="1" spans="1:50" ht="54.75" customHeight="1">
      <c r="A1" s="166" t="s">
        <v>0</v>
      </c>
      <c r="B1" s="166"/>
      <c r="C1" s="166"/>
      <c r="D1" s="166"/>
      <c r="E1" s="166"/>
      <c r="F1" s="166"/>
      <c r="G1" s="166"/>
      <c r="H1" s="166"/>
    </row>
    <row r="2" spans="1:50" ht="21">
      <c r="A2" s="25"/>
      <c r="B2" s="23"/>
      <c r="C2" s="23"/>
      <c r="D2" s="23"/>
      <c r="E2" s="23"/>
      <c r="F2" s="23"/>
      <c r="G2" s="23"/>
      <c r="H2" s="23"/>
    </row>
    <row r="3" spans="1:50" ht="33" customHeight="1">
      <c r="A3" s="167" t="s">
        <v>1</v>
      </c>
      <c r="B3" s="167"/>
      <c r="C3" s="167"/>
      <c r="D3" s="167"/>
      <c r="E3" s="167"/>
      <c r="F3" s="167"/>
      <c r="G3" s="167"/>
      <c r="H3" s="167"/>
      <c r="I3" s="10"/>
      <c r="J3" s="10"/>
      <c r="K3" s="10"/>
      <c r="L3" s="10"/>
      <c r="M3" s="10"/>
      <c r="N3" s="10"/>
      <c r="O3" s="10"/>
      <c r="P3" s="10"/>
      <c r="Q3" s="10"/>
      <c r="R3" s="10"/>
      <c r="S3" s="10"/>
      <c r="T3" s="10"/>
      <c r="U3" s="10"/>
      <c r="V3" s="10"/>
      <c r="W3" s="10"/>
      <c r="X3" s="10"/>
      <c r="Y3" s="10"/>
      <c r="Z3" s="10"/>
      <c r="AA3" s="11"/>
      <c r="AB3" s="11"/>
      <c r="AC3" s="11"/>
      <c r="AD3" s="11"/>
      <c r="AE3" s="11"/>
      <c r="AF3" s="11"/>
      <c r="AG3" s="12"/>
      <c r="AH3" s="12"/>
      <c r="AI3" s="12"/>
      <c r="AJ3" s="12"/>
      <c r="AK3" s="12"/>
      <c r="AL3" s="12"/>
      <c r="AM3" s="12"/>
      <c r="AN3" s="12"/>
      <c r="AO3" s="12"/>
      <c r="AP3" s="12"/>
      <c r="AQ3" s="10"/>
      <c r="AR3" s="10"/>
      <c r="AS3" s="10"/>
      <c r="AT3" s="10"/>
      <c r="AU3" s="10"/>
      <c r="AV3" s="10"/>
      <c r="AW3" s="13"/>
      <c r="AX3" s="13"/>
    </row>
    <row r="4" spans="1:50" ht="48" customHeight="1">
      <c r="A4" s="24" t="s">
        <v>2</v>
      </c>
      <c r="B4" s="165" t="s">
        <v>3</v>
      </c>
      <c r="C4" s="165"/>
      <c r="D4" s="165"/>
      <c r="E4" s="165"/>
      <c r="F4" s="165"/>
      <c r="G4" s="165"/>
      <c r="H4" s="165"/>
    </row>
    <row r="5" spans="1:50" ht="31.5" customHeight="1">
      <c r="A5" s="14" t="s">
        <v>4</v>
      </c>
      <c r="B5" s="165" t="s">
        <v>5</v>
      </c>
      <c r="C5" s="165"/>
      <c r="D5" s="165"/>
      <c r="E5" s="165"/>
      <c r="F5" s="165"/>
      <c r="G5" s="165"/>
      <c r="H5" s="165"/>
    </row>
    <row r="6" spans="1:50" ht="40.5" customHeight="1">
      <c r="A6" s="24" t="s">
        <v>6</v>
      </c>
      <c r="B6" s="165" t="s">
        <v>7</v>
      </c>
      <c r="C6" s="165"/>
      <c r="D6" s="165"/>
      <c r="E6" s="165"/>
      <c r="F6" s="165"/>
      <c r="G6" s="165"/>
      <c r="H6" s="165"/>
    </row>
    <row r="7" spans="1:50" ht="41.1" customHeight="1">
      <c r="A7" s="14" t="s">
        <v>8</v>
      </c>
      <c r="B7" s="165" t="s">
        <v>9</v>
      </c>
      <c r="C7" s="165"/>
      <c r="D7" s="165"/>
      <c r="E7" s="165"/>
      <c r="F7" s="165"/>
      <c r="G7" s="165"/>
      <c r="H7" s="165"/>
    </row>
    <row r="8" spans="1:50" ht="31.5">
      <c r="A8" s="14" t="s">
        <v>10</v>
      </c>
      <c r="B8" s="165" t="s">
        <v>11</v>
      </c>
      <c r="C8" s="165"/>
      <c r="D8" s="165"/>
      <c r="E8" s="165"/>
      <c r="F8" s="165"/>
      <c r="G8" s="165"/>
      <c r="H8" s="165"/>
    </row>
    <row r="9" spans="1:50" ht="31.5">
      <c r="A9" s="14" t="s">
        <v>12</v>
      </c>
      <c r="B9" s="165" t="s">
        <v>13</v>
      </c>
      <c r="C9" s="165"/>
      <c r="D9" s="165"/>
      <c r="E9" s="165"/>
      <c r="F9" s="165"/>
      <c r="G9" s="165"/>
      <c r="H9" s="165"/>
    </row>
    <row r="10" spans="1:50" ht="31.5">
      <c r="A10" s="24" t="s">
        <v>14</v>
      </c>
      <c r="B10" s="165" t="s">
        <v>15</v>
      </c>
      <c r="C10" s="165"/>
      <c r="D10" s="165"/>
      <c r="E10" s="165"/>
      <c r="F10" s="165"/>
      <c r="G10" s="165"/>
      <c r="H10" s="165"/>
    </row>
    <row r="11" spans="1:50" ht="31.5">
      <c r="A11" s="24" t="s">
        <v>16</v>
      </c>
      <c r="B11" s="165" t="s">
        <v>17</v>
      </c>
      <c r="C11" s="165"/>
      <c r="D11" s="165"/>
      <c r="E11" s="165"/>
      <c r="F11" s="165"/>
      <c r="G11" s="165"/>
      <c r="H11" s="165"/>
    </row>
    <row r="12" spans="1:50" ht="31.5">
      <c r="A12" s="24" t="s">
        <v>18</v>
      </c>
      <c r="B12" s="165" t="s">
        <v>19</v>
      </c>
      <c r="C12" s="165"/>
      <c r="D12" s="165"/>
      <c r="E12" s="165"/>
      <c r="F12" s="165"/>
      <c r="G12" s="165"/>
      <c r="H12" s="165"/>
    </row>
    <row r="13" spans="1:50" ht="58.5" customHeight="1">
      <c r="A13" s="14" t="s">
        <v>20</v>
      </c>
      <c r="B13" s="165" t="s">
        <v>21</v>
      </c>
      <c r="C13" s="165"/>
      <c r="D13" s="165"/>
      <c r="E13" s="165"/>
      <c r="F13" s="165"/>
      <c r="G13" s="165"/>
      <c r="H13" s="165"/>
    </row>
    <row r="14" spans="1:50" ht="31.5">
      <c r="A14" s="14" t="s">
        <v>22</v>
      </c>
      <c r="B14" s="165" t="s">
        <v>23</v>
      </c>
      <c r="C14" s="165"/>
      <c r="D14" s="165"/>
      <c r="E14" s="165"/>
      <c r="F14" s="165"/>
      <c r="G14" s="165"/>
      <c r="H14" s="165"/>
    </row>
    <row r="15" spans="1:50" ht="47.25">
      <c r="A15" s="14" t="s">
        <v>24</v>
      </c>
      <c r="B15" s="165" t="s">
        <v>25</v>
      </c>
      <c r="C15" s="165"/>
      <c r="D15" s="165"/>
      <c r="E15" s="165"/>
      <c r="F15" s="165"/>
      <c r="G15" s="165"/>
      <c r="H15" s="165"/>
    </row>
    <row r="16" spans="1:50" ht="45" customHeight="1">
      <c r="A16" s="14" t="s">
        <v>26</v>
      </c>
      <c r="B16" s="165" t="s">
        <v>27</v>
      </c>
      <c r="C16" s="165"/>
      <c r="D16" s="165"/>
      <c r="E16" s="165"/>
      <c r="F16" s="165"/>
      <c r="G16" s="165"/>
      <c r="H16" s="165"/>
    </row>
    <row r="17" spans="1:8" ht="47.25">
      <c r="A17" s="14" t="s">
        <v>28</v>
      </c>
      <c r="B17" s="165" t="s">
        <v>29</v>
      </c>
      <c r="C17" s="165"/>
      <c r="D17" s="165"/>
      <c r="E17" s="165"/>
      <c r="F17" s="165"/>
      <c r="G17" s="165"/>
      <c r="H17" s="165"/>
    </row>
    <row r="18" spans="1:8" ht="47.25">
      <c r="A18" s="24" t="s">
        <v>30</v>
      </c>
      <c r="B18" s="165" t="s">
        <v>31</v>
      </c>
      <c r="C18" s="165"/>
      <c r="D18" s="165"/>
      <c r="E18" s="165"/>
      <c r="F18" s="165"/>
      <c r="G18" s="165"/>
      <c r="H18" s="165"/>
    </row>
    <row r="19" spans="1:8" ht="60" customHeight="1">
      <c r="A19" s="24" t="s">
        <v>32</v>
      </c>
      <c r="B19" s="165" t="s">
        <v>33</v>
      </c>
      <c r="C19" s="165"/>
      <c r="D19" s="165"/>
      <c r="E19" s="165"/>
      <c r="F19" s="165"/>
      <c r="G19" s="165"/>
      <c r="H19" s="165"/>
    </row>
    <row r="20" spans="1:8" ht="31.5">
      <c r="A20" s="14" t="s">
        <v>34</v>
      </c>
      <c r="B20" s="165" t="s">
        <v>35</v>
      </c>
      <c r="C20" s="165"/>
      <c r="D20" s="165"/>
      <c r="E20" s="165"/>
      <c r="F20" s="165"/>
      <c r="G20" s="165"/>
      <c r="H20" s="165"/>
    </row>
    <row r="21" spans="1:8" ht="31.5">
      <c r="A21" s="14" t="s">
        <v>36</v>
      </c>
      <c r="B21" s="165" t="s">
        <v>37</v>
      </c>
      <c r="C21" s="165"/>
      <c r="D21" s="165"/>
      <c r="E21" s="165"/>
      <c r="F21" s="165"/>
      <c r="G21" s="165"/>
      <c r="H21" s="165"/>
    </row>
    <row r="22" spans="1:8" ht="31.5">
      <c r="A22" s="14" t="s">
        <v>38</v>
      </c>
      <c r="B22" s="165" t="s">
        <v>39</v>
      </c>
      <c r="C22" s="165"/>
      <c r="D22" s="165"/>
      <c r="E22" s="165"/>
      <c r="F22" s="165"/>
      <c r="G22" s="165"/>
      <c r="H22" s="165"/>
    </row>
    <row r="23" spans="1:8">
      <c r="A23" s="168"/>
      <c r="B23" s="169"/>
      <c r="C23" s="169"/>
      <c r="D23" s="169"/>
      <c r="E23" s="169"/>
      <c r="F23" s="169"/>
      <c r="G23" s="169"/>
      <c r="H23" s="169"/>
    </row>
    <row r="24" spans="1:8" ht="33" customHeight="1">
      <c r="A24" s="167" t="s">
        <v>40</v>
      </c>
      <c r="B24" s="167"/>
      <c r="C24" s="167"/>
      <c r="D24" s="167"/>
      <c r="E24" s="167"/>
      <c r="F24" s="167"/>
      <c r="G24" s="167"/>
      <c r="H24" s="167"/>
    </row>
    <row r="25" spans="1:8" ht="102" customHeight="1">
      <c r="A25" s="171" t="s">
        <v>41</v>
      </c>
      <c r="B25" s="171"/>
      <c r="C25" s="171"/>
      <c r="D25" s="171"/>
      <c r="E25" s="171"/>
      <c r="F25" s="171"/>
      <c r="G25" s="171"/>
      <c r="H25" s="171"/>
    </row>
    <row r="26" spans="1:8" ht="147.94999999999999" customHeight="1">
      <c r="A26" s="24" t="s">
        <v>42</v>
      </c>
      <c r="B26" s="165" t="s">
        <v>43</v>
      </c>
      <c r="C26" s="165"/>
      <c r="D26" s="165"/>
      <c r="E26" s="165"/>
      <c r="F26" s="165"/>
      <c r="G26" s="165"/>
      <c r="H26" s="165"/>
    </row>
    <row r="27" spans="1:8" ht="59.45" customHeight="1">
      <c r="A27" s="24" t="s">
        <v>44</v>
      </c>
      <c r="B27" s="165" t="s">
        <v>45</v>
      </c>
      <c r="C27" s="165"/>
      <c r="D27" s="165"/>
      <c r="E27" s="165"/>
      <c r="F27" s="165"/>
      <c r="G27" s="165"/>
      <c r="H27" s="165"/>
    </row>
    <row r="28" spans="1:8" ht="42" customHeight="1">
      <c r="A28" s="24" t="s">
        <v>46</v>
      </c>
      <c r="B28" s="165" t="s">
        <v>47</v>
      </c>
      <c r="C28" s="165"/>
      <c r="D28" s="165"/>
      <c r="E28" s="165"/>
      <c r="F28" s="165"/>
      <c r="G28" s="165"/>
      <c r="H28" s="165"/>
    </row>
    <row r="29" spans="1:8" ht="28.5" customHeight="1">
      <c r="A29" s="24" t="s">
        <v>48</v>
      </c>
      <c r="B29" s="165" t="s">
        <v>49</v>
      </c>
      <c r="C29" s="165"/>
      <c r="D29" s="165"/>
      <c r="E29" s="165"/>
      <c r="F29" s="165"/>
      <c r="G29" s="165"/>
      <c r="H29" s="165"/>
    </row>
    <row r="30" spans="1:8">
      <c r="A30" s="170"/>
      <c r="B30" s="170"/>
      <c r="C30" s="170"/>
      <c r="D30" s="170"/>
      <c r="E30" s="170"/>
      <c r="F30" s="170"/>
      <c r="G30" s="170"/>
      <c r="H30" s="170"/>
    </row>
    <row r="31" spans="1:8" ht="33" customHeight="1">
      <c r="A31" s="167" t="s">
        <v>50</v>
      </c>
      <c r="B31" s="167"/>
      <c r="C31" s="167"/>
      <c r="D31" s="167"/>
      <c r="E31" s="167"/>
      <c r="F31" s="167"/>
      <c r="G31" s="167"/>
      <c r="H31" s="167"/>
    </row>
    <row r="32" spans="1:8" ht="42" customHeight="1">
      <c r="A32" s="14" t="s">
        <v>51</v>
      </c>
      <c r="B32" s="178" t="s">
        <v>52</v>
      </c>
      <c r="C32" s="179"/>
      <c r="D32" s="179"/>
      <c r="E32" s="179"/>
      <c r="F32" s="179"/>
      <c r="G32" s="179"/>
      <c r="H32" s="180"/>
    </row>
    <row r="33" spans="1:8" ht="43.5" customHeight="1">
      <c r="A33" s="14" t="s">
        <v>53</v>
      </c>
      <c r="B33" s="178" t="s">
        <v>54</v>
      </c>
      <c r="C33" s="179"/>
      <c r="D33" s="179"/>
      <c r="E33" s="179"/>
      <c r="F33" s="179"/>
      <c r="G33" s="179"/>
      <c r="H33" s="180"/>
    </row>
    <row r="34" spans="1:8" ht="40.5" customHeight="1">
      <c r="A34" s="14" t="s">
        <v>55</v>
      </c>
      <c r="B34" s="178" t="s">
        <v>56</v>
      </c>
      <c r="C34" s="179"/>
      <c r="D34" s="179"/>
      <c r="E34" s="179"/>
      <c r="F34" s="179"/>
      <c r="G34" s="179"/>
      <c r="H34" s="180"/>
    </row>
    <row r="35" spans="1:8" ht="75.75" customHeight="1">
      <c r="A35" s="26" t="s">
        <v>57</v>
      </c>
      <c r="B35" s="175" t="s">
        <v>58</v>
      </c>
      <c r="C35" s="176"/>
      <c r="D35" s="176"/>
      <c r="E35" s="176"/>
      <c r="F35" s="176"/>
      <c r="G35" s="176"/>
      <c r="H35" s="177"/>
    </row>
    <row r="36" spans="1:8" ht="27.6" customHeight="1">
      <c r="A36" s="26" t="s">
        <v>59</v>
      </c>
      <c r="B36" s="189" t="s">
        <v>60</v>
      </c>
      <c r="C36" s="190"/>
      <c r="D36" s="190"/>
      <c r="E36" s="190"/>
      <c r="F36" s="190"/>
      <c r="G36" s="190"/>
      <c r="H36" s="191"/>
    </row>
    <row r="37" spans="1:8" ht="47.45" customHeight="1">
      <c r="A37" s="26" t="s">
        <v>61</v>
      </c>
      <c r="B37" s="189" t="s">
        <v>62</v>
      </c>
      <c r="C37" s="190"/>
      <c r="D37" s="190"/>
      <c r="E37" s="190"/>
      <c r="F37" s="190"/>
      <c r="G37" s="190"/>
      <c r="H37" s="191"/>
    </row>
    <row r="38" spans="1:8" ht="57.6" customHeight="1">
      <c r="A38" s="26" t="s">
        <v>63</v>
      </c>
      <c r="B38" s="189" t="s">
        <v>64</v>
      </c>
      <c r="C38" s="190"/>
      <c r="D38" s="190"/>
      <c r="E38" s="190"/>
      <c r="F38" s="190"/>
      <c r="G38" s="190"/>
      <c r="H38" s="191"/>
    </row>
    <row r="39" spans="1:8" ht="45.75" customHeight="1">
      <c r="A39" s="27" t="s">
        <v>65</v>
      </c>
      <c r="B39" s="189" t="s">
        <v>66</v>
      </c>
      <c r="C39" s="190"/>
      <c r="D39" s="190"/>
      <c r="E39" s="190"/>
      <c r="F39" s="190"/>
      <c r="G39" s="190"/>
      <c r="H39" s="191"/>
    </row>
    <row r="40" spans="1:8" ht="39.75" customHeight="1">
      <c r="A40" s="27" t="s">
        <v>67</v>
      </c>
      <c r="B40" s="189" t="s">
        <v>68</v>
      </c>
      <c r="C40" s="190"/>
      <c r="D40" s="190"/>
      <c r="E40" s="190"/>
      <c r="F40" s="190"/>
      <c r="G40" s="190"/>
      <c r="H40" s="191"/>
    </row>
    <row r="41" spans="1:8" ht="41.45" customHeight="1">
      <c r="A41" s="15" t="s">
        <v>69</v>
      </c>
      <c r="B41" s="181" t="s">
        <v>70</v>
      </c>
      <c r="C41" s="182"/>
      <c r="D41" s="182"/>
      <c r="E41" s="182"/>
      <c r="F41" s="182"/>
      <c r="G41" s="182"/>
      <c r="H41" s="183"/>
    </row>
    <row r="43" spans="1:8" ht="33" customHeight="1">
      <c r="A43" s="185" t="s">
        <v>71</v>
      </c>
      <c r="B43" s="185"/>
      <c r="C43" s="185"/>
      <c r="D43" s="185"/>
      <c r="E43" s="185"/>
      <c r="F43" s="185"/>
      <c r="G43" s="185"/>
      <c r="H43" s="185"/>
    </row>
    <row r="44" spans="1:8" ht="39.950000000000003" customHeight="1">
      <c r="A44" s="15" t="s">
        <v>72</v>
      </c>
      <c r="B44" s="181" t="s">
        <v>73</v>
      </c>
      <c r="C44" s="182"/>
      <c r="D44" s="182"/>
      <c r="E44" s="182"/>
      <c r="F44" s="182"/>
      <c r="G44" s="182"/>
      <c r="H44" s="183"/>
    </row>
    <row r="45" spans="1:8" ht="39.950000000000003" customHeight="1">
      <c r="A45" s="15" t="s">
        <v>74</v>
      </c>
      <c r="B45" s="181" t="s">
        <v>75</v>
      </c>
      <c r="C45" s="182"/>
      <c r="D45" s="182"/>
      <c r="E45" s="182"/>
      <c r="F45" s="182"/>
      <c r="G45" s="182"/>
      <c r="H45" s="183"/>
    </row>
    <row r="46" spans="1:8" ht="39.950000000000003" customHeight="1">
      <c r="A46" s="15" t="s">
        <v>76</v>
      </c>
      <c r="B46" s="181" t="s">
        <v>77</v>
      </c>
      <c r="C46" s="182"/>
      <c r="D46" s="182"/>
      <c r="E46" s="182"/>
      <c r="F46" s="182"/>
      <c r="G46" s="182"/>
      <c r="H46" s="183"/>
    </row>
    <row r="47" spans="1:8" ht="39.950000000000003" customHeight="1">
      <c r="A47" s="15" t="s">
        <v>78</v>
      </c>
      <c r="B47" s="181" t="s">
        <v>79</v>
      </c>
      <c r="C47" s="182"/>
      <c r="D47" s="182"/>
      <c r="E47" s="182"/>
      <c r="F47" s="182"/>
      <c r="G47" s="182"/>
      <c r="H47" s="183"/>
    </row>
    <row r="48" spans="1:8" ht="39.950000000000003" customHeight="1">
      <c r="A48" s="15" t="s">
        <v>80</v>
      </c>
      <c r="B48" s="181" t="s">
        <v>81</v>
      </c>
      <c r="C48" s="182"/>
      <c r="D48" s="182"/>
      <c r="E48" s="182"/>
      <c r="F48" s="182"/>
      <c r="G48" s="182"/>
      <c r="H48" s="183"/>
    </row>
    <row r="49" spans="1:8">
      <c r="A49" s="184"/>
      <c r="B49" s="184"/>
      <c r="C49" s="184"/>
      <c r="D49" s="184"/>
      <c r="E49" s="184"/>
      <c r="F49" s="184"/>
      <c r="G49" s="184"/>
      <c r="H49" s="184"/>
    </row>
    <row r="50" spans="1:8" ht="33" customHeight="1">
      <c r="A50" s="185" t="s">
        <v>82</v>
      </c>
      <c r="B50" s="185"/>
      <c r="C50" s="185"/>
      <c r="D50" s="185"/>
      <c r="E50" s="185"/>
      <c r="F50" s="185"/>
      <c r="G50" s="185"/>
      <c r="H50" s="185"/>
    </row>
    <row r="51" spans="1:8" ht="44.25" customHeight="1">
      <c r="A51" s="15" t="s">
        <v>83</v>
      </c>
      <c r="B51" s="172" t="s">
        <v>84</v>
      </c>
      <c r="C51" s="173"/>
      <c r="D51" s="173"/>
      <c r="E51" s="173"/>
      <c r="F51" s="173"/>
      <c r="G51" s="173"/>
      <c r="H51" s="174"/>
    </row>
    <row r="52" spans="1:8" ht="90.95" customHeight="1">
      <c r="A52" s="15" t="s">
        <v>85</v>
      </c>
      <c r="B52" s="178" t="s">
        <v>86</v>
      </c>
      <c r="C52" s="179"/>
      <c r="D52" s="179"/>
      <c r="E52" s="179"/>
      <c r="F52" s="179"/>
      <c r="G52" s="179"/>
      <c r="H52" s="180"/>
    </row>
    <row r="53" spans="1:8" ht="40.5" customHeight="1">
      <c r="A53" s="15" t="s">
        <v>87</v>
      </c>
      <c r="B53" s="172" t="s">
        <v>88</v>
      </c>
      <c r="C53" s="173"/>
      <c r="D53" s="173"/>
      <c r="E53" s="173"/>
      <c r="F53" s="173"/>
      <c r="G53" s="173"/>
      <c r="H53" s="174"/>
    </row>
    <row r="54" spans="1:8" ht="32.25" customHeight="1">
      <c r="A54" s="15" t="s">
        <v>89</v>
      </c>
      <c r="B54" s="172" t="s">
        <v>90</v>
      </c>
      <c r="C54" s="173"/>
      <c r="D54" s="173"/>
      <c r="E54" s="173"/>
      <c r="F54" s="173"/>
      <c r="G54" s="173"/>
      <c r="H54" s="174"/>
    </row>
    <row r="55" spans="1:8" ht="35.1" customHeight="1">
      <c r="A55" s="14" t="s">
        <v>91</v>
      </c>
      <c r="B55" s="172" t="s">
        <v>92</v>
      </c>
      <c r="C55" s="173"/>
      <c r="D55" s="173"/>
      <c r="E55" s="173"/>
      <c r="F55" s="173"/>
      <c r="G55" s="173"/>
      <c r="H55" s="174"/>
    </row>
    <row r="56" spans="1:8" ht="40.5" customHeight="1">
      <c r="A56" s="24" t="s">
        <v>93</v>
      </c>
      <c r="B56" s="172" t="s">
        <v>94</v>
      </c>
      <c r="C56" s="173"/>
      <c r="D56" s="173"/>
      <c r="E56" s="173"/>
      <c r="F56" s="173"/>
      <c r="G56" s="173"/>
      <c r="H56" s="174"/>
    </row>
    <row r="57" spans="1:8" ht="40.5" customHeight="1">
      <c r="A57" s="24" t="s">
        <v>95</v>
      </c>
      <c r="B57" s="172" t="s">
        <v>96</v>
      </c>
      <c r="C57" s="173"/>
      <c r="D57" s="173"/>
      <c r="E57" s="173"/>
      <c r="F57" s="173"/>
      <c r="G57" s="173"/>
      <c r="H57" s="174"/>
    </row>
    <row r="58" spans="1:8" ht="35.1" customHeight="1">
      <c r="A58" s="24" t="s">
        <v>97</v>
      </c>
      <c r="B58" s="172" t="s">
        <v>98</v>
      </c>
      <c r="C58" s="173"/>
      <c r="D58" s="173"/>
      <c r="E58" s="173"/>
      <c r="F58" s="173"/>
      <c r="G58" s="173"/>
      <c r="H58" s="174"/>
    </row>
    <row r="59" spans="1:8" ht="36" customHeight="1">
      <c r="A59" s="24" t="s">
        <v>99</v>
      </c>
      <c r="B59" s="172" t="s">
        <v>100</v>
      </c>
      <c r="C59" s="173"/>
      <c r="D59" s="173"/>
      <c r="E59" s="173"/>
      <c r="F59" s="173"/>
      <c r="G59" s="173"/>
      <c r="H59" s="174"/>
    </row>
    <row r="60" spans="1:8" ht="54.75" customHeight="1">
      <c r="A60" s="14" t="s">
        <v>101</v>
      </c>
      <c r="B60" s="172" t="s">
        <v>102</v>
      </c>
      <c r="C60" s="173"/>
      <c r="D60" s="173"/>
      <c r="E60" s="173"/>
      <c r="F60" s="173"/>
      <c r="G60" s="173"/>
      <c r="H60" s="174"/>
    </row>
    <row r="62" spans="1:8" ht="134.44999999999999" customHeight="1">
      <c r="A62" s="187" t="s">
        <v>103</v>
      </c>
      <c r="B62" s="188"/>
      <c r="C62" s="188"/>
      <c r="D62" s="188"/>
      <c r="E62" s="188"/>
      <c r="F62" s="188"/>
      <c r="G62" s="188"/>
      <c r="H62" s="188"/>
    </row>
    <row r="63" spans="1:8" ht="64.5" customHeight="1">
      <c r="A63" s="186" t="s">
        <v>104</v>
      </c>
      <c r="B63" s="186"/>
      <c r="C63" s="165" t="s">
        <v>105</v>
      </c>
      <c r="D63" s="165"/>
      <c r="E63" s="165"/>
      <c r="F63" s="165"/>
      <c r="G63" s="165"/>
      <c r="H63" s="165"/>
    </row>
    <row r="64" spans="1:8" ht="49.5" customHeight="1">
      <c r="A64" s="186" t="s">
        <v>106</v>
      </c>
      <c r="B64" s="186"/>
      <c r="C64" s="165" t="s">
        <v>107</v>
      </c>
      <c r="D64" s="165"/>
      <c r="E64" s="165"/>
      <c r="F64" s="165"/>
      <c r="G64" s="165"/>
      <c r="H64" s="165"/>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63"/>
  <sheetViews>
    <sheetView tabSelected="1" topLeftCell="AC1" zoomScale="75" zoomScaleNormal="75" workbookViewId="0">
      <pane ySplit="8" topLeftCell="A57" activePane="bottomLeft" state="frozen"/>
      <selection pane="bottomLeft" activeCell="AK49" sqref="AK49:AK57"/>
    </sheetView>
  </sheetViews>
  <sheetFormatPr defaultColWidth="10.85546875" defaultRowHeight="15"/>
  <cols>
    <col min="1" max="1" width="20.85546875" style="31" customWidth="1"/>
    <col min="2" max="2" width="22.140625" style="7" customWidth="1"/>
    <col min="3" max="3" width="23.5703125" style="7" customWidth="1"/>
    <col min="4" max="4" width="24.5703125" style="7" customWidth="1"/>
    <col min="5" max="5" width="23.28515625" style="7" customWidth="1"/>
    <col min="6" max="6" width="26.7109375" style="7" customWidth="1"/>
    <col min="7" max="7" width="14.7109375" style="17" customWidth="1"/>
    <col min="8" max="8" width="17.5703125" style="7" customWidth="1"/>
    <col min="9" max="9" width="21.42578125" style="17" customWidth="1"/>
    <col min="10" max="10" width="21.140625" style="8" customWidth="1"/>
    <col min="11" max="11" width="43.5703125" style="34" customWidth="1"/>
    <col min="12" max="12" width="27.28515625" style="7" customWidth="1"/>
    <col min="13" max="13" width="25.140625" style="7" customWidth="1"/>
    <col min="14" max="14" width="45.140625" style="34" customWidth="1"/>
    <col min="15" max="16" width="13.85546875" style="7" customWidth="1"/>
    <col min="17" max="17" width="28.7109375" style="7" customWidth="1"/>
    <col min="18" max="18" width="17.42578125" style="17" customWidth="1"/>
    <col min="19" max="20" width="26" style="21" customWidth="1"/>
    <col min="21" max="21" width="26.28515625" style="21" customWidth="1"/>
    <col min="22" max="22" width="26" style="21" customWidth="1"/>
    <col min="23" max="23" width="26" style="22" customWidth="1"/>
    <col min="24" max="24" width="17.7109375" style="37" customWidth="1"/>
    <col min="25" max="25" width="14.42578125" style="37" customWidth="1"/>
    <col min="26" max="26" width="21.85546875" style="38" customWidth="1"/>
    <col min="27" max="27" width="27.42578125" style="38" bestFit="1" customWidth="1"/>
    <col min="28" max="28" width="36.140625" style="20" customWidth="1"/>
    <col min="29" max="29" width="22.28515625" style="4" customWidth="1"/>
    <col min="30" max="30" width="29.28515625" style="6" customWidth="1"/>
    <col min="31" max="31" width="61.28515625" style="35" customWidth="1"/>
    <col min="32" max="32" width="20.5703125" style="18" customWidth="1"/>
    <col min="33" max="33" width="21.42578125" style="19" customWidth="1"/>
    <col min="34" max="36" width="17.5703125" style="19" customWidth="1"/>
    <col min="37" max="38" width="17.5703125" style="29" customWidth="1"/>
    <col min="39" max="39" width="17.5703125" style="16" customWidth="1"/>
    <col min="40" max="40" width="17.5703125" style="17" customWidth="1"/>
    <col min="41" max="41" width="17.5703125" style="30" customWidth="1"/>
    <col min="42" max="42" width="20.85546875" style="7" customWidth="1"/>
    <col min="43" max="43" width="21.28515625" style="31" customWidth="1"/>
    <col min="44" max="44" width="19.7109375" style="36" customWidth="1"/>
    <col min="45" max="45" width="42.7109375" style="36" customWidth="1"/>
    <col min="46" max="46" width="29.42578125" style="31" customWidth="1"/>
    <col min="47" max="47" width="23.42578125" style="31" customWidth="1"/>
    <col min="48" max="48" width="34.85546875" style="31" customWidth="1"/>
    <col min="49" max="49" width="45" style="31" customWidth="1"/>
    <col min="50" max="50" width="48.5703125" style="31" customWidth="1"/>
    <col min="51" max="51" width="29.140625" style="31" customWidth="1"/>
    <col min="52" max="52" width="21.140625" style="7" customWidth="1"/>
    <col min="53" max="53" width="30.85546875" style="31" customWidth="1"/>
    <col min="54" max="54" width="28" style="31" customWidth="1"/>
    <col min="55" max="55" width="19.5703125" style="7" customWidth="1"/>
    <col min="56" max="56" width="23.140625" style="7" customWidth="1"/>
    <col min="57" max="57" width="41.5703125" style="33" customWidth="1"/>
    <col min="58" max="58" width="53" style="7" customWidth="1"/>
    <col min="59" max="59" width="60.140625" style="34" customWidth="1"/>
    <col min="60" max="16384" width="10.85546875" style="39"/>
  </cols>
  <sheetData>
    <row r="1" spans="1:59" ht="30" hidden="1" customHeight="1" thickBot="1">
      <c r="B1" s="350" t="s">
        <v>108</v>
      </c>
      <c r="C1" s="350"/>
      <c r="D1" s="351" t="s">
        <v>109</v>
      </c>
      <c r="E1" s="352"/>
      <c r="F1" s="352"/>
      <c r="G1" s="352"/>
      <c r="H1" s="352"/>
      <c r="I1" s="352"/>
      <c r="J1" s="353"/>
      <c r="K1" s="354"/>
      <c r="L1" s="352"/>
      <c r="M1" s="352"/>
      <c r="N1" s="354"/>
      <c r="O1" s="352"/>
      <c r="P1" s="352"/>
      <c r="Q1" s="355"/>
      <c r="R1" s="352"/>
      <c r="S1" s="352"/>
      <c r="T1" s="352"/>
      <c r="U1" s="352"/>
      <c r="V1" s="352"/>
      <c r="W1" s="352"/>
      <c r="X1" s="356"/>
      <c r="Y1" s="356"/>
      <c r="Z1" s="355"/>
      <c r="AA1" s="355"/>
      <c r="AB1" s="353"/>
      <c r="AC1" s="353"/>
      <c r="AD1" s="352"/>
      <c r="AE1" s="354"/>
      <c r="AF1" s="355"/>
      <c r="AG1" s="352"/>
      <c r="AH1" s="352"/>
      <c r="AI1" s="352"/>
      <c r="AJ1" s="352"/>
      <c r="AK1" s="357"/>
      <c r="AL1" s="357"/>
      <c r="AM1" s="358"/>
      <c r="AN1" s="358"/>
      <c r="AO1" s="358"/>
      <c r="AP1" s="353"/>
      <c r="AQ1" s="353"/>
      <c r="AR1" s="352"/>
      <c r="AS1" s="353"/>
      <c r="AT1" s="353"/>
      <c r="AU1" s="353"/>
      <c r="AV1" s="353"/>
      <c r="AW1" s="353"/>
      <c r="AX1" s="353"/>
      <c r="AY1" s="353"/>
      <c r="AZ1" s="359"/>
      <c r="BA1" s="41" t="s">
        <v>110</v>
      </c>
      <c r="BE1" s="32"/>
      <c r="BF1" s="9"/>
      <c r="BG1" s="40"/>
    </row>
    <row r="2" spans="1:59" ht="51" hidden="1" customHeight="1" thickBot="1">
      <c r="B2" s="350"/>
      <c r="C2" s="350"/>
      <c r="D2" s="351" t="s">
        <v>111</v>
      </c>
      <c r="E2" s="352"/>
      <c r="F2" s="352"/>
      <c r="G2" s="352"/>
      <c r="H2" s="352"/>
      <c r="I2" s="352"/>
      <c r="J2" s="353"/>
      <c r="K2" s="354"/>
      <c r="L2" s="352"/>
      <c r="M2" s="352"/>
      <c r="N2" s="354"/>
      <c r="O2" s="352"/>
      <c r="P2" s="352"/>
      <c r="Q2" s="355"/>
      <c r="R2" s="352"/>
      <c r="S2" s="352"/>
      <c r="T2" s="352"/>
      <c r="U2" s="352"/>
      <c r="V2" s="352"/>
      <c r="W2" s="352"/>
      <c r="X2" s="356"/>
      <c r="Y2" s="356"/>
      <c r="Z2" s="355"/>
      <c r="AA2" s="355"/>
      <c r="AB2" s="353"/>
      <c r="AC2" s="353"/>
      <c r="AD2" s="352"/>
      <c r="AE2" s="354"/>
      <c r="AF2" s="355"/>
      <c r="AG2" s="352"/>
      <c r="AH2" s="352"/>
      <c r="AI2" s="352"/>
      <c r="AJ2" s="352"/>
      <c r="AK2" s="357"/>
      <c r="AL2" s="357"/>
      <c r="AM2" s="358"/>
      <c r="AN2" s="358"/>
      <c r="AO2" s="358"/>
      <c r="AP2" s="353"/>
      <c r="AQ2" s="353"/>
      <c r="AR2" s="352"/>
      <c r="AS2" s="353"/>
      <c r="AT2" s="353"/>
      <c r="AU2" s="353"/>
      <c r="AV2" s="353"/>
      <c r="AW2" s="353"/>
      <c r="AX2" s="353"/>
      <c r="AY2" s="353"/>
      <c r="AZ2" s="359"/>
      <c r="BA2" s="41" t="s">
        <v>112</v>
      </c>
      <c r="BE2" s="32"/>
      <c r="BF2" s="9"/>
      <c r="BG2" s="40"/>
    </row>
    <row r="3" spans="1:59" ht="35.25" hidden="1" customHeight="1" thickBot="1">
      <c r="B3" s="350"/>
      <c r="C3" s="350"/>
      <c r="D3" s="351" t="s">
        <v>113</v>
      </c>
      <c r="E3" s="352"/>
      <c r="F3" s="352"/>
      <c r="G3" s="352"/>
      <c r="H3" s="352"/>
      <c r="I3" s="352"/>
      <c r="J3" s="353"/>
      <c r="K3" s="354"/>
      <c r="L3" s="352"/>
      <c r="M3" s="352"/>
      <c r="N3" s="354"/>
      <c r="O3" s="352"/>
      <c r="P3" s="352"/>
      <c r="Q3" s="355"/>
      <c r="R3" s="352"/>
      <c r="S3" s="352"/>
      <c r="T3" s="352"/>
      <c r="U3" s="352"/>
      <c r="V3" s="352"/>
      <c r="W3" s="352"/>
      <c r="X3" s="356"/>
      <c r="Y3" s="356"/>
      <c r="Z3" s="355"/>
      <c r="AA3" s="355"/>
      <c r="AB3" s="353"/>
      <c r="AC3" s="353"/>
      <c r="AD3" s="352"/>
      <c r="AE3" s="354"/>
      <c r="AF3" s="355"/>
      <c r="AG3" s="352"/>
      <c r="AH3" s="352"/>
      <c r="AI3" s="352"/>
      <c r="AJ3" s="352"/>
      <c r="AK3" s="357"/>
      <c r="AL3" s="357"/>
      <c r="AM3" s="358"/>
      <c r="AN3" s="358"/>
      <c r="AO3" s="358"/>
      <c r="AP3" s="353"/>
      <c r="AQ3" s="353"/>
      <c r="AR3" s="352"/>
      <c r="AS3" s="353"/>
      <c r="AT3" s="353"/>
      <c r="AU3" s="353"/>
      <c r="AV3" s="353"/>
      <c r="AW3" s="353"/>
      <c r="AX3" s="353"/>
      <c r="AY3" s="353"/>
      <c r="AZ3" s="359"/>
      <c r="BA3" s="41" t="s">
        <v>114</v>
      </c>
      <c r="BE3" s="32"/>
      <c r="BF3" s="9"/>
      <c r="BG3" s="40"/>
    </row>
    <row r="4" spans="1:59" ht="71.25" hidden="1" customHeight="1" thickBot="1">
      <c r="B4" s="350"/>
      <c r="C4" s="350"/>
      <c r="D4" s="351" t="s">
        <v>115</v>
      </c>
      <c r="E4" s="352"/>
      <c r="F4" s="352"/>
      <c r="G4" s="352"/>
      <c r="H4" s="352"/>
      <c r="I4" s="352"/>
      <c r="J4" s="353"/>
      <c r="K4" s="354"/>
      <c r="L4" s="352"/>
      <c r="M4" s="352"/>
      <c r="N4" s="354"/>
      <c r="O4" s="352"/>
      <c r="P4" s="352"/>
      <c r="Q4" s="355"/>
      <c r="R4" s="352"/>
      <c r="S4" s="352"/>
      <c r="T4" s="352"/>
      <c r="U4" s="352"/>
      <c r="V4" s="352"/>
      <c r="W4" s="352"/>
      <c r="X4" s="356"/>
      <c r="Y4" s="356"/>
      <c r="Z4" s="355"/>
      <c r="AA4" s="355"/>
      <c r="AB4" s="353"/>
      <c r="AC4" s="353"/>
      <c r="AD4" s="352"/>
      <c r="AE4" s="354"/>
      <c r="AF4" s="355"/>
      <c r="AG4" s="352"/>
      <c r="AH4" s="352"/>
      <c r="AI4" s="352"/>
      <c r="AJ4" s="352"/>
      <c r="AK4" s="357"/>
      <c r="AL4" s="357"/>
      <c r="AM4" s="358"/>
      <c r="AN4" s="358"/>
      <c r="AO4" s="358"/>
      <c r="AP4" s="353"/>
      <c r="AQ4" s="353"/>
      <c r="AR4" s="352"/>
      <c r="AS4" s="353"/>
      <c r="AT4" s="353"/>
      <c r="AU4" s="353"/>
      <c r="AV4" s="353"/>
      <c r="AW4" s="353"/>
      <c r="AX4" s="353"/>
      <c r="AY4" s="353"/>
      <c r="AZ4" s="359"/>
      <c r="BA4" s="41" t="s">
        <v>116</v>
      </c>
      <c r="BE4" s="32"/>
      <c r="BF4" s="9"/>
      <c r="BG4" s="40"/>
    </row>
    <row r="5" spans="1:59" ht="66" hidden="1" customHeight="1" thickBot="1">
      <c r="B5" s="360" t="s">
        <v>117</v>
      </c>
      <c r="C5" s="360"/>
      <c r="D5" s="361" t="s">
        <v>118</v>
      </c>
      <c r="E5" s="362"/>
      <c r="F5" s="362"/>
      <c r="G5" s="362"/>
      <c r="H5" s="362"/>
      <c r="I5" s="362"/>
      <c r="J5" s="363"/>
      <c r="K5" s="364"/>
      <c r="L5" s="362"/>
      <c r="M5" s="362"/>
      <c r="N5" s="364"/>
      <c r="O5" s="362"/>
      <c r="P5" s="362"/>
      <c r="Q5" s="365"/>
      <c r="R5" s="362"/>
      <c r="S5" s="362"/>
      <c r="T5" s="362"/>
      <c r="U5" s="362"/>
      <c r="V5" s="362"/>
      <c r="W5" s="362"/>
      <c r="X5" s="366"/>
      <c r="Y5" s="366"/>
      <c r="Z5" s="365"/>
      <c r="AA5" s="365"/>
      <c r="AB5" s="363"/>
      <c r="AC5" s="363"/>
      <c r="AD5" s="362"/>
      <c r="AE5" s="364"/>
      <c r="AF5" s="365"/>
      <c r="AG5" s="362"/>
      <c r="AH5" s="362"/>
      <c r="AI5" s="362"/>
      <c r="AJ5" s="362"/>
      <c r="AK5" s="367"/>
      <c r="AL5" s="367"/>
      <c r="AM5" s="362"/>
      <c r="AN5" s="362"/>
      <c r="AO5" s="362"/>
      <c r="AP5" s="363"/>
      <c r="AQ5" s="363"/>
      <c r="AR5" s="362"/>
      <c r="AS5" s="363"/>
      <c r="AT5" s="363"/>
      <c r="AU5" s="363"/>
      <c r="AV5" s="363"/>
      <c r="AW5" s="363"/>
      <c r="AX5" s="363"/>
      <c r="AY5" s="363"/>
      <c r="AZ5" s="368"/>
      <c r="BA5" s="42"/>
      <c r="BE5" s="32"/>
      <c r="BF5" s="9"/>
      <c r="BG5" s="40"/>
    </row>
    <row r="6" spans="1:59" ht="97.5" hidden="1" customHeight="1" thickBot="1">
      <c r="A6" s="320" t="s">
        <v>1</v>
      </c>
      <c r="B6" s="321"/>
      <c r="C6" s="321"/>
      <c r="D6" s="321"/>
      <c r="E6" s="321"/>
      <c r="F6" s="321"/>
      <c r="G6" s="322"/>
      <c r="H6" s="321"/>
      <c r="I6" s="322"/>
      <c r="J6" s="323"/>
      <c r="K6" s="324"/>
      <c r="L6" s="321"/>
      <c r="M6" s="321"/>
      <c r="N6" s="324"/>
      <c r="O6" s="321"/>
      <c r="P6" s="321"/>
      <c r="Q6" s="325"/>
      <c r="R6" s="322"/>
      <c r="S6" s="322"/>
      <c r="T6" s="322"/>
      <c r="U6" s="322"/>
      <c r="V6" s="322"/>
      <c r="W6" s="322"/>
      <c r="X6" s="326" t="s">
        <v>119</v>
      </c>
      <c r="Y6" s="327"/>
      <c r="Z6" s="328"/>
      <c r="AA6" s="329"/>
      <c r="AB6" s="330" t="s">
        <v>120</v>
      </c>
      <c r="AC6" s="331"/>
      <c r="AD6" s="332"/>
      <c r="AE6" s="333"/>
      <c r="AF6" s="334"/>
      <c r="AG6" s="335"/>
      <c r="AH6" s="335"/>
      <c r="AI6" s="335"/>
      <c r="AJ6" s="335"/>
      <c r="AK6" s="336"/>
      <c r="AL6" s="336"/>
      <c r="AM6" s="335"/>
      <c r="AN6" s="335"/>
      <c r="AO6" s="335"/>
      <c r="AP6" s="337"/>
      <c r="AQ6" s="338"/>
      <c r="AR6" s="343" t="s">
        <v>71</v>
      </c>
      <c r="AS6" s="322"/>
      <c r="AT6" s="321"/>
      <c r="AU6" s="321"/>
      <c r="AV6" s="344"/>
      <c r="AW6" s="85"/>
      <c r="AX6" s="85"/>
      <c r="AY6" s="85"/>
      <c r="AZ6" s="345" t="s">
        <v>82</v>
      </c>
      <c r="BA6" s="346"/>
      <c r="BB6" s="346"/>
      <c r="BC6" s="346"/>
      <c r="BD6" s="347"/>
      <c r="BE6" s="55"/>
      <c r="BF6" s="348" t="s">
        <v>121</v>
      </c>
      <c r="BG6" s="349"/>
    </row>
    <row r="7" spans="1:59" ht="57" customHeight="1" thickBot="1">
      <c r="A7" s="307" t="s">
        <v>2</v>
      </c>
      <c r="B7" s="307" t="s">
        <v>4</v>
      </c>
      <c r="C7" s="307" t="s">
        <v>6</v>
      </c>
      <c r="D7" s="307" t="s">
        <v>122</v>
      </c>
      <c r="E7" s="307" t="s">
        <v>10</v>
      </c>
      <c r="F7" s="307" t="s">
        <v>12</v>
      </c>
      <c r="G7" s="307" t="s">
        <v>14</v>
      </c>
      <c r="H7" s="307" t="s">
        <v>16</v>
      </c>
      <c r="I7" s="307" t="s">
        <v>18</v>
      </c>
      <c r="J7" s="307" t="s">
        <v>123</v>
      </c>
      <c r="K7" s="307" t="s">
        <v>22</v>
      </c>
      <c r="L7" s="307" t="s">
        <v>24</v>
      </c>
      <c r="M7" s="305" t="s">
        <v>26</v>
      </c>
      <c r="N7" s="305" t="s">
        <v>28</v>
      </c>
      <c r="O7" s="314" t="s">
        <v>124</v>
      </c>
      <c r="P7" s="315"/>
      <c r="Q7" s="339" t="s">
        <v>32</v>
      </c>
      <c r="R7" s="305" t="s">
        <v>34</v>
      </c>
      <c r="S7" s="305" t="s">
        <v>36</v>
      </c>
      <c r="T7" s="312" t="s">
        <v>125</v>
      </c>
      <c r="U7" s="312" t="s">
        <v>126</v>
      </c>
      <c r="V7" s="312" t="s">
        <v>127</v>
      </c>
      <c r="W7" s="305" t="s">
        <v>38</v>
      </c>
      <c r="X7" s="305" t="s">
        <v>42</v>
      </c>
      <c r="Y7" s="305" t="s">
        <v>44</v>
      </c>
      <c r="Z7" s="312" t="s">
        <v>46</v>
      </c>
      <c r="AA7" s="312" t="s">
        <v>48</v>
      </c>
      <c r="AB7" s="305" t="s">
        <v>51</v>
      </c>
      <c r="AC7" s="305" t="s">
        <v>53</v>
      </c>
      <c r="AD7" s="305" t="s">
        <v>55</v>
      </c>
      <c r="AE7" s="310" t="s">
        <v>128</v>
      </c>
      <c r="AF7" s="310" t="s">
        <v>59</v>
      </c>
      <c r="AG7" s="310" t="s">
        <v>129</v>
      </c>
      <c r="AH7" s="310" t="s">
        <v>63</v>
      </c>
      <c r="AI7" s="341" t="s">
        <v>130</v>
      </c>
      <c r="AJ7" s="341" t="s">
        <v>131</v>
      </c>
      <c r="AK7" s="310" t="s">
        <v>65</v>
      </c>
      <c r="AL7" s="310" t="s">
        <v>67</v>
      </c>
      <c r="AM7" s="316" t="s">
        <v>69</v>
      </c>
      <c r="AN7" s="316" t="s">
        <v>72</v>
      </c>
      <c r="AO7" s="316" t="s">
        <v>74</v>
      </c>
      <c r="AP7" s="318" t="s">
        <v>76</v>
      </c>
      <c r="AQ7" s="318" t="s">
        <v>78</v>
      </c>
      <c r="AR7" s="307" t="s">
        <v>80</v>
      </c>
      <c r="AS7" s="318" t="s">
        <v>83</v>
      </c>
      <c r="AT7" s="318" t="s">
        <v>85</v>
      </c>
      <c r="AU7" s="318" t="s">
        <v>87</v>
      </c>
      <c r="AV7" s="318" t="s">
        <v>89</v>
      </c>
      <c r="AW7" s="231" t="s">
        <v>132</v>
      </c>
      <c r="AX7" s="231" t="s">
        <v>133</v>
      </c>
      <c r="AY7" s="231" t="s">
        <v>134</v>
      </c>
      <c r="AZ7" s="307" t="s">
        <v>91</v>
      </c>
      <c r="BA7" s="307" t="s">
        <v>93</v>
      </c>
      <c r="BB7" s="307" t="s">
        <v>95</v>
      </c>
      <c r="BC7" s="307" t="s">
        <v>97</v>
      </c>
      <c r="BD7" s="307" t="s">
        <v>99</v>
      </c>
      <c r="BE7" s="307" t="s">
        <v>101</v>
      </c>
      <c r="BF7" s="307" t="s">
        <v>104</v>
      </c>
      <c r="BG7" s="307" t="s">
        <v>106</v>
      </c>
    </row>
    <row r="8" spans="1:59" ht="36.950000000000003" customHeight="1" thickBot="1">
      <c r="A8" s="308"/>
      <c r="B8" s="308"/>
      <c r="C8" s="308"/>
      <c r="D8" s="308"/>
      <c r="E8" s="308"/>
      <c r="F8" s="308"/>
      <c r="G8" s="308"/>
      <c r="H8" s="308"/>
      <c r="I8" s="308"/>
      <c r="J8" s="308"/>
      <c r="K8" s="308"/>
      <c r="L8" s="308"/>
      <c r="M8" s="306"/>
      <c r="N8" s="306"/>
      <c r="O8" s="43" t="s">
        <v>135</v>
      </c>
      <c r="P8" s="43" t="s">
        <v>136</v>
      </c>
      <c r="Q8" s="340"/>
      <c r="R8" s="306"/>
      <c r="S8" s="306"/>
      <c r="T8" s="313"/>
      <c r="U8" s="313"/>
      <c r="V8" s="313"/>
      <c r="W8" s="306"/>
      <c r="X8" s="306"/>
      <c r="Y8" s="306"/>
      <c r="Z8" s="313"/>
      <c r="AA8" s="313"/>
      <c r="AB8" s="306"/>
      <c r="AC8" s="306"/>
      <c r="AD8" s="306"/>
      <c r="AE8" s="311"/>
      <c r="AF8" s="311"/>
      <c r="AG8" s="311"/>
      <c r="AH8" s="311"/>
      <c r="AI8" s="342"/>
      <c r="AJ8" s="342"/>
      <c r="AK8" s="311"/>
      <c r="AL8" s="311"/>
      <c r="AM8" s="317"/>
      <c r="AN8" s="317"/>
      <c r="AO8" s="317"/>
      <c r="AP8" s="319"/>
      <c r="AQ8" s="319"/>
      <c r="AR8" s="308"/>
      <c r="AS8" s="319"/>
      <c r="AT8" s="319"/>
      <c r="AU8" s="319"/>
      <c r="AV8" s="319"/>
      <c r="AW8" s="231"/>
      <c r="AX8" s="231"/>
      <c r="AY8" s="231"/>
      <c r="AZ8" s="308"/>
      <c r="BA8" s="308"/>
      <c r="BB8" s="308"/>
      <c r="BC8" s="308"/>
      <c r="BD8" s="308"/>
      <c r="BE8" s="308"/>
      <c r="BF8" s="309"/>
      <c r="BG8" s="309"/>
    </row>
    <row r="9" spans="1:59">
      <c r="A9" s="44"/>
      <c r="B9" s="45"/>
      <c r="C9" s="45"/>
      <c r="D9" s="46"/>
      <c r="E9" s="47"/>
      <c r="F9" s="46"/>
      <c r="G9" s="48"/>
      <c r="H9" s="46"/>
      <c r="I9" s="48"/>
      <c r="J9" s="48"/>
      <c r="K9" s="49"/>
      <c r="L9" s="46"/>
      <c r="M9" s="46"/>
      <c r="N9" s="49"/>
      <c r="O9" s="46"/>
      <c r="P9" s="46"/>
      <c r="Q9" s="46"/>
      <c r="R9" s="48"/>
      <c r="S9" s="48"/>
      <c r="T9" s="48"/>
      <c r="U9" s="48"/>
      <c r="V9" s="48"/>
      <c r="W9" s="48"/>
      <c r="X9" s="50"/>
      <c r="Y9" s="50"/>
      <c r="Z9" s="46"/>
      <c r="AA9" s="46"/>
      <c r="AB9" s="48"/>
      <c r="AC9" s="46"/>
      <c r="AD9" s="46"/>
      <c r="AE9" s="49"/>
      <c r="AF9" s="46"/>
      <c r="AG9" s="48"/>
      <c r="AH9" s="48"/>
      <c r="AI9" s="48"/>
      <c r="AJ9" s="48"/>
      <c r="AK9" s="51"/>
      <c r="AL9" s="51"/>
      <c r="AM9" s="50"/>
      <c r="AN9" s="48"/>
      <c r="AO9" s="50"/>
      <c r="AP9" s="46"/>
      <c r="AQ9" s="46"/>
      <c r="AR9" s="50"/>
      <c r="AS9" s="50"/>
      <c r="AT9" s="46"/>
      <c r="AU9" s="46"/>
      <c r="AV9" s="46"/>
      <c r="AW9" s="46"/>
      <c r="AX9" s="46"/>
      <c r="AY9" s="46"/>
      <c r="AZ9" s="52"/>
      <c r="BA9" s="52"/>
      <c r="BB9" s="52"/>
      <c r="BC9" s="52"/>
      <c r="BD9" s="52"/>
      <c r="BE9" s="53"/>
      <c r="BF9" s="52"/>
      <c r="BG9" s="54"/>
    </row>
    <row r="10" spans="1:59" ht="77.25" customHeight="1">
      <c r="A10" s="303"/>
      <c r="B10" s="301" t="s">
        <v>137</v>
      </c>
      <c r="C10" s="301" t="s">
        <v>138</v>
      </c>
      <c r="D10" s="301" t="s">
        <v>139</v>
      </c>
      <c r="E10" s="301" t="s">
        <v>140</v>
      </c>
      <c r="F10" s="301" t="s">
        <v>141</v>
      </c>
      <c r="G10" s="302" t="s">
        <v>141</v>
      </c>
      <c r="H10" s="302" t="s">
        <v>142</v>
      </c>
      <c r="I10" s="302" t="s">
        <v>141</v>
      </c>
      <c r="J10" s="166" t="s">
        <v>143</v>
      </c>
      <c r="K10" s="166" t="s">
        <v>144</v>
      </c>
      <c r="L10" s="258" t="s">
        <v>145</v>
      </c>
      <c r="M10" s="166" t="s">
        <v>146</v>
      </c>
      <c r="N10" s="166" t="s">
        <v>147</v>
      </c>
      <c r="O10" s="258" t="s">
        <v>148</v>
      </c>
      <c r="P10" s="280"/>
      <c r="Q10" s="259" t="s">
        <v>149</v>
      </c>
      <c r="R10" s="259">
        <v>1</v>
      </c>
      <c r="S10" s="259" t="s">
        <v>150</v>
      </c>
      <c r="T10" s="236">
        <v>0</v>
      </c>
      <c r="U10" s="236">
        <v>0</v>
      </c>
      <c r="V10" s="384">
        <v>0</v>
      </c>
      <c r="W10" s="215">
        <v>0.62075000000000002</v>
      </c>
      <c r="X10" s="215"/>
      <c r="Y10" s="215"/>
      <c r="Z10" s="284" t="s">
        <v>151</v>
      </c>
      <c r="AA10" s="284" t="s">
        <v>152</v>
      </c>
      <c r="AB10" s="298" t="s">
        <v>153</v>
      </c>
      <c r="AC10" s="263">
        <v>2020130010160</v>
      </c>
      <c r="AD10" s="268" t="s">
        <v>154</v>
      </c>
      <c r="AE10" s="270" t="s">
        <v>155</v>
      </c>
      <c r="AF10" s="272" t="s">
        <v>156</v>
      </c>
      <c r="AG10" s="274">
        <v>1</v>
      </c>
      <c r="AH10" s="256">
        <v>1</v>
      </c>
      <c r="AI10" s="276">
        <v>0</v>
      </c>
      <c r="AJ10" s="261">
        <v>0</v>
      </c>
      <c r="AK10" s="294">
        <v>45322</v>
      </c>
      <c r="AL10" s="294">
        <v>45657</v>
      </c>
      <c r="AM10" s="259">
        <v>349</v>
      </c>
      <c r="AN10" s="259">
        <v>1028736</v>
      </c>
      <c r="AO10" s="259">
        <v>1028736</v>
      </c>
      <c r="AP10" s="207" t="s">
        <v>157</v>
      </c>
      <c r="AQ10" s="288" t="s">
        <v>158</v>
      </c>
      <c r="AR10" s="210" t="s">
        <v>159</v>
      </c>
      <c r="AS10" s="232">
        <v>84599413</v>
      </c>
      <c r="AT10" s="210" t="s">
        <v>160</v>
      </c>
      <c r="AU10" s="210" t="s">
        <v>161</v>
      </c>
      <c r="AV10" s="210" t="s">
        <v>162</v>
      </c>
      <c r="AW10" s="232">
        <v>0</v>
      </c>
      <c r="AX10" s="232">
        <v>0</v>
      </c>
      <c r="AY10" s="232"/>
      <c r="AZ10" s="288" t="s">
        <v>163</v>
      </c>
      <c r="BA10" s="288" t="s">
        <v>164</v>
      </c>
      <c r="BB10" s="210" t="s">
        <v>165</v>
      </c>
      <c r="BC10" s="288" t="s">
        <v>166</v>
      </c>
      <c r="BD10" s="287">
        <v>45342</v>
      </c>
      <c r="BE10" s="289"/>
      <c r="BF10" s="210" t="s">
        <v>167</v>
      </c>
      <c r="BG10" s="288" t="s">
        <v>168</v>
      </c>
    </row>
    <row r="11" spans="1:59" ht="15" customHeight="1">
      <c r="A11" s="304"/>
      <c r="B11" s="301"/>
      <c r="C11" s="301"/>
      <c r="D11" s="301"/>
      <c r="E11" s="301"/>
      <c r="F11" s="301"/>
      <c r="G11" s="302"/>
      <c r="H11" s="302"/>
      <c r="I11" s="302"/>
      <c r="J11" s="166"/>
      <c r="K11" s="166"/>
      <c r="L11" s="258"/>
      <c r="M11" s="166"/>
      <c r="N11" s="166"/>
      <c r="O11" s="258"/>
      <c r="P11" s="280"/>
      <c r="Q11" s="259"/>
      <c r="R11" s="259"/>
      <c r="S11" s="259"/>
      <c r="T11" s="293"/>
      <c r="U11" s="293"/>
      <c r="V11" s="385"/>
      <c r="W11" s="215"/>
      <c r="X11" s="215"/>
      <c r="Y11" s="215"/>
      <c r="Z11" s="285"/>
      <c r="AA11" s="285"/>
      <c r="AB11" s="299"/>
      <c r="AC11" s="264"/>
      <c r="AD11" s="269"/>
      <c r="AE11" s="271"/>
      <c r="AF11" s="273"/>
      <c r="AG11" s="275"/>
      <c r="AH11" s="248"/>
      <c r="AI11" s="277"/>
      <c r="AJ11" s="262"/>
      <c r="AK11" s="294"/>
      <c r="AL11" s="294"/>
      <c r="AM11" s="259"/>
      <c r="AN11" s="259"/>
      <c r="AO11" s="259"/>
      <c r="AP11" s="208"/>
      <c r="AQ11" s="288"/>
      <c r="AR11" s="210"/>
      <c r="AS11" s="232"/>
      <c r="AT11" s="210"/>
      <c r="AU11" s="210"/>
      <c r="AV11" s="210"/>
      <c r="AW11" s="232"/>
      <c r="AX11" s="232"/>
      <c r="AY11" s="232"/>
      <c r="AZ11" s="288"/>
      <c r="BA11" s="288"/>
      <c r="BB11" s="210"/>
      <c r="BC11" s="288"/>
      <c r="BD11" s="288"/>
      <c r="BE11" s="289"/>
      <c r="BF11" s="210"/>
      <c r="BG11" s="288"/>
    </row>
    <row r="12" spans="1:59" ht="15" customHeight="1">
      <c r="A12" s="304"/>
      <c r="B12" s="301"/>
      <c r="C12" s="301"/>
      <c r="D12" s="301"/>
      <c r="E12" s="301"/>
      <c r="F12" s="301"/>
      <c r="G12" s="302"/>
      <c r="H12" s="302"/>
      <c r="I12" s="302"/>
      <c r="J12" s="166"/>
      <c r="K12" s="166"/>
      <c r="L12" s="258"/>
      <c r="M12" s="166"/>
      <c r="N12" s="166"/>
      <c r="O12" s="258"/>
      <c r="P12" s="280"/>
      <c r="Q12" s="259"/>
      <c r="R12" s="259"/>
      <c r="S12" s="259"/>
      <c r="T12" s="293"/>
      <c r="U12" s="293"/>
      <c r="V12" s="385"/>
      <c r="W12" s="215"/>
      <c r="X12" s="215"/>
      <c r="Y12" s="215"/>
      <c r="Z12" s="285"/>
      <c r="AA12" s="285"/>
      <c r="AB12" s="299"/>
      <c r="AC12" s="264"/>
      <c r="AD12" s="269"/>
      <c r="AE12" s="271"/>
      <c r="AF12" s="273"/>
      <c r="AG12" s="275"/>
      <c r="AH12" s="248"/>
      <c r="AI12" s="277"/>
      <c r="AJ12" s="262"/>
      <c r="AK12" s="294"/>
      <c r="AL12" s="294"/>
      <c r="AM12" s="259"/>
      <c r="AN12" s="259"/>
      <c r="AO12" s="259"/>
      <c r="AP12" s="208"/>
      <c r="AQ12" s="288"/>
      <c r="AR12" s="210"/>
      <c r="AS12" s="232"/>
      <c r="AT12" s="210"/>
      <c r="AU12" s="210"/>
      <c r="AV12" s="210"/>
      <c r="AW12" s="232"/>
      <c r="AX12" s="232"/>
      <c r="AY12" s="232"/>
      <c r="AZ12" s="288"/>
      <c r="BA12" s="288"/>
      <c r="BB12" s="210"/>
      <c r="BC12" s="288"/>
      <c r="BD12" s="288"/>
      <c r="BE12" s="289"/>
      <c r="BF12" s="210"/>
      <c r="BG12" s="288"/>
    </row>
    <row r="13" spans="1:59" ht="27.75" customHeight="1">
      <c r="A13" s="304"/>
      <c r="B13" s="301"/>
      <c r="C13" s="301"/>
      <c r="D13" s="301"/>
      <c r="E13" s="301"/>
      <c r="F13" s="301"/>
      <c r="G13" s="302"/>
      <c r="H13" s="302"/>
      <c r="I13" s="302"/>
      <c r="J13" s="166"/>
      <c r="K13" s="166"/>
      <c r="L13" s="258"/>
      <c r="M13" s="166"/>
      <c r="N13" s="166"/>
      <c r="O13" s="258"/>
      <c r="P13" s="280"/>
      <c r="Q13" s="259"/>
      <c r="R13" s="259"/>
      <c r="S13" s="259"/>
      <c r="T13" s="237"/>
      <c r="U13" s="237"/>
      <c r="V13" s="386"/>
      <c r="W13" s="215"/>
      <c r="X13" s="215"/>
      <c r="Y13" s="215"/>
      <c r="Z13" s="285"/>
      <c r="AA13" s="285"/>
      <c r="AB13" s="299"/>
      <c r="AC13" s="264"/>
      <c r="AD13" s="269"/>
      <c r="AE13" s="296"/>
      <c r="AF13" s="273"/>
      <c r="AG13" s="297"/>
      <c r="AH13" s="248"/>
      <c r="AI13" s="277"/>
      <c r="AJ13" s="262"/>
      <c r="AK13" s="294"/>
      <c r="AL13" s="294"/>
      <c r="AM13" s="259"/>
      <c r="AN13" s="259"/>
      <c r="AO13" s="259"/>
      <c r="AP13" s="208"/>
      <c r="AQ13" s="288"/>
      <c r="AR13" s="210"/>
      <c r="AS13" s="232"/>
      <c r="AT13" s="210"/>
      <c r="AU13" s="210"/>
      <c r="AV13" s="210"/>
      <c r="AW13" s="232"/>
      <c r="AX13" s="232"/>
      <c r="AY13" s="232"/>
      <c r="AZ13" s="288"/>
      <c r="BA13" s="288"/>
      <c r="BB13" s="210"/>
      <c r="BC13" s="288"/>
      <c r="BD13" s="288"/>
      <c r="BE13" s="289"/>
      <c r="BF13" s="210"/>
      <c r="BG13" s="288"/>
    </row>
    <row r="14" spans="1:59" ht="15" customHeight="1">
      <c r="A14" s="304"/>
      <c r="B14" s="301"/>
      <c r="C14" s="301"/>
      <c r="D14" s="301"/>
      <c r="E14" s="301"/>
      <c r="F14" s="301"/>
      <c r="G14" s="302"/>
      <c r="H14" s="302"/>
      <c r="I14" s="302"/>
      <c r="J14" s="166"/>
      <c r="K14" s="166" t="s">
        <v>169</v>
      </c>
      <c r="L14" s="258" t="s">
        <v>145</v>
      </c>
      <c r="M14" s="257">
        <v>0</v>
      </c>
      <c r="N14" s="166" t="s">
        <v>170</v>
      </c>
      <c r="O14" s="258" t="s">
        <v>148</v>
      </c>
      <c r="P14" s="280"/>
      <c r="Q14" s="259" t="s">
        <v>149</v>
      </c>
      <c r="R14" s="259">
        <v>1</v>
      </c>
      <c r="S14" s="259" t="s">
        <v>171</v>
      </c>
      <c r="T14" s="236">
        <v>0</v>
      </c>
      <c r="U14" s="236">
        <v>0</v>
      </c>
      <c r="V14" s="387">
        <v>0</v>
      </c>
      <c r="W14" s="215">
        <v>0.7</v>
      </c>
      <c r="X14" s="215"/>
      <c r="Y14" s="215"/>
      <c r="Z14" s="285"/>
      <c r="AA14" s="285"/>
      <c r="AB14" s="299"/>
      <c r="AC14" s="264"/>
      <c r="AD14" s="269"/>
      <c r="AE14" s="270" t="s">
        <v>172</v>
      </c>
      <c r="AF14" s="273"/>
      <c r="AG14" s="274">
        <v>1</v>
      </c>
      <c r="AH14" s="248"/>
      <c r="AI14" s="277"/>
      <c r="AJ14" s="262"/>
      <c r="AK14" s="294"/>
      <c r="AL14" s="294"/>
      <c r="AM14" s="259"/>
      <c r="AN14" s="259"/>
      <c r="AO14" s="259"/>
      <c r="AP14" s="208"/>
      <c r="AQ14" s="288"/>
      <c r="AR14" s="210"/>
      <c r="AS14" s="232"/>
      <c r="AT14" s="210"/>
      <c r="AU14" s="210"/>
      <c r="AV14" s="210"/>
      <c r="AW14" s="232"/>
      <c r="AX14" s="232"/>
      <c r="AY14" s="232"/>
      <c r="AZ14" s="288"/>
      <c r="BA14" s="288"/>
      <c r="BB14" s="210"/>
      <c r="BC14" s="288"/>
      <c r="BD14" s="288"/>
      <c r="BE14" s="289"/>
      <c r="BF14" s="210"/>
      <c r="BG14" s="288"/>
    </row>
    <row r="15" spans="1:59" ht="15" customHeight="1">
      <c r="A15" s="304"/>
      <c r="B15" s="301"/>
      <c r="C15" s="301"/>
      <c r="D15" s="301"/>
      <c r="E15" s="301"/>
      <c r="F15" s="301"/>
      <c r="G15" s="302"/>
      <c r="H15" s="302"/>
      <c r="I15" s="302"/>
      <c r="J15" s="166"/>
      <c r="K15" s="166"/>
      <c r="L15" s="258"/>
      <c r="M15" s="257"/>
      <c r="N15" s="166"/>
      <c r="O15" s="258"/>
      <c r="P15" s="280"/>
      <c r="Q15" s="259"/>
      <c r="R15" s="259"/>
      <c r="S15" s="259"/>
      <c r="T15" s="293"/>
      <c r="U15" s="293"/>
      <c r="V15" s="293"/>
      <c r="W15" s="215"/>
      <c r="X15" s="215"/>
      <c r="Y15" s="215"/>
      <c r="Z15" s="285"/>
      <c r="AA15" s="285"/>
      <c r="AB15" s="299"/>
      <c r="AC15" s="264"/>
      <c r="AD15" s="269"/>
      <c r="AE15" s="271"/>
      <c r="AF15" s="273"/>
      <c r="AG15" s="275"/>
      <c r="AH15" s="248"/>
      <c r="AI15" s="277"/>
      <c r="AJ15" s="262"/>
      <c r="AK15" s="294"/>
      <c r="AL15" s="294"/>
      <c r="AM15" s="259"/>
      <c r="AN15" s="259"/>
      <c r="AO15" s="259"/>
      <c r="AP15" s="208"/>
      <c r="AQ15" s="288"/>
      <c r="AR15" s="210"/>
      <c r="AS15" s="232"/>
      <c r="AT15" s="210"/>
      <c r="AU15" s="210"/>
      <c r="AV15" s="210"/>
      <c r="AW15" s="232"/>
      <c r="AX15" s="232"/>
      <c r="AY15" s="232"/>
      <c r="AZ15" s="288"/>
      <c r="BA15" s="288"/>
      <c r="BB15" s="210"/>
      <c r="BC15" s="288"/>
      <c r="BD15" s="288"/>
      <c r="BE15" s="289"/>
      <c r="BF15" s="210"/>
      <c r="BG15" s="288"/>
    </row>
    <row r="16" spans="1:59" ht="15" customHeight="1">
      <c r="A16" s="304"/>
      <c r="B16" s="301"/>
      <c r="C16" s="301"/>
      <c r="D16" s="301"/>
      <c r="E16" s="301"/>
      <c r="F16" s="301"/>
      <c r="G16" s="302"/>
      <c r="H16" s="302"/>
      <c r="I16" s="302"/>
      <c r="J16" s="166"/>
      <c r="K16" s="166"/>
      <c r="L16" s="258"/>
      <c r="M16" s="257"/>
      <c r="N16" s="166"/>
      <c r="O16" s="258"/>
      <c r="P16" s="280"/>
      <c r="Q16" s="259"/>
      <c r="R16" s="259"/>
      <c r="S16" s="259"/>
      <c r="T16" s="293"/>
      <c r="U16" s="293"/>
      <c r="V16" s="293"/>
      <c r="W16" s="215"/>
      <c r="X16" s="215"/>
      <c r="Y16" s="215"/>
      <c r="Z16" s="285"/>
      <c r="AA16" s="285"/>
      <c r="AB16" s="299"/>
      <c r="AC16" s="264"/>
      <c r="AD16" s="269"/>
      <c r="AE16" s="271"/>
      <c r="AF16" s="273"/>
      <c r="AG16" s="275"/>
      <c r="AH16" s="248"/>
      <c r="AI16" s="277"/>
      <c r="AJ16" s="262"/>
      <c r="AK16" s="294"/>
      <c r="AL16" s="294"/>
      <c r="AM16" s="259"/>
      <c r="AN16" s="259"/>
      <c r="AO16" s="259"/>
      <c r="AP16" s="208"/>
      <c r="AQ16" s="288"/>
      <c r="AR16" s="210"/>
      <c r="AS16" s="232"/>
      <c r="AT16" s="210"/>
      <c r="AU16" s="210"/>
      <c r="AV16" s="210"/>
      <c r="AW16" s="232"/>
      <c r="AX16" s="232"/>
      <c r="AY16" s="232"/>
      <c r="AZ16" s="288"/>
      <c r="BA16" s="288"/>
      <c r="BB16" s="210"/>
      <c r="BC16" s="288"/>
      <c r="BD16" s="288"/>
      <c r="BE16" s="289"/>
      <c r="BF16" s="210"/>
      <c r="BG16" s="288"/>
    </row>
    <row r="17" spans="1:59" ht="15" customHeight="1">
      <c r="A17" s="304"/>
      <c r="B17" s="301"/>
      <c r="C17" s="301"/>
      <c r="D17" s="301"/>
      <c r="E17" s="301"/>
      <c r="F17" s="301"/>
      <c r="G17" s="302"/>
      <c r="H17" s="302"/>
      <c r="I17" s="302"/>
      <c r="J17" s="166"/>
      <c r="K17" s="166"/>
      <c r="L17" s="258"/>
      <c r="M17" s="257"/>
      <c r="N17" s="166"/>
      <c r="O17" s="258"/>
      <c r="P17" s="280"/>
      <c r="Q17" s="259"/>
      <c r="R17" s="259"/>
      <c r="S17" s="259"/>
      <c r="T17" s="293"/>
      <c r="U17" s="293"/>
      <c r="V17" s="293"/>
      <c r="W17" s="215"/>
      <c r="X17" s="215"/>
      <c r="Y17" s="215"/>
      <c r="Z17" s="285"/>
      <c r="AA17" s="285"/>
      <c r="AB17" s="299"/>
      <c r="AC17" s="264"/>
      <c r="AD17" s="269"/>
      <c r="AE17" s="296"/>
      <c r="AF17" s="295"/>
      <c r="AG17" s="297"/>
      <c r="AH17" s="248"/>
      <c r="AI17" s="382"/>
      <c r="AJ17" s="375"/>
      <c r="AK17" s="294"/>
      <c r="AL17" s="294"/>
      <c r="AM17" s="259"/>
      <c r="AN17" s="259"/>
      <c r="AO17" s="259"/>
      <c r="AP17" s="208"/>
      <c r="AQ17" s="288"/>
      <c r="AR17" s="210"/>
      <c r="AS17" s="232"/>
      <c r="AT17" s="210"/>
      <c r="AU17" s="210"/>
      <c r="AV17" s="210"/>
      <c r="AW17" s="232"/>
      <c r="AX17" s="232"/>
      <c r="AY17" s="232"/>
      <c r="AZ17" s="288"/>
      <c r="BA17" s="288"/>
      <c r="BB17" s="210"/>
      <c r="BC17" s="288"/>
      <c r="BD17" s="288"/>
      <c r="BE17" s="289"/>
      <c r="BF17" s="210"/>
      <c r="BG17" s="288"/>
    </row>
    <row r="18" spans="1:59" ht="73.5" customHeight="1">
      <c r="A18" s="304"/>
      <c r="B18" s="301"/>
      <c r="C18" s="301"/>
      <c r="D18" s="301"/>
      <c r="E18" s="301"/>
      <c r="F18" s="301"/>
      <c r="G18" s="302"/>
      <c r="H18" s="302"/>
      <c r="I18" s="302"/>
      <c r="J18" s="166"/>
      <c r="K18" s="166"/>
      <c r="L18" s="258"/>
      <c r="M18" s="257"/>
      <c r="N18" s="166"/>
      <c r="O18" s="258"/>
      <c r="P18" s="280"/>
      <c r="Q18" s="259"/>
      <c r="R18" s="259"/>
      <c r="S18" s="259"/>
      <c r="T18" s="237"/>
      <c r="U18" s="237"/>
      <c r="V18" s="237"/>
      <c r="W18" s="215"/>
      <c r="X18" s="215"/>
      <c r="Y18" s="215"/>
      <c r="Z18" s="285"/>
      <c r="AA18" s="285"/>
      <c r="AB18" s="299"/>
      <c r="AC18" s="264"/>
      <c r="AD18" s="269"/>
      <c r="AE18" s="270" t="s">
        <v>173</v>
      </c>
      <c r="AF18" s="272" t="s">
        <v>174</v>
      </c>
      <c r="AG18" s="274">
        <v>1</v>
      </c>
      <c r="AH18" s="261">
        <v>1</v>
      </c>
      <c r="AI18" s="276">
        <v>0</v>
      </c>
      <c r="AJ18" s="261">
        <v>0</v>
      </c>
      <c r="AK18" s="290">
        <v>45322</v>
      </c>
      <c r="AL18" s="290">
        <v>45657</v>
      </c>
      <c r="AM18" s="236">
        <v>349</v>
      </c>
      <c r="AN18" s="236">
        <v>1028736</v>
      </c>
      <c r="AO18" s="236">
        <v>1028736</v>
      </c>
      <c r="AP18" s="208"/>
      <c r="AQ18" s="288"/>
      <c r="AR18" s="210"/>
      <c r="AS18" s="211">
        <f>914240733+777278563</f>
        <v>1691519296</v>
      </c>
      <c r="AT18" s="207" t="s">
        <v>175</v>
      </c>
      <c r="AU18" s="207"/>
      <c r="AV18" s="207"/>
      <c r="AW18" s="211">
        <v>98000000</v>
      </c>
      <c r="AX18" s="211">
        <v>34500000</v>
      </c>
      <c r="AY18" s="211">
        <v>0.35</v>
      </c>
      <c r="AZ18" s="288"/>
      <c r="BA18" s="288"/>
      <c r="BB18" s="210"/>
      <c r="BC18" s="288"/>
      <c r="BD18" s="288"/>
      <c r="BE18" s="289"/>
      <c r="BF18" s="210"/>
      <c r="BG18" s="288"/>
    </row>
    <row r="19" spans="1:59" ht="15" customHeight="1">
      <c r="A19" s="304"/>
      <c r="B19" s="301"/>
      <c r="C19" s="301"/>
      <c r="D19" s="301"/>
      <c r="E19" s="301"/>
      <c r="F19" s="301"/>
      <c r="G19" s="302"/>
      <c r="H19" s="302"/>
      <c r="I19" s="302"/>
      <c r="J19" s="166"/>
      <c r="K19" s="166" t="s">
        <v>176</v>
      </c>
      <c r="L19" s="258" t="s">
        <v>145</v>
      </c>
      <c r="M19" s="257">
        <v>0</v>
      </c>
      <c r="N19" s="166" t="s">
        <v>177</v>
      </c>
      <c r="O19" s="258" t="s">
        <v>148</v>
      </c>
      <c r="P19" s="280"/>
      <c r="Q19" s="259" t="s">
        <v>149</v>
      </c>
      <c r="R19" s="259">
        <v>1</v>
      </c>
      <c r="S19" s="259" t="s">
        <v>177</v>
      </c>
      <c r="T19" s="236">
        <v>0</v>
      </c>
      <c r="U19" s="236">
        <v>0</v>
      </c>
      <c r="V19" s="387">
        <v>0</v>
      </c>
      <c r="W19" s="215">
        <v>1</v>
      </c>
      <c r="X19" s="215"/>
      <c r="Y19" s="215"/>
      <c r="Z19" s="285"/>
      <c r="AA19" s="285"/>
      <c r="AB19" s="299"/>
      <c r="AC19" s="264"/>
      <c r="AD19" s="269"/>
      <c r="AE19" s="271"/>
      <c r="AF19" s="273"/>
      <c r="AG19" s="275"/>
      <c r="AH19" s="262"/>
      <c r="AI19" s="277"/>
      <c r="AJ19" s="262"/>
      <c r="AK19" s="291"/>
      <c r="AL19" s="291"/>
      <c r="AM19" s="293"/>
      <c r="AN19" s="293"/>
      <c r="AO19" s="293"/>
      <c r="AP19" s="208"/>
      <c r="AQ19" s="288"/>
      <c r="AR19" s="210"/>
      <c r="AS19" s="212"/>
      <c r="AT19" s="208"/>
      <c r="AU19" s="208"/>
      <c r="AV19" s="208"/>
      <c r="AW19" s="212"/>
      <c r="AX19" s="212"/>
      <c r="AY19" s="212"/>
      <c r="AZ19" s="288"/>
      <c r="BA19" s="288"/>
      <c r="BB19" s="210"/>
      <c r="BC19" s="288"/>
      <c r="BD19" s="288"/>
      <c r="BE19" s="289"/>
      <c r="BF19" s="210"/>
      <c r="BG19" s="288"/>
    </row>
    <row r="20" spans="1:59" ht="15" customHeight="1">
      <c r="A20" s="304"/>
      <c r="B20" s="301"/>
      <c r="C20" s="301"/>
      <c r="D20" s="301"/>
      <c r="E20" s="301"/>
      <c r="F20" s="301"/>
      <c r="G20" s="302"/>
      <c r="H20" s="302"/>
      <c r="I20" s="302"/>
      <c r="J20" s="166"/>
      <c r="K20" s="166"/>
      <c r="L20" s="258"/>
      <c r="M20" s="257"/>
      <c r="N20" s="166"/>
      <c r="O20" s="258"/>
      <c r="P20" s="280"/>
      <c r="Q20" s="259"/>
      <c r="R20" s="259"/>
      <c r="S20" s="259"/>
      <c r="T20" s="293"/>
      <c r="U20" s="293"/>
      <c r="V20" s="293"/>
      <c r="W20" s="215"/>
      <c r="X20" s="215"/>
      <c r="Y20" s="215"/>
      <c r="Z20" s="285"/>
      <c r="AA20" s="285"/>
      <c r="AB20" s="299"/>
      <c r="AC20" s="264"/>
      <c r="AD20" s="269"/>
      <c r="AE20" s="271"/>
      <c r="AF20" s="273"/>
      <c r="AG20" s="275"/>
      <c r="AH20" s="262"/>
      <c r="AI20" s="277"/>
      <c r="AJ20" s="262"/>
      <c r="AK20" s="291"/>
      <c r="AL20" s="291"/>
      <c r="AM20" s="293"/>
      <c r="AN20" s="293"/>
      <c r="AO20" s="293"/>
      <c r="AP20" s="208"/>
      <c r="AQ20" s="288"/>
      <c r="AR20" s="210"/>
      <c r="AS20" s="212"/>
      <c r="AT20" s="208"/>
      <c r="AU20" s="208"/>
      <c r="AV20" s="208"/>
      <c r="AW20" s="212"/>
      <c r="AX20" s="212"/>
      <c r="AY20" s="212"/>
      <c r="AZ20" s="288"/>
      <c r="BA20" s="288"/>
      <c r="BB20" s="210"/>
      <c r="BC20" s="288"/>
      <c r="BD20" s="288"/>
      <c r="BE20" s="289"/>
      <c r="BF20" s="210"/>
      <c r="BG20" s="288"/>
    </row>
    <row r="21" spans="1:59" ht="15" customHeight="1">
      <c r="A21" s="304"/>
      <c r="B21" s="301"/>
      <c r="C21" s="301"/>
      <c r="D21" s="301"/>
      <c r="E21" s="301"/>
      <c r="F21" s="301"/>
      <c r="G21" s="302"/>
      <c r="H21" s="302"/>
      <c r="I21" s="302"/>
      <c r="J21" s="166"/>
      <c r="K21" s="166"/>
      <c r="L21" s="258"/>
      <c r="M21" s="257"/>
      <c r="N21" s="166"/>
      <c r="O21" s="258"/>
      <c r="P21" s="280"/>
      <c r="Q21" s="259"/>
      <c r="R21" s="259"/>
      <c r="S21" s="259"/>
      <c r="T21" s="293"/>
      <c r="U21" s="293"/>
      <c r="V21" s="293"/>
      <c r="W21" s="215"/>
      <c r="X21" s="215"/>
      <c r="Y21" s="215"/>
      <c r="Z21" s="285"/>
      <c r="AA21" s="285"/>
      <c r="AB21" s="299"/>
      <c r="AC21" s="264"/>
      <c r="AD21" s="269"/>
      <c r="AE21" s="271"/>
      <c r="AF21" s="273"/>
      <c r="AG21" s="275"/>
      <c r="AH21" s="262"/>
      <c r="AI21" s="277"/>
      <c r="AJ21" s="262"/>
      <c r="AK21" s="291"/>
      <c r="AL21" s="291"/>
      <c r="AM21" s="293"/>
      <c r="AN21" s="293"/>
      <c r="AO21" s="293"/>
      <c r="AP21" s="208"/>
      <c r="AQ21" s="288"/>
      <c r="AR21" s="210"/>
      <c r="AS21" s="212"/>
      <c r="AT21" s="208"/>
      <c r="AU21" s="208"/>
      <c r="AV21" s="208"/>
      <c r="AW21" s="212"/>
      <c r="AX21" s="212"/>
      <c r="AY21" s="212"/>
      <c r="AZ21" s="288"/>
      <c r="BA21" s="288"/>
      <c r="BB21" s="210"/>
      <c r="BC21" s="288"/>
      <c r="BD21" s="288"/>
      <c r="BE21" s="289"/>
      <c r="BF21" s="210"/>
      <c r="BG21" s="288"/>
    </row>
    <row r="22" spans="1:59" ht="15" customHeight="1">
      <c r="A22" s="304"/>
      <c r="B22" s="301"/>
      <c r="C22" s="301"/>
      <c r="D22" s="301"/>
      <c r="E22" s="301"/>
      <c r="F22" s="301"/>
      <c r="G22" s="302"/>
      <c r="H22" s="302"/>
      <c r="I22" s="302"/>
      <c r="J22" s="166"/>
      <c r="K22" s="166"/>
      <c r="L22" s="258"/>
      <c r="M22" s="257"/>
      <c r="N22" s="166"/>
      <c r="O22" s="258"/>
      <c r="P22" s="280"/>
      <c r="Q22" s="259"/>
      <c r="R22" s="259"/>
      <c r="S22" s="259"/>
      <c r="T22" s="293"/>
      <c r="U22" s="293"/>
      <c r="V22" s="293"/>
      <c r="W22" s="215"/>
      <c r="X22" s="215"/>
      <c r="Y22" s="215"/>
      <c r="Z22" s="285"/>
      <c r="AA22" s="285"/>
      <c r="AB22" s="299"/>
      <c r="AC22" s="264"/>
      <c r="AD22" s="269"/>
      <c r="AE22" s="271"/>
      <c r="AF22" s="273"/>
      <c r="AG22" s="275"/>
      <c r="AH22" s="262"/>
      <c r="AI22" s="277"/>
      <c r="AJ22" s="262"/>
      <c r="AK22" s="291"/>
      <c r="AL22" s="291"/>
      <c r="AM22" s="293"/>
      <c r="AN22" s="293"/>
      <c r="AO22" s="293"/>
      <c r="AP22" s="208"/>
      <c r="AQ22" s="288"/>
      <c r="AR22" s="210"/>
      <c r="AS22" s="212"/>
      <c r="AT22" s="208"/>
      <c r="AU22" s="208"/>
      <c r="AV22" s="208"/>
      <c r="AW22" s="212"/>
      <c r="AX22" s="212"/>
      <c r="AY22" s="212"/>
      <c r="AZ22" s="288"/>
      <c r="BA22" s="288"/>
      <c r="BB22" s="210"/>
      <c r="BC22" s="288"/>
      <c r="BD22" s="288"/>
      <c r="BE22" s="289"/>
      <c r="BF22" s="210"/>
      <c r="BG22" s="288"/>
    </row>
    <row r="23" spans="1:59" ht="15" customHeight="1">
      <c r="A23" s="304"/>
      <c r="B23" s="301"/>
      <c r="C23" s="301"/>
      <c r="D23" s="301"/>
      <c r="E23" s="301"/>
      <c r="F23" s="301"/>
      <c r="G23" s="302"/>
      <c r="H23" s="302"/>
      <c r="I23" s="302"/>
      <c r="J23" s="166"/>
      <c r="K23" s="166"/>
      <c r="L23" s="258"/>
      <c r="M23" s="257"/>
      <c r="N23" s="166"/>
      <c r="O23" s="258"/>
      <c r="P23" s="280"/>
      <c r="Q23" s="259"/>
      <c r="R23" s="259"/>
      <c r="S23" s="259"/>
      <c r="T23" s="293"/>
      <c r="U23" s="293"/>
      <c r="V23" s="293"/>
      <c r="W23" s="215"/>
      <c r="X23" s="215"/>
      <c r="Y23" s="215"/>
      <c r="Z23" s="285"/>
      <c r="AA23" s="285"/>
      <c r="AB23" s="299"/>
      <c r="AC23" s="264"/>
      <c r="AD23" s="269"/>
      <c r="AE23" s="271"/>
      <c r="AF23" s="273"/>
      <c r="AG23" s="275"/>
      <c r="AH23" s="262"/>
      <c r="AI23" s="277"/>
      <c r="AJ23" s="262"/>
      <c r="AK23" s="291"/>
      <c r="AL23" s="291"/>
      <c r="AM23" s="293"/>
      <c r="AN23" s="293"/>
      <c r="AO23" s="293"/>
      <c r="AP23" s="208"/>
      <c r="AQ23" s="288"/>
      <c r="AR23" s="210"/>
      <c r="AS23" s="213"/>
      <c r="AT23" s="209"/>
      <c r="AU23" s="209"/>
      <c r="AV23" s="209"/>
      <c r="AW23" s="213"/>
      <c r="AX23" s="213"/>
      <c r="AY23" s="213"/>
      <c r="AZ23" s="288"/>
      <c r="BA23" s="288"/>
      <c r="BB23" s="210"/>
      <c r="BC23" s="288"/>
      <c r="BD23" s="288"/>
      <c r="BE23" s="289"/>
      <c r="BF23" s="210"/>
      <c r="BG23" s="288"/>
    </row>
    <row r="24" spans="1:59" ht="53.25" customHeight="1">
      <c r="A24" s="304"/>
      <c r="B24" s="301"/>
      <c r="C24" s="301"/>
      <c r="D24" s="301"/>
      <c r="E24" s="301"/>
      <c r="F24" s="301"/>
      <c r="G24" s="302"/>
      <c r="H24" s="302"/>
      <c r="I24" s="302"/>
      <c r="J24" s="166"/>
      <c r="K24" s="166"/>
      <c r="L24" s="258"/>
      <c r="M24" s="257"/>
      <c r="N24" s="166"/>
      <c r="O24" s="258"/>
      <c r="P24" s="280"/>
      <c r="Q24" s="259"/>
      <c r="R24" s="259"/>
      <c r="S24" s="259"/>
      <c r="T24" s="237"/>
      <c r="U24" s="237"/>
      <c r="V24" s="237"/>
      <c r="W24" s="215"/>
      <c r="X24" s="215"/>
      <c r="Y24" s="215"/>
      <c r="Z24" s="285"/>
      <c r="AA24" s="285"/>
      <c r="AB24" s="300"/>
      <c r="AC24" s="252" t="s">
        <v>178</v>
      </c>
      <c r="AD24" s="253"/>
      <c r="AE24" s="253"/>
      <c r="AF24" s="253"/>
      <c r="AG24" s="253"/>
      <c r="AH24" s="254"/>
      <c r="AI24" s="129"/>
      <c r="AJ24" s="130">
        <v>0</v>
      </c>
      <c r="AK24" s="292"/>
      <c r="AL24" s="292"/>
      <c r="AM24" s="237"/>
      <c r="AN24" s="237"/>
      <c r="AO24" s="237"/>
      <c r="AP24" s="208"/>
      <c r="AQ24" s="288"/>
      <c r="AR24" s="210"/>
      <c r="AS24" s="157">
        <f>SUM(AS10:AS23)</f>
        <v>1776118709</v>
      </c>
      <c r="AT24" s="204" t="s">
        <v>179</v>
      </c>
      <c r="AU24" s="205"/>
      <c r="AV24" s="135"/>
      <c r="AW24" s="136">
        <f t="shared" ref="AW24:AX24" si="0">SUM(AW10:AW23)</f>
        <v>98000000</v>
      </c>
      <c r="AX24" s="152">
        <f t="shared" si="0"/>
        <v>34500000</v>
      </c>
      <c r="AY24" s="137">
        <f>+AX24/AS24</f>
        <v>1.9424377337607338E-2</v>
      </c>
      <c r="AZ24" s="288"/>
      <c r="BA24" s="288"/>
      <c r="BB24" s="210"/>
      <c r="BC24" s="288"/>
      <c r="BD24" s="288"/>
      <c r="BE24" s="289"/>
      <c r="BF24" s="210"/>
      <c r="BG24" s="288"/>
    </row>
    <row r="25" spans="1:59" ht="56.25" customHeight="1">
      <c r="A25" s="304"/>
      <c r="B25" s="301"/>
      <c r="C25" s="301"/>
      <c r="D25" s="301"/>
      <c r="E25" s="301"/>
      <c r="F25" s="301"/>
      <c r="G25" s="302"/>
      <c r="H25" s="302"/>
      <c r="I25" s="302"/>
      <c r="J25" s="166"/>
      <c r="K25" s="166" t="s">
        <v>180</v>
      </c>
      <c r="L25" s="258" t="s">
        <v>181</v>
      </c>
      <c r="M25" s="257">
        <v>0</v>
      </c>
      <c r="N25" s="166" t="s">
        <v>180</v>
      </c>
      <c r="O25" s="258" t="s">
        <v>148</v>
      </c>
      <c r="P25" s="258"/>
      <c r="Q25" s="259" t="s">
        <v>182</v>
      </c>
      <c r="R25" s="259">
        <v>1</v>
      </c>
      <c r="S25" s="259" t="s">
        <v>180</v>
      </c>
      <c r="T25" s="236">
        <v>0</v>
      </c>
      <c r="U25" s="236">
        <v>0</v>
      </c>
      <c r="V25" s="387">
        <v>0</v>
      </c>
      <c r="W25" s="281">
        <v>0.4</v>
      </c>
      <c r="X25" s="79"/>
      <c r="Y25" s="79"/>
      <c r="Z25" s="285"/>
      <c r="AA25" s="285"/>
      <c r="AB25" s="298" t="s">
        <v>183</v>
      </c>
      <c r="AC25" s="263">
        <v>2021130010272</v>
      </c>
      <c r="AD25" s="268" t="s">
        <v>184</v>
      </c>
      <c r="AE25" s="59" t="s">
        <v>185</v>
      </c>
      <c r="AF25" s="67"/>
      <c r="AG25" s="75">
        <v>1</v>
      </c>
      <c r="AH25" s="76">
        <v>1</v>
      </c>
      <c r="AI25" s="90">
        <v>0</v>
      </c>
      <c r="AJ25" s="89">
        <v>0</v>
      </c>
      <c r="AK25" s="62">
        <v>45322</v>
      </c>
      <c r="AL25" s="62">
        <v>45657</v>
      </c>
      <c r="AM25" s="57">
        <v>349</v>
      </c>
      <c r="AN25" s="57">
        <v>887946</v>
      </c>
      <c r="AO25" s="57">
        <v>887946</v>
      </c>
      <c r="AP25" s="208"/>
      <c r="AQ25" s="288"/>
      <c r="AR25" s="210"/>
      <c r="AS25" s="63"/>
      <c r="AT25" s="210" t="s">
        <v>160</v>
      </c>
      <c r="AU25" s="288" t="s">
        <v>183</v>
      </c>
      <c r="AV25" s="288" t="s">
        <v>186</v>
      </c>
      <c r="AW25" s="214">
        <v>0</v>
      </c>
      <c r="AX25" s="214">
        <v>0</v>
      </c>
      <c r="AY25" s="214"/>
      <c r="AZ25" s="288" t="s">
        <v>163</v>
      </c>
      <c r="BA25" s="288" t="s">
        <v>187</v>
      </c>
      <c r="BB25" s="210" t="s">
        <v>188</v>
      </c>
      <c r="BC25" s="288" t="s">
        <v>166</v>
      </c>
      <c r="BD25" s="287">
        <v>45342</v>
      </c>
      <c r="BE25" s="288" t="s">
        <v>189</v>
      </c>
      <c r="BF25" s="210" t="s">
        <v>190</v>
      </c>
      <c r="BG25" s="288" t="s">
        <v>191</v>
      </c>
    </row>
    <row r="26" spans="1:59" ht="59.25" customHeight="1">
      <c r="A26" s="304"/>
      <c r="B26" s="301"/>
      <c r="C26" s="301"/>
      <c r="D26" s="301"/>
      <c r="E26" s="301"/>
      <c r="F26" s="301"/>
      <c r="G26" s="302"/>
      <c r="H26" s="302"/>
      <c r="I26" s="302"/>
      <c r="J26" s="166"/>
      <c r="K26" s="166"/>
      <c r="L26" s="258"/>
      <c r="M26" s="257"/>
      <c r="N26" s="166"/>
      <c r="O26" s="258"/>
      <c r="P26" s="258"/>
      <c r="Q26" s="259"/>
      <c r="R26" s="259"/>
      <c r="S26" s="259"/>
      <c r="T26" s="237"/>
      <c r="U26" s="237"/>
      <c r="V26" s="237"/>
      <c r="W26" s="282"/>
      <c r="X26" s="79"/>
      <c r="Y26" s="79"/>
      <c r="Z26" s="286"/>
      <c r="AA26" s="286"/>
      <c r="AB26" s="299"/>
      <c r="AC26" s="265"/>
      <c r="AD26" s="283"/>
      <c r="AE26" s="59" t="s">
        <v>192</v>
      </c>
      <c r="AF26" s="67" t="s">
        <v>180</v>
      </c>
      <c r="AG26" s="75">
        <v>1</v>
      </c>
      <c r="AH26" s="76">
        <v>1</v>
      </c>
      <c r="AI26" s="91">
        <v>0</v>
      </c>
      <c r="AJ26" s="76">
        <v>0</v>
      </c>
      <c r="AK26" s="60">
        <v>45322</v>
      </c>
      <c r="AL26" s="60">
        <v>45657</v>
      </c>
      <c r="AM26" s="61">
        <v>349</v>
      </c>
      <c r="AN26" s="61">
        <v>887946</v>
      </c>
      <c r="AO26" s="61">
        <v>887946</v>
      </c>
      <c r="AP26" s="208"/>
      <c r="AQ26" s="288"/>
      <c r="AR26" s="210"/>
      <c r="AS26" s="163">
        <v>9800000000</v>
      </c>
      <c r="AT26" s="210"/>
      <c r="AU26" s="288"/>
      <c r="AV26" s="288"/>
      <c r="AW26" s="214"/>
      <c r="AX26" s="214">
        <v>0</v>
      </c>
      <c r="AY26" s="214"/>
      <c r="AZ26" s="288"/>
      <c r="BA26" s="288"/>
      <c r="BB26" s="210"/>
      <c r="BC26" s="288"/>
      <c r="BD26" s="288"/>
      <c r="BE26" s="288"/>
      <c r="BF26" s="210"/>
      <c r="BG26" s="288"/>
    </row>
    <row r="27" spans="1:59" ht="59.25" customHeight="1">
      <c r="A27" s="304"/>
      <c r="B27" s="301"/>
      <c r="C27" s="301"/>
      <c r="D27" s="301"/>
      <c r="E27" s="301"/>
      <c r="F27" s="301"/>
      <c r="G27" s="84"/>
      <c r="H27" s="84"/>
      <c r="I27" s="84"/>
      <c r="J27" s="56"/>
      <c r="K27" s="252" t="s">
        <v>193</v>
      </c>
      <c r="L27" s="253"/>
      <c r="M27" s="253"/>
      <c r="N27" s="253"/>
      <c r="O27" s="253"/>
      <c r="P27" s="253"/>
      <c r="Q27" s="253"/>
      <c r="R27" s="253"/>
      <c r="S27" s="254"/>
      <c r="T27" s="82">
        <v>0</v>
      </c>
      <c r="U27" s="82">
        <v>0</v>
      </c>
      <c r="V27" s="92">
        <v>0</v>
      </c>
      <c r="W27" s="93">
        <f>AVERAGE(W10:W25)</f>
        <v>0.68018749999999994</v>
      </c>
      <c r="X27" s="79"/>
      <c r="Y27" s="79"/>
      <c r="Z27" s="87"/>
      <c r="AA27" s="87"/>
      <c r="AB27" s="300"/>
      <c r="AC27" s="252" t="s">
        <v>194</v>
      </c>
      <c r="AD27" s="253"/>
      <c r="AE27" s="253"/>
      <c r="AF27" s="253"/>
      <c r="AG27" s="253"/>
      <c r="AH27" s="253"/>
      <c r="AI27" s="254"/>
      <c r="AJ27" s="95">
        <v>0</v>
      </c>
      <c r="AK27" s="60"/>
      <c r="AL27" s="60"/>
      <c r="AM27" s="61"/>
      <c r="AN27" s="61"/>
      <c r="AO27" s="61"/>
      <c r="AP27" s="208"/>
      <c r="AQ27" s="288"/>
      <c r="AR27" s="210"/>
      <c r="AS27" s="158">
        <f>SUM(AS25:AS26)</f>
        <v>9800000000</v>
      </c>
      <c r="AT27" s="204" t="s">
        <v>179</v>
      </c>
      <c r="AU27" s="205"/>
      <c r="AV27" s="138"/>
      <c r="AW27" s="124">
        <f>SUM(AW25)</f>
        <v>0</v>
      </c>
      <c r="AX27" s="124">
        <f>SUM(AX25)</f>
        <v>0</v>
      </c>
      <c r="AY27" s="139">
        <v>0</v>
      </c>
      <c r="AZ27" s="9"/>
      <c r="BA27" s="86"/>
      <c r="BB27" s="72"/>
      <c r="BC27" s="86"/>
      <c r="BD27" s="86"/>
      <c r="BE27" s="86"/>
      <c r="BF27" s="72"/>
      <c r="BG27" s="86"/>
    </row>
    <row r="28" spans="1:59" ht="15" customHeight="1">
      <c r="A28" s="304"/>
      <c r="B28" s="301"/>
      <c r="C28" s="301"/>
      <c r="D28" s="301"/>
      <c r="E28" s="301"/>
      <c r="F28" s="301"/>
      <c r="G28" s="302" t="s">
        <v>141</v>
      </c>
      <c r="H28" s="302" t="s">
        <v>142</v>
      </c>
      <c r="I28" s="302" t="s">
        <v>141</v>
      </c>
      <c r="J28" s="249" t="s">
        <v>195</v>
      </c>
      <c r="K28" s="166" t="s">
        <v>196</v>
      </c>
      <c r="L28" s="257" t="s">
        <v>197</v>
      </c>
      <c r="M28" s="257">
        <v>0</v>
      </c>
      <c r="N28" s="166" t="s">
        <v>198</v>
      </c>
      <c r="O28" s="258" t="s">
        <v>148</v>
      </c>
      <c r="P28" s="258" t="s">
        <v>148</v>
      </c>
      <c r="Q28" s="259" t="s">
        <v>199</v>
      </c>
      <c r="R28" s="259">
        <v>39</v>
      </c>
      <c r="S28" s="259" t="s">
        <v>200</v>
      </c>
      <c r="T28" s="259">
        <v>0</v>
      </c>
      <c r="U28" s="259">
        <v>54</v>
      </c>
      <c r="V28" s="260">
        <v>1</v>
      </c>
      <c r="W28" s="215">
        <v>1</v>
      </c>
      <c r="X28" s="215"/>
      <c r="Y28" s="215"/>
      <c r="Z28" s="376" t="s">
        <v>201</v>
      </c>
      <c r="AA28" s="284" t="s">
        <v>152</v>
      </c>
      <c r="AB28" s="216" t="s">
        <v>202</v>
      </c>
      <c r="AC28" s="263">
        <v>2020130010211</v>
      </c>
      <c r="AD28" s="266" t="s">
        <v>203</v>
      </c>
      <c r="AE28" s="222" t="s">
        <v>204</v>
      </c>
      <c r="AF28" s="222"/>
      <c r="AG28" s="248">
        <v>39</v>
      </c>
      <c r="AH28" s="256">
        <v>1</v>
      </c>
      <c r="AI28" s="267">
        <v>54</v>
      </c>
      <c r="AJ28" s="256">
        <v>1</v>
      </c>
      <c r="AK28" s="369">
        <v>45322</v>
      </c>
      <c r="AL28" s="369">
        <v>45657</v>
      </c>
      <c r="AM28" s="210">
        <v>349</v>
      </c>
      <c r="AN28" s="210">
        <v>1028736</v>
      </c>
      <c r="AO28" s="210">
        <v>1028736</v>
      </c>
      <c r="AP28" s="208"/>
      <c r="AQ28" s="288"/>
      <c r="AR28" s="210"/>
      <c r="AS28" s="211">
        <v>615000000</v>
      </c>
      <c r="AT28" s="199" t="s">
        <v>160</v>
      </c>
      <c r="AU28" s="207" t="s">
        <v>205</v>
      </c>
      <c r="AV28" s="207" t="s">
        <v>206</v>
      </c>
      <c r="AW28" s="194">
        <v>209600000</v>
      </c>
      <c r="AX28" s="194">
        <v>106200000</v>
      </c>
      <c r="AY28" s="197"/>
      <c r="AZ28" s="288" t="s">
        <v>163</v>
      </c>
      <c r="BA28" s="207" t="s">
        <v>207</v>
      </c>
      <c r="BB28" s="199" t="s">
        <v>208</v>
      </c>
      <c r="BC28" s="207" t="s">
        <v>166</v>
      </c>
      <c r="BD28" s="373">
        <v>45342</v>
      </c>
      <c r="BE28" s="207"/>
      <c r="BF28" s="199" t="s">
        <v>209</v>
      </c>
      <c r="BG28" s="207" t="s">
        <v>210</v>
      </c>
    </row>
    <row r="29" spans="1:59" ht="15" customHeight="1">
      <c r="A29" s="304"/>
      <c r="B29" s="301"/>
      <c r="C29" s="301"/>
      <c r="D29" s="301"/>
      <c r="E29" s="301"/>
      <c r="F29" s="301"/>
      <c r="G29" s="302"/>
      <c r="H29" s="302"/>
      <c r="I29" s="302"/>
      <c r="J29" s="250"/>
      <c r="K29" s="166"/>
      <c r="L29" s="257"/>
      <c r="M29" s="257"/>
      <c r="N29" s="166"/>
      <c r="O29" s="258"/>
      <c r="P29" s="258"/>
      <c r="Q29" s="259"/>
      <c r="R29" s="259"/>
      <c r="S29" s="259"/>
      <c r="T29" s="259"/>
      <c r="U29" s="259"/>
      <c r="V29" s="259"/>
      <c r="W29" s="215"/>
      <c r="X29" s="215"/>
      <c r="Y29" s="215"/>
      <c r="Z29" s="377"/>
      <c r="AA29" s="285"/>
      <c r="AB29" s="217"/>
      <c r="AC29" s="264"/>
      <c r="AD29" s="266"/>
      <c r="AE29" s="222"/>
      <c r="AF29" s="222"/>
      <c r="AG29" s="248"/>
      <c r="AH29" s="256"/>
      <c r="AI29" s="267"/>
      <c r="AJ29" s="256"/>
      <c r="AK29" s="369"/>
      <c r="AL29" s="369"/>
      <c r="AM29" s="210"/>
      <c r="AN29" s="210"/>
      <c r="AO29" s="210"/>
      <c r="AP29" s="208"/>
      <c r="AQ29" s="288"/>
      <c r="AR29" s="210"/>
      <c r="AS29" s="212"/>
      <c r="AT29" s="200"/>
      <c r="AU29" s="208"/>
      <c r="AV29" s="208"/>
      <c r="AW29" s="195"/>
      <c r="AX29" s="195"/>
      <c r="AY29" s="198"/>
      <c r="AZ29" s="288"/>
      <c r="BA29" s="208"/>
      <c r="BB29" s="200"/>
      <c r="BC29" s="208"/>
      <c r="BD29" s="208"/>
      <c r="BE29" s="208"/>
      <c r="BF29" s="200"/>
      <c r="BG29" s="208"/>
    </row>
    <row r="30" spans="1:59" ht="34.5" customHeight="1">
      <c r="A30" s="304"/>
      <c r="B30" s="301"/>
      <c r="C30" s="301"/>
      <c r="D30" s="301"/>
      <c r="E30" s="301"/>
      <c r="F30" s="301"/>
      <c r="G30" s="302"/>
      <c r="H30" s="302"/>
      <c r="I30" s="302"/>
      <c r="J30" s="250"/>
      <c r="K30" s="166"/>
      <c r="L30" s="257"/>
      <c r="M30" s="257"/>
      <c r="N30" s="166"/>
      <c r="O30" s="258"/>
      <c r="P30" s="258"/>
      <c r="Q30" s="259"/>
      <c r="R30" s="259"/>
      <c r="S30" s="259"/>
      <c r="T30" s="259"/>
      <c r="U30" s="259"/>
      <c r="V30" s="259"/>
      <c r="W30" s="215"/>
      <c r="X30" s="215"/>
      <c r="Y30" s="215"/>
      <c r="Z30" s="377"/>
      <c r="AA30" s="285"/>
      <c r="AB30" s="217"/>
      <c r="AC30" s="264"/>
      <c r="AD30" s="266"/>
      <c r="AE30" s="222"/>
      <c r="AF30" s="222"/>
      <c r="AG30" s="248"/>
      <c r="AH30" s="256"/>
      <c r="AI30" s="267"/>
      <c r="AJ30" s="256"/>
      <c r="AK30" s="369"/>
      <c r="AL30" s="369"/>
      <c r="AM30" s="210"/>
      <c r="AN30" s="210"/>
      <c r="AO30" s="210"/>
      <c r="AP30" s="208"/>
      <c r="AQ30" s="288"/>
      <c r="AR30" s="210"/>
      <c r="AS30" s="212"/>
      <c r="AT30" s="200"/>
      <c r="AU30" s="208"/>
      <c r="AV30" s="208"/>
      <c r="AW30" s="195"/>
      <c r="AX30" s="195"/>
      <c r="AY30" s="198"/>
      <c r="AZ30" s="288"/>
      <c r="BA30" s="208"/>
      <c r="BB30" s="200"/>
      <c r="BC30" s="208"/>
      <c r="BD30" s="208"/>
      <c r="BE30" s="208"/>
      <c r="BF30" s="200"/>
      <c r="BG30" s="208"/>
    </row>
    <row r="31" spans="1:59" ht="23.25" customHeight="1">
      <c r="A31" s="304"/>
      <c r="B31" s="301"/>
      <c r="C31" s="301"/>
      <c r="D31" s="301"/>
      <c r="E31" s="301"/>
      <c r="F31" s="301"/>
      <c r="G31" s="302"/>
      <c r="H31" s="302"/>
      <c r="I31" s="302"/>
      <c r="J31" s="250"/>
      <c r="K31" s="166"/>
      <c r="L31" s="257"/>
      <c r="M31" s="257"/>
      <c r="N31" s="166"/>
      <c r="O31" s="258"/>
      <c r="P31" s="258"/>
      <c r="Q31" s="259"/>
      <c r="R31" s="259"/>
      <c r="S31" s="259"/>
      <c r="T31" s="259"/>
      <c r="U31" s="259"/>
      <c r="V31" s="259"/>
      <c r="W31" s="215"/>
      <c r="X31" s="215"/>
      <c r="Y31" s="215"/>
      <c r="Z31" s="377"/>
      <c r="AA31" s="285"/>
      <c r="AB31" s="217"/>
      <c r="AC31" s="264"/>
      <c r="AD31" s="266"/>
      <c r="AE31" s="222"/>
      <c r="AF31" s="222"/>
      <c r="AG31" s="248"/>
      <c r="AH31" s="256"/>
      <c r="AI31" s="267"/>
      <c r="AJ31" s="256"/>
      <c r="AK31" s="369"/>
      <c r="AL31" s="369"/>
      <c r="AM31" s="210"/>
      <c r="AN31" s="210"/>
      <c r="AO31" s="210"/>
      <c r="AP31" s="208"/>
      <c r="AQ31" s="288"/>
      <c r="AR31" s="210"/>
      <c r="AS31" s="212"/>
      <c r="AT31" s="200"/>
      <c r="AU31" s="208"/>
      <c r="AV31" s="208"/>
      <c r="AW31" s="195"/>
      <c r="AX31" s="195"/>
      <c r="AY31" s="198"/>
      <c r="AZ31" s="288"/>
      <c r="BA31" s="208"/>
      <c r="BB31" s="200"/>
      <c r="BC31" s="208"/>
      <c r="BD31" s="208"/>
      <c r="BE31" s="208"/>
      <c r="BF31" s="200"/>
      <c r="BG31" s="208"/>
    </row>
    <row r="32" spans="1:59" ht="26.25" customHeight="1">
      <c r="A32" s="304"/>
      <c r="B32" s="301"/>
      <c r="C32" s="301"/>
      <c r="D32" s="301"/>
      <c r="E32" s="301"/>
      <c r="F32" s="301"/>
      <c r="G32" s="302"/>
      <c r="H32" s="302"/>
      <c r="I32" s="302"/>
      <c r="J32" s="250"/>
      <c r="K32" s="166"/>
      <c r="L32" s="257"/>
      <c r="M32" s="257"/>
      <c r="N32" s="166"/>
      <c r="O32" s="258"/>
      <c r="P32" s="258"/>
      <c r="Q32" s="259"/>
      <c r="R32" s="259"/>
      <c r="S32" s="259"/>
      <c r="T32" s="259"/>
      <c r="U32" s="259"/>
      <c r="V32" s="259"/>
      <c r="W32" s="215"/>
      <c r="X32" s="215"/>
      <c r="Y32" s="215"/>
      <c r="Z32" s="377"/>
      <c r="AA32" s="285"/>
      <c r="AB32" s="217"/>
      <c r="AC32" s="264"/>
      <c r="AD32" s="266"/>
      <c r="AE32" s="222" t="s">
        <v>211</v>
      </c>
      <c r="AF32" s="222"/>
      <c r="AG32" s="248">
        <v>2</v>
      </c>
      <c r="AH32" s="256">
        <v>1</v>
      </c>
      <c r="AI32" s="267">
        <v>3</v>
      </c>
      <c r="AJ32" s="256">
        <v>1</v>
      </c>
      <c r="AK32" s="369"/>
      <c r="AL32" s="369"/>
      <c r="AM32" s="210"/>
      <c r="AN32" s="210"/>
      <c r="AO32" s="210"/>
      <c r="AP32" s="208"/>
      <c r="AQ32" s="288"/>
      <c r="AR32" s="210"/>
      <c r="AS32" s="213"/>
      <c r="AT32" s="200"/>
      <c r="AU32" s="208"/>
      <c r="AV32" s="208"/>
      <c r="AW32" s="195"/>
      <c r="AX32" s="195"/>
      <c r="AY32" s="198"/>
      <c r="AZ32" s="288"/>
      <c r="BA32" s="208"/>
      <c r="BB32" s="200"/>
      <c r="BC32" s="208"/>
      <c r="BD32" s="208"/>
      <c r="BE32" s="208"/>
      <c r="BF32" s="200"/>
      <c r="BG32" s="208"/>
    </row>
    <row r="33" spans="1:59" ht="15" customHeight="1">
      <c r="A33" s="304"/>
      <c r="B33" s="301"/>
      <c r="C33" s="301"/>
      <c r="D33" s="301"/>
      <c r="E33" s="301"/>
      <c r="F33" s="301"/>
      <c r="G33" s="302"/>
      <c r="H33" s="302"/>
      <c r="I33" s="302"/>
      <c r="J33" s="250"/>
      <c r="K33" s="166"/>
      <c r="L33" s="257"/>
      <c r="M33" s="257"/>
      <c r="N33" s="166"/>
      <c r="O33" s="258"/>
      <c r="P33" s="258"/>
      <c r="Q33" s="259"/>
      <c r="R33" s="259">
        <v>8</v>
      </c>
      <c r="S33" s="259" t="s">
        <v>212</v>
      </c>
      <c r="T33" s="259">
        <v>0</v>
      </c>
      <c r="U33" s="259">
        <v>3</v>
      </c>
      <c r="V33" s="260">
        <v>1</v>
      </c>
      <c r="W33" s="215"/>
      <c r="X33" s="215"/>
      <c r="Y33" s="215"/>
      <c r="Z33" s="377"/>
      <c r="AA33" s="285"/>
      <c r="AB33" s="217"/>
      <c r="AC33" s="264"/>
      <c r="AD33" s="266"/>
      <c r="AE33" s="222"/>
      <c r="AF33" s="222"/>
      <c r="AG33" s="248"/>
      <c r="AH33" s="256"/>
      <c r="AI33" s="267"/>
      <c r="AJ33" s="256"/>
      <c r="AK33" s="370">
        <v>45322</v>
      </c>
      <c r="AL33" s="369">
        <v>45657</v>
      </c>
      <c r="AM33" s="210">
        <v>349</v>
      </c>
      <c r="AN33" s="199">
        <v>1028736</v>
      </c>
      <c r="AO33" s="199">
        <v>1028736</v>
      </c>
      <c r="AP33" s="208"/>
      <c r="AQ33" s="288"/>
      <c r="AR33" s="210"/>
      <c r="AS33" s="228">
        <v>68235742.549999997</v>
      </c>
      <c r="AT33" s="201" t="s">
        <v>213</v>
      </c>
      <c r="AU33" s="208"/>
      <c r="AV33" s="208"/>
      <c r="AW33" s="195"/>
      <c r="AX33" s="195"/>
      <c r="AY33" s="198"/>
      <c r="AZ33" s="288"/>
      <c r="BA33" s="208"/>
      <c r="BB33" s="200"/>
      <c r="BC33" s="208"/>
      <c r="BD33" s="208"/>
      <c r="BE33" s="208"/>
      <c r="BF33" s="200"/>
      <c r="BG33" s="208"/>
    </row>
    <row r="34" spans="1:59" ht="23.25" customHeight="1">
      <c r="A34" s="304"/>
      <c r="B34" s="301"/>
      <c r="C34" s="301"/>
      <c r="D34" s="301"/>
      <c r="E34" s="301"/>
      <c r="F34" s="301"/>
      <c r="G34" s="302"/>
      <c r="H34" s="302"/>
      <c r="I34" s="302"/>
      <c r="J34" s="250"/>
      <c r="K34" s="166"/>
      <c r="L34" s="257"/>
      <c r="M34" s="257"/>
      <c r="N34" s="166"/>
      <c r="O34" s="258"/>
      <c r="P34" s="258"/>
      <c r="Q34" s="259"/>
      <c r="R34" s="259"/>
      <c r="S34" s="259"/>
      <c r="T34" s="259"/>
      <c r="U34" s="259"/>
      <c r="V34" s="260"/>
      <c r="W34" s="215"/>
      <c r="X34" s="215"/>
      <c r="Y34" s="215"/>
      <c r="Z34" s="377"/>
      <c r="AA34" s="285"/>
      <c r="AB34" s="217"/>
      <c r="AC34" s="264"/>
      <c r="AD34" s="266"/>
      <c r="AE34" s="222"/>
      <c r="AF34" s="222"/>
      <c r="AG34" s="248"/>
      <c r="AH34" s="256"/>
      <c r="AI34" s="267"/>
      <c r="AJ34" s="256"/>
      <c r="AK34" s="371"/>
      <c r="AL34" s="369"/>
      <c r="AM34" s="210"/>
      <c r="AN34" s="200"/>
      <c r="AO34" s="200"/>
      <c r="AP34" s="208"/>
      <c r="AQ34" s="288"/>
      <c r="AR34" s="210"/>
      <c r="AS34" s="229"/>
      <c r="AT34" s="202"/>
      <c r="AU34" s="208"/>
      <c r="AV34" s="208"/>
      <c r="AW34" s="195"/>
      <c r="AX34" s="195"/>
      <c r="AY34" s="198"/>
      <c r="AZ34" s="288"/>
      <c r="BA34" s="208"/>
      <c r="BB34" s="200"/>
      <c r="BC34" s="208"/>
      <c r="BD34" s="208"/>
      <c r="BE34" s="208"/>
      <c r="BF34" s="200"/>
      <c r="BG34" s="208"/>
    </row>
    <row r="35" spans="1:59" ht="83.25" customHeight="1">
      <c r="A35" s="304"/>
      <c r="B35" s="301"/>
      <c r="C35" s="301"/>
      <c r="D35" s="301"/>
      <c r="E35" s="301"/>
      <c r="F35" s="301"/>
      <c r="G35" s="302"/>
      <c r="H35" s="302"/>
      <c r="I35" s="302"/>
      <c r="J35" s="250"/>
      <c r="K35" s="166"/>
      <c r="L35" s="257"/>
      <c r="M35" s="257"/>
      <c r="N35" s="166"/>
      <c r="O35" s="258"/>
      <c r="P35" s="258"/>
      <c r="Q35" s="259"/>
      <c r="R35" s="259"/>
      <c r="S35" s="259"/>
      <c r="T35" s="259"/>
      <c r="U35" s="259"/>
      <c r="V35" s="260"/>
      <c r="W35" s="215"/>
      <c r="X35" s="215"/>
      <c r="Y35" s="215"/>
      <c r="Z35" s="377"/>
      <c r="AA35" s="285"/>
      <c r="AB35" s="217"/>
      <c r="AC35" s="265"/>
      <c r="AD35" s="266"/>
      <c r="AE35" s="222"/>
      <c r="AF35" s="222"/>
      <c r="AG35" s="248"/>
      <c r="AH35" s="256"/>
      <c r="AI35" s="267"/>
      <c r="AJ35" s="256"/>
      <c r="AK35" s="371"/>
      <c r="AL35" s="369"/>
      <c r="AM35" s="210"/>
      <c r="AN35" s="200"/>
      <c r="AO35" s="200"/>
      <c r="AP35" s="208"/>
      <c r="AQ35" s="288"/>
      <c r="AR35" s="210"/>
      <c r="AS35" s="230"/>
      <c r="AT35" s="203"/>
      <c r="AU35" s="209"/>
      <c r="AV35" s="209"/>
      <c r="AW35" s="196"/>
      <c r="AX35" s="196"/>
      <c r="AY35" s="198"/>
      <c r="AZ35" s="288"/>
      <c r="BA35" s="208"/>
      <c r="BB35" s="200"/>
      <c r="BC35" s="208"/>
      <c r="BD35" s="208"/>
      <c r="BE35" s="208"/>
      <c r="BF35" s="200"/>
      <c r="BG35" s="208"/>
    </row>
    <row r="36" spans="1:59" ht="67.5" customHeight="1">
      <c r="A36" s="304"/>
      <c r="B36" s="301"/>
      <c r="C36" s="301"/>
      <c r="D36" s="301"/>
      <c r="E36" s="301"/>
      <c r="F36" s="301"/>
      <c r="G36" s="302"/>
      <c r="H36" s="302"/>
      <c r="I36" s="302"/>
      <c r="J36" s="251"/>
      <c r="K36" s="252" t="s">
        <v>214</v>
      </c>
      <c r="L36" s="253"/>
      <c r="M36" s="253"/>
      <c r="N36" s="253"/>
      <c r="O36" s="253"/>
      <c r="P36" s="253"/>
      <c r="Q36" s="253"/>
      <c r="R36" s="253"/>
      <c r="S36" s="253"/>
      <c r="T36" s="253"/>
      <c r="U36" s="254"/>
      <c r="V36" s="131">
        <v>1</v>
      </c>
      <c r="W36" s="104">
        <v>1</v>
      </c>
      <c r="X36" s="79"/>
      <c r="Y36" s="79"/>
      <c r="Z36" s="378"/>
      <c r="AA36" s="286"/>
      <c r="AB36" s="218"/>
      <c r="AC36" s="219" t="s">
        <v>215</v>
      </c>
      <c r="AD36" s="220"/>
      <c r="AE36" s="220"/>
      <c r="AF36" s="220"/>
      <c r="AG36" s="220"/>
      <c r="AH36" s="220"/>
      <c r="AI36" s="221"/>
      <c r="AJ36" s="95">
        <f>AVERAGE(AJ28:AJ35)</f>
        <v>1</v>
      </c>
      <c r="AK36" s="372"/>
      <c r="AL36" s="369"/>
      <c r="AM36" s="210"/>
      <c r="AN36" s="206"/>
      <c r="AO36" s="206"/>
      <c r="AP36" s="208"/>
      <c r="AQ36" s="288"/>
      <c r="AR36" s="210"/>
      <c r="AS36" s="159">
        <f>SUM(AS28:AS35)</f>
        <v>683235742.54999995</v>
      </c>
      <c r="AT36" s="204" t="s">
        <v>179</v>
      </c>
      <c r="AU36" s="205"/>
      <c r="AV36" s="140"/>
      <c r="AW36" s="141">
        <f t="shared" ref="AW36:AX36" si="1">SUM(AW28:AW35)</f>
        <v>209600000</v>
      </c>
      <c r="AX36" s="153">
        <f t="shared" si="1"/>
        <v>106200000</v>
      </c>
      <c r="AY36" s="142">
        <f>+AX36/AS36</f>
        <v>0.15543683297895991</v>
      </c>
      <c r="AZ36" s="288"/>
      <c r="BA36" s="209"/>
      <c r="BB36" s="206"/>
      <c r="BC36" s="209"/>
      <c r="BD36" s="209"/>
      <c r="BE36" s="209"/>
      <c r="BF36" s="206"/>
      <c r="BG36" s="209"/>
    </row>
    <row r="37" spans="1:59" ht="103.5" customHeight="1">
      <c r="A37" s="304"/>
      <c r="B37" s="301"/>
      <c r="C37" s="301"/>
      <c r="D37" s="301"/>
      <c r="E37" s="301"/>
      <c r="F37" s="301"/>
      <c r="G37" s="302" t="s">
        <v>141</v>
      </c>
      <c r="H37" s="302" t="s">
        <v>142</v>
      </c>
      <c r="I37" s="302" t="s">
        <v>141</v>
      </c>
      <c r="J37" s="249" t="s">
        <v>216</v>
      </c>
      <c r="K37" s="56" t="s">
        <v>217</v>
      </c>
      <c r="L37" s="66" t="s">
        <v>218</v>
      </c>
      <c r="M37" s="66" t="s">
        <v>219</v>
      </c>
      <c r="N37" s="56" t="s">
        <v>220</v>
      </c>
      <c r="O37" s="65"/>
      <c r="P37" s="66" t="s">
        <v>148</v>
      </c>
      <c r="Q37" s="69"/>
      <c r="R37" s="61">
        <v>100000</v>
      </c>
      <c r="S37" s="80" t="s">
        <v>221</v>
      </c>
      <c r="T37" s="80">
        <v>0</v>
      </c>
      <c r="U37" s="80">
        <v>21157</v>
      </c>
      <c r="V37" s="81">
        <v>0.7</v>
      </c>
      <c r="W37" s="58">
        <v>1</v>
      </c>
      <c r="X37" s="58"/>
      <c r="Y37" s="79"/>
      <c r="Z37" s="284" t="s">
        <v>222</v>
      </c>
      <c r="AA37" s="284" t="s">
        <v>152</v>
      </c>
      <c r="AB37" s="216" t="s">
        <v>223</v>
      </c>
      <c r="AC37" s="73">
        <v>2021130010268</v>
      </c>
      <c r="AD37" s="99" t="s">
        <v>224</v>
      </c>
      <c r="AE37" s="74" t="s">
        <v>225</v>
      </c>
      <c r="AF37" s="67"/>
      <c r="AG37" s="75">
        <v>30000</v>
      </c>
      <c r="AH37" s="76">
        <v>1</v>
      </c>
      <c r="AI37" s="91">
        <v>21157</v>
      </c>
      <c r="AJ37" s="76">
        <v>0.7</v>
      </c>
      <c r="AK37" s="70">
        <v>45322</v>
      </c>
      <c r="AL37" s="70">
        <v>45657</v>
      </c>
      <c r="AM37" s="71">
        <v>349</v>
      </c>
      <c r="AN37" s="71">
        <v>1028736</v>
      </c>
      <c r="AO37" s="71">
        <v>1028736</v>
      </c>
      <c r="AP37" s="208"/>
      <c r="AQ37" s="288"/>
      <c r="AR37" s="210"/>
      <c r="AS37" s="144">
        <v>3750000000</v>
      </c>
      <c r="AT37" s="78" t="s">
        <v>160</v>
      </c>
      <c r="AU37" s="78" t="s">
        <v>226</v>
      </c>
      <c r="AV37" s="68" t="s">
        <v>227</v>
      </c>
      <c r="AW37" s="125">
        <v>66000000</v>
      </c>
      <c r="AX37" s="125">
        <v>27000000</v>
      </c>
      <c r="AY37" s="145">
        <f>AX37/AS37</f>
        <v>7.1999999999999998E-3</v>
      </c>
      <c r="AZ37" s="9" t="s">
        <v>163</v>
      </c>
      <c r="BA37" s="72" t="s">
        <v>228</v>
      </c>
      <c r="BB37" s="71" t="s">
        <v>208</v>
      </c>
      <c r="BC37" s="9" t="s">
        <v>166</v>
      </c>
      <c r="BD37" s="64">
        <v>45342</v>
      </c>
      <c r="BE37" s="9"/>
      <c r="BF37" s="9" t="s">
        <v>229</v>
      </c>
      <c r="BG37" s="9" t="s">
        <v>230</v>
      </c>
    </row>
    <row r="38" spans="1:59" ht="67.5" customHeight="1">
      <c r="A38" s="304"/>
      <c r="B38" s="301"/>
      <c r="C38" s="301"/>
      <c r="D38" s="301"/>
      <c r="E38" s="301"/>
      <c r="F38" s="301"/>
      <c r="G38" s="302"/>
      <c r="H38" s="302"/>
      <c r="I38" s="302"/>
      <c r="J38" s="250"/>
      <c r="K38" s="166" t="s">
        <v>231</v>
      </c>
      <c r="L38" s="257" t="s">
        <v>197</v>
      </c>
      <c r="M38" s="257" t="s">
        <v>232</v>
      </c>
      <c r="N38" s="166" t="s">
        <v>233</v>
      </c>
      <c r="O38" s="258"/>
      <c r="P38" s="257" t="s">
        <v>148</v>
      </c>
      <c r="Q38" s="259" t="s">
        <v>199</v>
      </c>
      <c r="R38" s="259">
        <v>9</v>
      </c>
      <c r="S38" s="374" t="s">
        <v>234</v>
      </c>
      <c r="T38" s="238">
        <v>0</v>
      </c>
      <c r="U38" s="238">
        <v>0</v>
      </c>
      <c r="V38" s="388">
        <v>0</v>
      </c>
      <c r="W38" s="215">
        <v>1</v>
      </c>
      <c r="X38" s="215"/>
      <c r="Y38" s="215"/>
      <c r="Z38" s="285"/>
      <c r="AA38" s="285"/>
      <c r="AB38" s="218"/>
      <c r="AC38" s="225" t="s">
        <v>235</v>
      </c>
      <c r="AD38" s="225"/>
      <c r="AE38" s="225"/>
      <c r="AF38" s="225"/>
      <c r="AG38" s="225"/>
      <c r="AH38" s="225"/>
      <c r="AI38" s="225"/>
      <c r="AJ38" s="100">
        <v>0.7</v>
      </c>
      <c r="AK38" s="246">
        <v>45322</v>
      </c>
      <c r="AL38" s="246">
        <v>45657</v>
      </c>
      <c r="AM38" s="248">
        <v>349</v>
      </c>
      <c r="AN38" s="248">
        <v>1028736</v>
      </c>
      <c r="AO38" s="248">
        <v>1028736</v>
      </c>
      <c r="AP38" s="208"/>
      <c r="AQ38" s="288"/>
      <c r="AR38" s="210"/>
      <c r="AS38" s="160">
        <f>+AS37</f>
        <v>3750000000</v>
      </c>
      <c r="AT38" s="204" t="s">
        <v>179</v>
      </c>
      <c r="AU38" s="205"/>
      <c r="AV38" s="140"/>
      <c r="AW38" s="143">
        <f t="shared" ref="AW38:AX38" si="2">+AW37</f>
        <v>66000000</v>
      </c>
      <c r="AX38" s="154">
        <f t="shared" si="2"/>
        <v>27000000</v>
      </c>
      <c r="AY38" s="145">
        <f>AX38/AS38</f>
        <v>7.1999999999999998E-3</v>
      </c>
      <c r="AZ38" s="288" t="s">
        <v>163</v>
      </c>
      <c r="BA38" s="207" t="s">
        <v>236</v>
      </c>
      <c r="BB38" s="210" t="s">
        <v>165</v>
      </c>
      <c r="BC38" s="288" t="s">
        <v>166</v>
      </c>
      <c r="BD38" s="287">
        <v>45342</v>
      </c>
      <c r="BE38" s="288"/>
      <c r="BF38" s="288" t="s">
        <v>229</v>
      </c>
      <c r="BG38" s="288" t="s">
        <v>230</v>
      </c>
    </row>
    <row r="39" spans="1:59" ht="53.25" customHeight="1">
      <c r="A39" s="304"/>
      <c r="B39" s="301"/>
      <c r="C39" s="301"/>
      <c r="D39" s="301"/>
      <c r="E39" s="301"/>
      <c r="F39" s="301"/>
      <c r="G39" s="302"/>
      <c r="H39" s="302"/>
      <c r="I39" s="302"/>
      <c r="J39" s="250"/>
      <c r="K39" s="166"/>
      <c r="L39" s="257"/>
      <c r="M39" s="257"/>
      <c r="N39" s="166"/>
      <c r="O39" s="258"/>
      <c r="P39" s="257"/>
      <c r="Q39" s="259"/>
      <c r="R39" s="259"/>
      <c r="S39" s="374"/>
      <c r="T39" s="383"/>
      <c r="U39" s="383"/>
      <c r="V39" s="383"/>
      <c r="W39" s="215"/>
      <c r="X39" s="215"/>
      <c r="Y39" s="215"/>
      <c r="Z39" s="285"/>
      <c r="AA39" s="285"/>
      <c r="AB39" s="216" t="s">
        <v>237</v>
      </c>
      <c r="AC39" s="278">
        <v>2021130010267</v>
      </c>
      <c r="AD39" s="279" t="s">
        <v>224</v>
      </c>
      <c r="AE39" s="248" t="s">
        <v>233</v>
      </c>
      <c r="AF39" s="247"/>
      <c r="AG39" s="248">
        <v>3</v>
      </c>
      <c r="AH39" s="256">
        <v>1</v>
      </c>
      <c r="AI39" s="267">
        <v>0</v>
      </c>
      <c r="AJ39" s="261">
        <v>0</v>
      </c>
      <c r="AK39" s="247"/>
      <c r="AL39" s="247"/>
      <c r="AM39" s="248"/>
      <c r="AN39" s="248"/>
      <c r="AO39" s="248"/>
      <c r="AP39" s="208"/>
      <c r="AQ39" s="288"/>
      <c r="AR39" s="210"/>
      <c r="AS39" s="77">
        <v>1579148092</v>
      </c>
      <c r="AT39" s="78" t="s">
        <v>160</v>
      </c>
      <c r="AU39" s="199" t="s">
        <v>237</v>
      </c>
      <c r="AV39" s="207" t="s">
        <v>238</v>
      </c>
      <c r="AW39" s="120">
        <f>+AW30</f>
        <v>0</v>
      </c>
      <c r="AX39" s="120">
        <f>+AX30</f>
        <v>0</v>
      </c>
      <c r="AY39" s="121"/>
      <c r="AZ39" s="288"/>
      <c r="BA39" s="208"/>
      <c r="BB39" s="210"/>
      <c r="BC39" s="288"/>
      <c r="BD39" s="288"/>
      <c r="BE39" s="288"/>
      <c r="BF39" s="288"/>
      <c r="BG39" s="288"/>
    </row>
    <row r="40" spans="1:59" ht="33.75" customHeight="1">
      <c r="A40" s="304"/>
      <c r="B40" s="301"/>
      <c r="C40" s="301"/>
      <c r="D40" s="301"/>
      <c r="E40" s="301"/>
      <c r="F40" s="301"/>
      <c r="G40" s="302"/>
      <c r="H40" s="302"/>
      <c r="I40" s="302"/>
      <c r="J40" s="250"/>
      <c r="K40" s="166"/>
      <c r="L40" s="257"/>
      <c r="M40" s="257"/>
      <c r="N40" s="166"/>
      <c r="O40" s="258"/>
      <c r="P40" s="257"/>
      <c r="Q40" s="259"/>
      <c r="R40" s="259"/>
      <c r="S40" s="374"/>
      <c r="T40" s="239"/>
      <c r="U40" s="239"/>
      <c r="V40" s="239"/>
      <c r="W40" s="215"/>
      <c r="X40" s="215"/>
      <c r="Y40" s="215"/>
      <c r="Z40" s="285"/>
      <c r="AA40" s="285"/>
      <c r="AB40" s="217"/>
      <c r="AC40" s="278"/>
      <c r="AD40" s="279"/>
      <c r="AE40" s="248"/>
      <c r="AF40" s="247"/>
      <c r="AG40" s="248"/>
      <c r="AH40" s="256"/>
      <c r="AI40" s="267"/>
      <c r="AJ40" s="375"/>
      <c r="AK40" s="247"/>
      <c r="AL40" s="247"/>
      <c r="AM40" s="248"/>
      <c r="AN40" s="248"/>
      <c r="AO40" s="248"/>
      <c r="AP40" s="208"/>
      <c r="AQ40" s="288"/>
      <c r="AR40" s="210"/>
      <c r="AS40" s="77">
        <v>2831063396</v>
      </c>
      <c r="AT40" s="78"/>
      <c r="AU40" s="200"/>
      <c r="AV40" s="208"/>
      <c r="AW40" s="228">
        <v>804800000</v>
      </c>
      <c r="AX40" s="228">
        <v>277000000</v>
      </c>
      <c r="AY40" s="223"/>
      <c r="AZ40" s="288"/>
      <c r="BA40" s="208"/>
      <c r="BB40" s="210"/>
      <c r="BC40" s="288"/>
      <c r="BD40" s="288"/>
      <c r="BE40" s="288"/>
      <c r="BF40" s="288"/>
      <c r="BG40" s="288"/>
    </row>
    <row r="41" spans="1:59" ht="55.5" customHeight="1">
      <c r="A41" s="304"/>
      <c r="B41" s="301"/>
      <c r="C41" s="301"/>
      <c r="D41" s="301"/>
      <c r="E41" s="301"/>
      <c r="F41" s="301"/>
      <c r="G41" s="302"/>
      <c r="H41" s="302"/>
      <c r="I41" s="302"/>
      <c r="J41" s="250"/>
      <c r="K41" s="249" t="s">
        <v>239</v>
      </c>
      <c r="L41" s="244" t="s">
        <v>240</v>
      </c>
      <c r="M41" s="244" t="s">
        <v>241</v>
      </c>
      <c r="N41" s="249" t="s">
        <v>242</v>
      </c>
      <c r="O41" s="83"/>
      <c r="P41" s="244" t="s">
        <v>148</v>
      </c>
      <c r="Q41" s="234"/>
      <c r="R41" s="236">
        <v>200</v>
      </c>
      <c r="S41" s="238" t="s">
        <v>242</v>
      </c>
      <c r="T41" s="240">
        <v>65</v>
      </c>
      <c r="U41" s="240">
        <v>118</v>
      </c>
      <c r="V41" s="242">
        <v>0.91</v>
      </c>
      <c r="W41" s="223">
        <v>1</v>
      </c>
      <c r="X41" s="223"/>
      <c r="Y41" s="223"/>
      <c r="Z41" s="285"/>
      <c r="AA41" s="285"/>
      <c r="AB41" s="217"/>
      <c r="AC41" s="278"/>
      <c r="AD41" s="279"/>
      <c r="AE41" s="248" t="s">
        <v>242</v>
      </c>
      <c r="AF41" s="247"/>
      <c r="AG41" s="248">
        <v>200</v>
      </c>
      <c r="AH41" s="256">
        <v>1</v>
      </c>
      <c r="AI41" s="267">
        <v>183</v>
      </c>
      <c r="AJ41" s="256">
        <v>0.91</v>
      </c>
      <c r="AK41" s="246">
        <v>45322</v>
      </c>
      <c r="AL41" s="246">
        <v>45657</v>
      </c>
      <c r="AM41" s="248">
        <v>349</v>
      </c>
      <c r="AN41" s="248">
        <v>1028736</v>
      </c>
      <c r="AO41" s="248">
        <v>1028736</v>
      </c>
      <c r="AP41" s="208"/>
      <c r="AQ41" s="288"/>
      <c r="AR41" s="210"/>
      <c r="AS41" s="77">
        <v>409919315</v>
      </c>
      <c r="AT41" s="9" t="s">
        <v>243</v>
      </c>
      <c r="AU41" s="200"/>
      <c r="AV41" s="208"/>
      <c r="AW41" s="229"/>
      <c r="AX41" s="229"/>
      <c r="AY41" s="233"/>
      <c r="AZ41" s="288"/>
      <c r="BA41" s="208"/>
      <c r="BB41" s="210"/>
      <c r="BC41" s="288"/>
      <c r="BD41" s="288"/>
      <c r="BE41" s="288"/>
      <c r="BF41" s="288"/>
      <c r="BG41" s="288"/>
    </row>
    <row r="42" spans="1:59" ht="40.5" customHeight="1">
      <c r="A42" s="304"/>
      <c r="B42" s="301"/>
      <c r="C42" s="301"/>
      <c r="D42" s="301"/>
      <c r="E42" s="301"/>
      <c r="F42" s="301"/>
      <c r="G42" s="302"/>
      <c r="H42" s="302"/>
      <c r="I42" s="302"/>
      <c r="J42" s="250"/>
      <c r="K42" s="251"/>
      <c r="L42" s="245"/>
      <c r="M42" s="245"/>
      <c r="N42" s="251"/>
      <c r="O42" s="83"/>
      <c r="P42" s="245"/>
      <c r="Q42" s="235"/>
      <c r="R42" s="237"/>
      <c r="S42" s="239"/>
      <c r="T42" s="241"/>
      <c r="U42" s="241"/>
      <c r="V42" s="243"/>
      <c r="W42" s="224"/>
      <c r="X42" s="224"/>
      <c r="Y42" s="224"/>
      <c r="Z42" s="285"/>
      <c r="AA42" s="285"/>
      <c r="AB42" s="217"/>
      <c r="AC42" s="278"/>
      <c r="AD42" s="279"/>
      <c r="AE42" s="248"/>
      <c r="AF42" s="247"/>
      <c r="AG42" s="248"/>
      <c r="AH42" s="256"/>
      <c r="AI42" s="267"/>
      <c r="AJ42" s="256"/>
      <c r="AK42" s="247"/>
      <c r="AL42" s="247"/>
      <c r="AM42" s="248"/>
      <c r="AN42" s="248"/>
      <c r="AO42" s="248"/>
      <c r="AP42" s="208"/>
      <c r="AQ42" s="288"/>
      <c r="AR42" s="210"/>
      <c r="AS42" s="77">
        <v>22801483</v>
      </c>
      <c r="AT42" s="68" t="s">
        <v>244</v>
      </c>
      <c r="AU42" s="206"/>
      <c r="AV42" s="209"/>
      <c r="AW42" s="230"/>
      <c r="AX42" s="230"/>
      <c r="AY42" s="224"/>
      <c r="AZ42" s="288"/>
      <c r="BA42" s="208"/>
      <c r="BB42" s="210"/>
      <c r="BC42" s="288"/>
      <c r="BD42" s="288"/>
      <c r="BE42" s="288"/>
      <c r="BF42" s="288"/>
      <c r="BG42" s="288"/>
    </row>
    <row r="43" spans="1:59" ht="66.75" customHeight="1">
      <c r="A43" s="304"/>
      <c r="B43" s="301"/>
      <c r="C43" s="301"/>
      <c r="D43" s="301"/>
      <c r="E43" s="301"/>
      <c r="F43" s="301"/>
      <c r="G43" s="302"/>
      <c r="H43" s="302"/>
      <c r="I43" s="302"/>
      <c r="J43" s="251"/>
      <c r="K43" s="252" t="s">
        <v>245</v>
      </c>
      <c r="L43" s="253"/>
      <c r="M43" s="253"/>
      <c r="N43" s="253"/>
      <c r="O43" s="253"/>
      <c r="P43" s="253"/>
      <c r="Q43" s="253"/>
      <c r="R43" s="253"/>
      <c r="S43" s="253"/>
      <c r="T43" s="253"/>
      <c r="U43" s="254"/>
      <c r="V43" s="132">
        <f>AVERAGE(V37:V42)</f>
        <v>0.53666666666666663</v>
      </c>
      <c r="W43" s="133">
        <v>1</v>
      </c>
      <c r="X43" s="79"/>
      <c r="Y43" s="79"/>
      <c r="Z43" s="285"/>
      <c r="AA43" s="285"/>
      <c r="AB43" s="218"/>
      <c r="AC43" s="219" t="s">
        <v>246</v>
      </c>
      <c r="AD43" s="220"/>
      <c r="AE43" s="220"/>
      <c r="AF43" s="220"/>
      <c r="AG43" s="220"/>
      <c r="AH43" s="220"/>
      <c r="AI43" s="221"/>
      <c r="AJ43" s="130">
        <f>AVERAGE(AJ41,AJ39)</f>
        <v>0.45500000000000002</v>
      </c>
      <c r="AK43" s="247"/>
      <c r="AL43" s="247"/>
      <c r="AM43" s="248"/>
      <c r="AN43" s="248"/>
      <c r="AO43" s="248"/>
      <c r="AP43" s="208"/>
      <c r="AQ43" s="288"/>
      <c r="AR43" s="210"/>
      <c r="AS43" s="161">
        <f>SUM(AS39:AS42)</f>
        <v>4842932286</v>
      </c>
      <c r="AT43" s="204" t="s">
        <v>179</v>
      </c>
      <c r="AU43" s="205"/>
      <c r="AV43" s="146"/>
      <c r="AW43" s="147">
        <f>SUM(AW39:AW42)</f>
        <v>804800000</v>
      </c>
      <c r="AX43" s="155">
        <f>SUM(AX39:AX42)</f>
        <v>277000000</v>
      </c>
      <c r="AY43" s="148">
        <f>+AX43/AS43</f>
        <v>5.7196752636982873E-2</v>
      </c>
      <c r="AZ43" s="288"/>
      <c r="BA43" s="208"/>
      <c r="BB43" s="210"/>
      <c r="BC43" s="288"/>
      <c r="BD43" s="288"/>
      <c r="BE43" s="288"/>
      <c r="BF43" s="288"/>
      <c r="BG43" s="288"/>
    </row>
    <row r="44" spans="1:59" ht="0.75" customHeight="1">
      <c r="A44" s="304"/>
      <c r="B44" s="301"/>
      <c r="C44" s="301"/>
      <c r="D44" s="301"/>
      <c r="E44" s="301"/>
      <c r="F44" s="301"/>
      <c r="G44" s="302"/>
      <c r="H44" s="302"/>
      <c r="I44" s="302"/>
      <c r="J44" s="101"/>
      <c r="K44" s="101"/>
      <c r="L44" s="102"/>
      <c r="M44" s="102"/>
      <c r="N44" s="101"/>
      <c r="O44" s="83"/>
      <c r="P44" s="102"/>
      <c r="Q44" s="69"/>
      <c r="R44" s="103"/>
      <c r="S44" s="105"/>
      <c r="T44" s="106"/>
      <c r="U44" s="88"/>
      <c r="V44" s="106"/>
      <c r="W44" s="106"/>
      <c r="X44" s="79"/>
      <c r="Y44" s="79"/>
      <c r="Z44" s="286"/>
      <c r="AA44" s="286"/>
      <c r="AB44" s="96"/>
      <c r="AC44" s="98"/>
      <c r="AD44" s="99"/>
      <c r="AE44" s="94"/>
      <c r="AF44" s="97"/>
      <c r="AG44" s="94"/>
      <c r="AH44" s="94"/>
      <c r="AI44" s="75"/>
      <c r="AJ44" s="75"/>
      <c r="AK44" s="247"/>
      <c r="AL44" s="247"/>
      <c r="AM44" s="248"/>
      <c r="AN44" s="248"/>
      <c r="AO44" s="248"/>
      <c r="AP44" s="208"/>
      <c r="AQ44" s="288"/>
      <c r="AR44" s="210"/>
      <c r="AS44" s="77">
        <v>13131110</v>
      </c>
      <c r="AT44" s="9" t="s">
        <v>247</v>
      </c>
      <c r="AU44" s="128"/>
      <c r="AV44" s="68"/>
      <c r="AW44" s="9">
        <v>0</v>
      </c>
      <c r="AX44" s="9">
        <v>0</v>
      </c>
      <c r="AY44" s="9"/>
      <c r="AZ44" s="288"/>
      <c r="BA44" s="209"/>
      <c r="BB44" s="210"/>
      <c r="BC44" s="288"/>
      <c r="BD44" s="288"/>
      <c r="BE44" s="288"/>
      <c r="BF44" s="288"/>
      <c r="BG44" s="288"/>
    </row>
    <row r="45" spans="1:59" ht="15" customHeight="1">
      <c r="A45" s="304"/>
      <c r="B45" s="301"/>
      <c r="C45" s="301"/>
      <c r="D45" s="301"/>
      <c r="E45" s="301"/>
      <c r="F45" s="301"/>
      <c r="G45" s="302" t="s">
        <v>141</v>
      </c>
      <c r="H45" s="302" t="s">
        <v>142</v>
      </c>
      <c r="I45" s="302" t="s">
        <v>141</v>
      </c>
      <c r="J45" s="166" t="s">
        <v>248</v>
      </c>
      <c r="K45" s="166" t="s">
        <v>249</v>
      </c>
      <c r="L45" s="257" t="s">
        <v>250</v>
      </c>
      <c r="M45" s="257">
        <v>0</v>
      </c>
      <c r="N45" s="166" t="s">
        <v>251</v>
      </c>
      <c r="O45" s="258"/>
      <c r="P45" s="257" t="s">
        <v>148</v>
      </c>
      <c r="Q45" s="379"/>
      <c r="R45" s="259">
        <v>30000</v>
      </c>
      <c r="S45" s="259" t="s">
        <v>252</v>
      </c>
      <c r="T45" s="236">
        <v>0</v>
      </c>
      <c r="U45" s="236"/>
      <c r="V45" s="387">
        <v>0</v>
      </c>
      <c r="W45" s="215">
        <v>0.61</v>
      </c>
      <c r="X45" s="79"/>
      <c r="Y45" s="79"/>
      <c r="Z45" s="284" t="s">
        <v>253</v>
      </c>
      <c r="AA45" s="284" t="s">
        <v>152</v>
      </c>
      <c r="AB45" s="216" t="s">
        <v>254</v>
      </c>
      <c r="AC45" s="278">
        <v>2021130010266</v>
      </c>
      <c r="AD45" s="380" t="s">
        <v>255</v>
      </c>
      <c r="AE45" s="248" t="s">
        <v>256</v>
      </c>
      <c r="AF45" s="247"/>
      <c r="AG45" s="248">
        <v>30000</v>
      </c>
      <c r="AH45" s="256">
        <v>1</v>
      </c>
      <c r="AI45" s="276">
        <v>0</v>
      </c>
      <c r="AJ45" s="261">
        <v>0</v>
      </c>
      <c r="AK45" s="369">
        <v>45322</v>
      </c>
      <c r="AL45" s="369">
        <v>45657</v>
      </c>
      <c r="AM45" s="210">
        <v>349</v>
      </c>
      <c r="AN45" s="210">
        <v>1028736</v>
      </c>
      <c r="AO45" s="210">
        <v>1028736</v>
      </c>
      <c r="AP45" s="208"/>
      <c r="AQ45" s="288"/>
      <c r="AR45" s="210"/>
      <c r="AS45" s="381">
        <v>3336306640</v>
      </c>
      <c r="AT45" s="210" t="s">
        <v>160</v>
      </c>
      <c r="AU45" s="210" t="s">
        <v>254</v>
      </c>
      <c r="AV45" s="210" t="s">
        <v>257</v>
      </c>
      <c r="AW45" s="77">
        <v>0</v>
      </c>
      <c r="AX45" s="9">
        <v>0</v>
      </c>
      <c r="AY45" s="9"/>
      <c r="AZ45" s="288" t="s">
        <v>163</v>
      </c>
      <c r="BA45" s="288" t="s">
        <v>258</v>
      </c>
      <c r="BB45" s="210" t="s">
        <v>208</v>
      </c>
      <c r="BC45" s="288" t="s">
        <v>166</v>
      </c>
      <c r="BD45" s="287">
        <v>45342</v>
      </c>
      <c r="BE45" s="288"/>
      <c r="BF45" s="288" t="s">
        <v>209</v>
      </c>
      <c r="BG45" s="288" t="s">
        <v>210</v>
      </c>
    </row>
    <row r="46" spans="1:59" ht="15" customHeight="1">
      <c r="A46" s="304"/>
      <c r="B46" s="301"/>
      <c r="C46" s="301"/>
      <c r="D46" s="301"/>
      <c r="E46" s="301"/>
      <c r="F46" s="301"/>
      <c r="G46" s="302"/>
      <c r="H46" s="302"/>
      <c r="I46" s="302"/>
      <c r="J46" s="166"/>
      <c r="K46" s="166"/>
      <c r="L46" s="257"/>
      <c r="M46" s="257"/>
      <c r="N46" s="166"/>
      <c r="O46" s="258"/>
      <c r="P46" s="257"/>
      <c r="Q46" s="379"/>
      <c r="R46" s="259"/>
      <c r="S46" s="259"/>
      <c r="T46" s="293"/>
      <c r="U46" s="293"/>
      <c r="V46" s="293"/>
      <c r="W46" s="215"/>
      <c r="X46" s="79"/>
      <c r="Y46" s="79"/>
      <c r="Z46" s="285"/>
      <c r="AA46" s="285"/>
      <c r="AB46" s="217"/>
      <c r="AC46" s="278"/>
      <c r="AD46" s="380"/>
      <c r="AE46" s="248"/>
      <c r="AF46" s="247"/>
      <c r="AG46" s="248"/>
      <c r="AH46" s="248"/>
      <c r="AI46" s="277"/>
      <c r="AJ46" s="262"/>
      <c r="AK46" s="369"/>
      <c r="AL46" s="369"/>
      <c r="AM46" s="210"/>
      <c r="AN46" s="210"/>
      <c r="AO46" s="210"/>
      <c r="AP46" s="208"/>
      <c r="AQ46" s="288"/>
      <c r="AR46" s="210"/>
      <c r="AS46" s="381"/>
      <c r="AT46" s="210"/>
      <c r="AU46" s="210"/>
      <c r="AV46" s="210"/>
      <c r="AW46" s="77">
        <v>0</v>
      </c>
      <c r="AX46" s="9">
        <v>0</v>
      </c>
      <c r="AY46" s="9"/>
      <c r="AZ46" s="288"/>
      <c r="BA46" s="288"/>
      <c r="BB46" s="210"/>
      <c r="BC46" s="288"/>
      <c r="BD46" s="288"/>
      <c r="BE46" s="288"/>
      <c r="BF46" s="288"/>
      <c r="BG46" s="288"/>
    </row>
    <row r="47" spans="1:59" ht="34.5" customHeight="1">
      <c r="A47" s="304"/>
      <c r="B47" s="301"/>
      <c r="C47" s="301"/>
      <c r="D47" s="301"/>
      <c r="E47" s="301"/>
      <c r="F47" s="301"/>
      <c r="G47" s="302"/>
      <c r="H47" s="302"/>
      <c r="I47" s="302"/>
      <c r="J47" s="166"/>
      <c r="K47" s="166"/>
      <c r="L47" s="257"/>
      <c r="M47" s="257"/>
      <c r="N47" s="166"/>
      <c r="O47" s="258"/>
      <c r="P47" s="257"/>
      <c r="Q47" s="379"/>
      <c r="R47" s="259"/>
      <c r="S47" s="259"/>
      <c r="T47" s="293"/>
      <c r="U47" s="293"/>
      <c r="V47" s="293"/>
      <c r="W47" s="215"/>
      <c r="X47" s="79"/>
      <c r="Y47" s="79"/>
      <c r="Z47" s="285"/>
      <c r="AA47" s="285"/>
      <c r="AB47" s="217"/>
      <c r="AC47" s="278"/>
      <c r="AD47" s="380"/>
      <c r="AE47" s="248"/>
      <c r="AF47" s="247"/>
      <c r="AG47" s="248"/>
      <c r="AH47" s="248"/>
      <c r="AI47" s="277"/>
      <c r="AJ47" s="262"/>
      <c r="AK47" s="369"/>
      <c r="AL47" s="369"/>
      <c r="AM47" s="210"/>
      <c r="AN47" s="210"/>
      <c r="AO47" s="210"/>
      <c r="AP47" s="208"/>
      <c r="AQ47" s="288"/>
      <c r="AR47" s="210"/>
      <c r="AS47" s="381"/>
      <c r="AT47" s="210"/>
      <c r="AU47" s="210"/>
      <c r="AV47" s="210"/>
      <c r="AW47" s="77">
        <v>0</v>
      </c>
      <c r="AX47" s="77">
        <v>0</v>
      </c>
      <c r="AY47" s="122"/>
      <c r="AZ47" s="288"/>
      <c r="BA47" s="288"/>
      <c r="BB47" s="210"/>
      <c r="BC47" s="288"/>
      <c r="BD47" s="288"/>
      <c r="BE47" s="288"/>
      <c r="BF47" s="288"/>
      <c r="BG47" s="288"/>
    </row>
    <row r="48" spans="1:59" ht="21" customHeight="1">
      <c r="A48" s="304"/>
      <c r="B48" s="301"/>
      <c r="C48" s="301"/>
      <c r="D48" s="301"/>
      <c r="E48" s="301"/>
      <c r="F48" s="301"/>
      <c r="G48" s="302"/>
      <c r="H48" s="302"/>
      <c r="I48" s="302"/>
      <c r="J48" s="166"/>
      <c r="K48" s="166"/>
      <c r="L48" s="257"/>
      <c r="M48" s="257"/>
      <c r="N48" s="166"/>
      <c r="O48" s="258"/>
      <c r="P48" s="257"/>
      <c r="Q48" s="379"/>
      <c r="R48" s="259"/>
      <c r="S48" s="259"/>
      <c r="T48" s="237"/>
      <c r="U48" s="237"/>
      <c r="V48" s="237"/>
      <c r="W48" s="215"/>
      <c r="X48" s="79"/>
      <c r="Y48" s="79"/>
      <c r="Z48" s="285"/>
      <c r="AA48" s="285"/>
      <c r="AB48" s="217"/>
      <c r="AC48" s="278"/>
      <c r="AD48" s="380"/>
      <c r="AE48" s="248"/>
      <c r="AF48" s="247"/>
      <c r="AG48" s="248"/>
      <c r="AH48" s="248"/>
      <c r="AI48" s="382"/>
      <c r="AJ48" s="375"/>
      <c r="AK48" s="369"/>
      <c r="AL48" s="369"/>
      <c r="AM48" s="210"/>
      <c r="AN48" s="210"/>
      <c r="AO48" s="210"/>
      <c r="AP48" s="208"/>
      <c r="AQ48" s="288"/>
      <c r="AR48" s="210"/>
      <c r="AS48" s="381"/>
      <c r="AT48" s="210"/>
      <c r="AU48" s="210"/>
      <c r="AV48" s="210"/>
      <c r="AW48" s="194">
        <v>707600000</v>
      </c>
      <c r="AX48" s="194">
        <v>249300000</v>
      </c>
      <c r="AY48" s="194"/>
      <c r="AZ48" s="288"/>
      <c r="BA48" s="288"/>
      <c r="BB48" s="210"/>
      <c r="BC48" s="288"/>
      <c r="BD48" s="288"/>
      <c r="BE48" s="288"/>
      <c r="BF48" s="288"/>
      <c r="BG48" s="288"/>
    </row>
    <row r="49" spans="1:59" ht="15" customHeight="1">
      <c r="A49" s="304"/>
      <c r="B49" s="301"/>
      <c r="C49" s="301"/>
      <c r="D49" s="301"/>
      <c r="E49" s="301"/>
      <c r="F49" s="301"/>
      <c r="G49" s="302"/>
      <c r="H49" s="302"/>
      <c r="I49" s="302"/>
      <c r="J49" s="166"/>
      <c r="K49" s="166" t="s">
        <v>259</v>
      </c>
      <c r="L49" s="257" t="s">
        <v>250</v>
      </c>
      <c r="M49" s="257">
        <v>0</v>
      </c>
      <c r="N49" s="166" t="s">
        <v>260</v>
      </c>
      <c r="O49" s="258"/>
      <c r="P49" s="257" t="s">
        <v>148</v>
      </c>
      <c r="Q49" s="259" t="s">
        <v>261</v>
      </c>
      <c r="R49" s="259">
        <v>98640</v>
      </c>
      <c r="S49" s="259" t="s">
        <v>262</v>
      </c>
      <c r="T49" s="236">
        <v>0</v>
      </c>
      <c r="U49" s="236"/>
      <c r="V49" s="387">
        <v>0</v>
      </c>
      <c r="W49" s="215">
        <v>0.51</v>
      </c>
      <c r="X49" s="79"/>
      <c r="Y49" s="79"/>
      <c r="Z49" s="285"/>
      <c r="AA49" s="285"/>
      <c r="AB49" s="217"/>
      <c r="AC49" s="278"/>
      <c r="AD49" s="380"/>
      <c r="AE49" s="248" t="s">
        <v>263</v>
      </c>
      <c r="AF49" s="247"/>
      <c r="AG49" s="248">
        <v>30000</v>
      </c>
      <c r="AH49" s="256">
        <v>1</v>
      </c>
      <c r="AI49" s="276">
        <v>0</v>
      </c>
      <c r="AJ49" s="261">
        <v>0</v>
      </c>
      <c r="AK49" s="369">
        <v>45322</v>
      </c>
      <c r="AL49" s="369">
        <v>45657</v>
      </c>
      <c r="AM49" s="210">
        <v>349</v>
      </c>
      <c r="AN49" s="210">
        <v>1028736</v>
      </c>
      <c r="AO49" s="210">
        <v>1028736</v>
      </c>
      <c r="AP49" s="208"/>
      <c r="AQ49" s="288"/>
      <c r="AR49" s="210"/>
      <c r="AS49" s="381">
        <v>73693360</v>
      </c>
      <c r="AT49" s="288" t="s">
        <v>243</v>
      </c>
      <c r="AU49" s="210"/>
      <c r="AV49" s="210"/>
      <c r="AW49" s="195"/>
      <c r="AX49" s="195"/>
      <c r="AY49" s="195"/>
      <c r="AZ49" s="288"/>
      <c r="BA49" s="288"/>
      <c r="BB49" s="210"/>
      <c r="BC49" s="288"/>
      <c r="BD49" s="288"/>
      <c r="BE49" s="288"/>
      <c r="BF49" s="288"/>
      <c r="BG49" s="288"/>
    </row>
    <row r="50" spans="1:59" ht="15" customHeight="1">
      <c r="A50" s="304"/>
      <c r="B50" s="301"/>
      <c r="C50" s="301"/>
      <c r="D50" s="301"/>
      <c r="E50" s="301"/>
      <c r="F50" s="301"/>
      <c r="G50" s="302"/>
      <c r="H50" s="302"/>
      <c r="I50" s="302"/>
      <c r="J50" s="166"/>
      <c r="K50" s="166"/>
      <c r="L50" s="257"/>
      <c r="M50" s="257"/>
      <c r="N50" s="166"/>
      <c r="O50" s="258"/>
      <c r="P50" s="257"/>
      <c r="Q50" s="259"/>
      <c r="R50" s="259"/>
      <c r="S50" s="259"/>
      <c r="T50" s="293"/>
      <c r="U50" s="293"/>
      <c r="V50" s="293"/>
      <c r="W50" s="215"/>
      <c r="X50" s="79"/>
      <c r="Y50" s="79"/>
      <c r="Z50" s="285"/>
      <c r="AA50" s="285"/>
      <c r="AB50" s="217"/>
      <c r="AC50" s="278"/>
      <c r="AD50" s="380"/>
      <c r="AE50" s="248"/>
      <c r="AF50" s="247"/>
      <c r="AG50" s="248"/>
      <c r="AH50" s="248"/>
      <c r="AI50" s="277"/>
      <c r="AJ50" s="262"/>
      <c r="AK50" s="369"/>
      <c r="AL50" s="369"/>
      <c r="AM50" s="210"/>
      <c r="AN50" s="210"/>
      <c r="AO50" s="210"/>
      <c r="AP50" s="208"/>
      <c r="AQ50" s="288"/>
      <c r="AR50" s="210"/>
      <c r="AS50" s="381"/>
      <c r="AT50" s="288"/>
      <c r="AU50" s="210"/>
      <c r="AV50" s="210"/>
      <c r="AW50" s="195"/>
      <c r="AX50" s="195"/>
      <c r="AY50" s="195"/>
      <c r="AZ50" s="288"/>
      <c r="BA50" s="288"/>
      <c r="BB50" s="210"/>
      <c r="BC50" s="288"/>
      <c r="BD50" s="288"/>
      <c r="BE50" s="288"/>
      <c r="BF50" s="288"/>
      <c r="BG50" s="288"/>
    </row>
    <row r="51" spans="1:59" ht="15" customHeight="1">
      <c r="A51" s="304"/>
      <c r="B51" s="301"/>
      <c r="C51" s="301"/>
      <c r="D51" s="301"/>
      <c r="E51" s="301"/>
      <c r="F51" s="301"/>
      <c r="G51" s="302"/>
      <c r="H51" s="302"/>
      <c r="I51" s="302"/>
      <c r="J51" s="166"/>
      <c r="K51" s="166"/>
      <c r="L51" s="257"/>
      <c r="M51" s="257"/>
      <c r="N51" s="166"/>
      <c r="O51" s="258"/>
      <c r="P51" s="257"/>
      <c r="Q51" s="259"/>
      <c r="R51" s="259"/>
      <c r="S51" s="259"/>
      <c r="T51" s="293"/>
      <c r="U51" s="293"/>
      <c r="V51" s="293"/>
      <c r="W51" s="215"/>
      <c r="X51" s="79"/>
      <c r="Y51" s="79"/>
      <c r="Z51" s="285"/>
      <c r="AA51" s="285"/>
      <c r="AB51" s="217"/>
      <c r="AC51" s="278"/>
      <c r="AD51" s="380"/>
      <c r="AE51" s="248"/>
      <c r="AF51" s="247"/>
      <c r="AG51" s="248"/>
      <c r="AH51" s="248"/>
      <c r="AI51" s="277"/>
      <c r="AJ51" s="262"/>
      <c r="AK51" s="369"/>
      <c r="AL51" s="369"/>
      <c r="AM51" s="210"/>
      <c r="AN51" s="210"/>
      <c r="AO51" s="210"/>
      <c r="AP51" s="208"/>
      <c r="AQ51" s="288"/>
      <c r="AR51" s="210"/>
      <c r="AS51" s="381"/>
      <c r="AT51" s="288"/>
      <c r="AU51" s="210"/>
      <c r="AV51" s="210"/>
      <c r="AW51" s="196"/>
      <c r="AX51" s="196"/>
      <c r="AY51" s="196"/>
      <c r="AZ51" s="288"/>
      <c r="BA51" s="288"/>
      <c r="BB51" s="210"/>
      <c r="BC51" s="288"/>
      <c r="BD51" s="288"/>
      <c r="BE51" s="288"/>
      <c r="BF51" s="288"/>
      <c r="BG51" s="288"/>
    </row>
    <row r="52" spans="1:59" ht="15" customHeight="1">
      <c r="A52" s="304"/>
      <c r="B52" s="301"/>
      <c r="C52" s="301"/>
      <c r="D52" s="301"/>
      <c r="E52" s="301"/>
      <c r="F52" s="301"/>
      <c r="G52" s="302"/>
      <c r="H52" s="302"/>
      <c r="I52" s="302"/>
      <c r="J52" s="166"/>
      <c r="K52" s="166"/>
      <c r="L52" s="257"/>
      <c r="M52" s="257"/>
      <c r="N52" s="166"/>
      <c r="O52" s="258"/>
      <c r="P52" s="257"/>
      <c r="Q52" s="259"/>
      <c r="R52" s="259"/>
      <c r="S52" s="259"/>
      <c r="T52" s="293"/>
      <c r="U52" s="293"/>
      <c r="V52" s="293"/>
      <c r="W52" s="215"/>
      <c r="X52" s="79"/>
      <c r="Y52" s="79"/>
      <c r="Z52" s="285"/>
      <c r="AA52" s="285"/>
      <c r="AB52" s="217"/>
      <c r="AC52" s="278"/>
      <c r="AD52" s="380"/>
      <c r="AE52" s="248"/>
      <c r="AF52" s="247"/>
      <c r="AG52" s="248"/>
      <c r="AH52" s="248"/>
      <c r="AI52" s="277"/>
      <c r="AJ52" s="262"/>
      <c r="AK52" s="369"/>
      <c r="AL52" s="369"/>
      <c r="AM52" s="210"/>
      <c r="AN52" s="210"/>
      <c r="AO52" s="210"/>
      <c r="AP52" s="208"/>
      <c r="AQ52" s="288"/>
      <c r="AR52" s="210"/>
      <c r="AS52" s="381"/>
      <c r="AT52" s="288"/>
      <c r="AU52" s="210"/>
      <c r="AV52" s="210"/>
      <c r="AW52" s="126"/>
      <c r="AX52" s="126">
        <v>0</v>
      </c>
      <c r="AY52" s="126"/>
      <c r="AZ52" s="288"/>
      <c r="BA52" s="288"/>
      <c r="BB52" s="210"/>
      <c r="BC52" s="288"/>
      <c r="BD52" s="288"/>
      <c r="BE52" s="288"/>
      <c r="BF52" s="288"/>
      <c r="BG52" s="288"/>
    </row>
    <row r="53" spans="1:59" ht="15" customHeight="1">
      <c r="A53" s="304"/>
      <c r="B53" s="301"/>
      <c r="C53" s="301"/>
      <c r="D53" s="301"/>
      <c r="E53" s="301"/>
      <c r="F53" s="301"/>
      <c r="G53" s="302"/>
      <c r="H53" s="302"/>
      <c r="I53" s="302"/>
      <c r="J53" s="166"/>
      <c r="K53" s="166"/>
      <c r="L53" s="257"/>
      <c r="M53" s="257"/>
      <c r="N53" s="166"/>
      <c r="O53" s="258"/>
      <c r="P53" s="257"/>
      <c r="Q53" s="259"/>
      <c r="R53" s="259"/>
      <c r="S53" s="259"/>
      <c r="T53" s="293"/>
      <c r="U53" s="293"/>
      <c r="V53" s="293"/>
      <c r="W53" s="215"/>
      <c r="X53" s="79"/>
      <c r="Y53" s="79"/>
      <c r="Z53" s="285"/>
      <c r="AA53" s="285"/>
      <c r="AB53" s="217"/>
      <c r="AC53" s="278"/>
      <c r="AD53" s="380"/>
      <c r="AE53" s="248"/>
      <c r="AF53" s="247"/>
      <c r="AG53" s="248"/>
      <c r="AH53" s="248"/>
      <c r="AI53" s="277"/>
      <c r="AJ53" s="262"/>
      <c r="AK53" s="369"/>
      <c r="AL53" s="369"/>
      <c r="AM53" s="210"/>
      <c r="AN53" s="210"/>
      <c r="AO53" s="210"/>
      <c r="AP53" s="208"/>
      <c r="AQ53" s="288"/>
      <c r="AR53" s="210"/>
      <c r="AS53" s="381"/>
      <c r="AT53" s="288"/>
      <c r="AU53" s="210"/>
      <c r="AV53" s="210"/>
      <c r="AW53" s="127"/>
      <c r="AX53" s="127"/>
      <c r="AY53" s="127"/>
      <c r="AZ53" s="288"/>
      <c r="BA53" s="288"/>
      <c r="BB53" s="210"/>
      <c r="BC53" s="288"/>
      <c r="BD53" s="288"/>
      <c r="BE53" s="288"/>
      <c r="BF53" s="288"/>
      <c r="BG53" s="288"/>
    </row>
    <row r="54" spans="1:59" ht="15" customHeight="1">
      <c r="A54" s="304"/>
      <c r="B54" s="301"/>
      <c r="C54" s="301"/>
      <c r="D54" s="301"/>
      <c r="E54" s="301"/>
      <c r="F54" s="301"/>
      <c r="G54" s="302"/>
      <c r="H54" s="302"/>
      <c r="I54" s="302"/>
      <c r="J54" s="166"/>
      <c r="K54" s="166"/>
      <c r="L54" s="257"/>
      <c r="M54" s="257"/>
      <c r="N54" s="166"/>
      <c r="O54" s="258"/>
      <c r="P54" s="257"/>
      <c r="Q54" s="259"/>
      <c r="R54" s="259"/>
      <c r="S54" s="259"/>
      <c r="T54" s="293"/>
      <c r="U54" s="293"/>
      <c r="V54" s="293"/>
      <c r="W54" s="215"/>
      <c r="X54" s="79"/>
      <c r="Y54" s="79"/>
      <c r="Z54" s="285"/>
      <c r="AA54" s="285"/>
      <c r="AB54" s="217"/>
      <c r="AC54" s="278"/>
      <c r="AD54" s="380"/>
      <c r="AE54" s="248"/>
      <c r="AF54" s="247"/>
      <c r="AG54" s="248"/>
      <c r="AH54" s="248"/>
      <c r="AI54" s="277"/>
      <c r="AJ54" s="262"/>
      <c r="AK54" s="369"/>
      <c r="AL54" s="369"/>
      <c r="AM54" s="210"/>
      <c r="AN54" s="210"/>
      <c r="AO54" s="210"/>
      <c r="AP54" s="208"/>
      <c r="AQ54" s="288"/>
      <c r="AR54" s="210"/>
      <c r="AS54" s="381"/>
      <c r="AT54" s="288"/>
      <c r="AU54" s="210"/>
      <c r="AV54" s="210"/>
      <c r="AW54" s="127"/>
      <c r="AX54" s="127"/>
      <c r="AY54" s="127"/>
      <c r="AZ54" s="288"/>
      <c r="BA54" s="288"/>
      <c r="BB54" s="210"/>
      <c r="BC54" s="288"/>
      <c r="BD54" s="288"/>
      <c r="BE54" s="288"/>
      <c r="BF54" s="288"/>
      <c r="BG54" s="288"/>
    </row>
    <row r="55" spans="1:59" ht="15" customHeight="1">
      <c r="A55" s="304"/>
      <c r="B55" s="301"/>
      <c r="C55" s="301"/>
      <c r="D55" s="301"/>
      <c r="E55" s="301"/>
      <c r="F55" s="301"/>
      <c r="G55" s="302"/>
      <c r="H55" s="302"/>
      <c r="I55" s="302"/>
      <c r="J55" s="166"/>
      <c r="K55" s="166"/>
      <c r="L55" s="257"/>
      <c r="M55" s="257"/>
      <c r="N55" s="166"/>
      <c r="O55" s="258"/>
      <c r="P55" s="257"/>
      <c r="Q55" s="259"/>
      <c r="R55" s="259"/>
      <c r="S55" s="259"/>
      <c r="T55" s="293"/>
      <c r="U55" s="293"/>
      <c r="V55" s="293"/>
      <c r="W55" s="215"/>
      <c r="X55" s="79"/>
      <c r="Y55" s="79"/>
      <c r="Z55" s="285"/>
      <c r="AA55" s="285"/>
      <c r="AB55" s="217"/>
      <c r="AC55" s="278"/>
      <c r="AD55" s="380"/>
      <c r="AE55" s="248"/>
      <c r="AF55" s="247"/>
      <c r="AG55" s="248"/>
      <c r="AH55" s="248"/>
      <c r="AI55" s="277"/>
      <c r="AJ55" s="262"/>
      <c r="AK55" s="369"/>
      <c r="AL55" s="369"/>
      <c r="AM55" s="210"/>
      <c r="AN55" s="210"/>
      <c r="AO55" s="210"/>
      <c r="AP55" s="208"/>
      <c r="AQ55" s="288"/>
      <c r="AR55" s="210"/>
      <c r="AS55" s="381"/>
      <c r="AT55" s="288"/>
      <c r="AU55" s="210"/>
      <c r="AV55" s="210"/>
      <c r="AW55" s="127"/>
      <c r="AX55" s="127"/>
      <c r="AY55" s="127"/>
      <c r="AZ55" s="288"/>
      <c r="BA55" s="288"/>
      <c r="BB55" s="210"/>
      <c r="BC55" s="288"/>
      <c r="BD55" s="288"/>
      <c r="BE55" s="288"/>
      <c r="BF55" s="288"/>
      <c r="BG55" s="288"/>
    </row>
    <row r="56" spans="1:59" ht="15" customHeight="1">
      <c r="A56" s="304"/>
      <c r="B56" s="301"/>
      <c r="C56" s="301"/>
      <c r="D56" s="301"/>
      <c r="E56" s="301"/>
      <c r="F56" s="301"/>
      <c r="G56" s="302"/>
      <c r="H56" s="302"/>
      <c r="I56" s="302"/>
      <c r="J56" s="166"/>
      <c r="K56" s="166"/>
      <c r="L56" s="257"/>
      <c r="M56" s="257"/>
      <c r="N56" s="166"/>
      <c r="O56" s="258"/>
      <c r="P56" s="257"/>
      <c r="Q56" s="259"/>
      <c r="R56" s="259"/>
      <c r="S56" s="259"/>
      <c r="T56" s="293"/>
      <c r="U56" s="293"/>
      <c r="V56" s="293"/>
      <c r="W56" s="215"/>
      <c r="X56" s="79"/>
      <c r="Y56" s="79"/>
      <c r="Z56" s="285"/>
      <c r="AA56" s="285"/>
      <c r="AB56" s="217"/>
      <c r="AC56" s="278"/>
      <c r="AD56" s="380"/>
      <c r="AE56" s="248"/>
      <c r="AF56" s="247"/>
      <c r="AG56" s="248"/>
      <c r="AH56" s="248"/>
      <c r="AI56" s="277"/>
      <c r="AJ56" s="262"/>
      <c r="AK56" s="369"/>
      <c r="AL56" s="369"/>
      <c r="AM56" s="210"/>
      <c r="AN56" s="210"/>
      <c r="AO56" s="210"/>
      <c r="AP56" s="208"/>
      <c r="AQ56" s="288"/>
      <c r="AR56" s="210"/>
      <c r="AS56" s="381"/>
      <c r="AT56" s="288"/>
      <c r="AU56" s="210"/>
      <c r="AV56" s="210"/>
      <c r="AW56" s="127"/>
      <c r="AX56" s="127"/>
      <c r="AY56" s="127"/>
      <c r="AZ56" s="288"/>
      <c r="BA56" s="288"/>
      <c r="BB56" s="210"/>
      <c r="BC56" s="288"/>
      <c r="BD56" s="288"/>
      <c r="BE56" s="288"/>
      <c r="BF56" s="288"/>
      <c r="BG56" s="288"/>
    </row>
    <row r="57" spans="1:59" ht="15" customHeight="1">
      <c r="A57" s="304"/>
      <c r="B57" s="301"/>
      <c r="C57" s="301"/>
      <c r="D57" s="301"/>
      <c r="E57" s="301"/>
      <c r="F57" s="301"/>
      <c r="G57" s="302"/>
      <c r="H57" s="302"/>
      <c r="I57" s="302"/>
      <c r="J57" s="166"/>
      <c r="K57" s="166"/>
      <c r="L57" s="257"/>
      <c r="M57" s="257"/>
      <c r="N57" s="166"/>
      <c r="O57" s="258"/>
      <c r="P57" s="257"/>
      <c r="Q57" s="259"/>
      <c r="R57" s="259"/>
      <c r="S57" s="259"/>
      <c r="T57" s="237"/>
      <c r="U57" s="237"/>
      <c r="V57" s="237"/>
      <c r="W57" s="215"/>
      <c r="X57" s="108"/>
      <c r="Y57" s="108"/>
      <c r="Z57" s="286"/>
      <c r="AA57" s="286"/>
      <c r="AB57" s="217"/>
      <c r="AC57" s="278"/>
      <c r="AD57" s="380"/>
      <c r="AE57" s="248"/>
      <c r="AF57" s="247"/>
      <c r="AG57" s="248"/>
      <c r="AH57" s="248"/>
      <c r="AI57" s="382"/>
      <c r="AJ57" s="375"/>
      <c r="AK57" s="369"/>
      <c r="AL57" s="369"/>
      <c r="AM57" s="210"/>
      <c r="AN57" s="210"/>
      <c r="AO57" s="210"/>
      <c r="AP57" s="209"/>
      <c r="AQ57" s="288"/>
      <c r="AR57" s="210"/>
      <c r="AS57" s="381"/>
      <c r="AT57" s="288"/>
      <c r="AU57" s="210"/>
      <c r="AV57" s="210"/>
      <c r="AW57" s="127"/>
      <c r="AX57" s="127"/>
      <c r="AY57" s="127"/>
      <c r="AZ57" s="288"/>
      <c r="BA57" s="288"/>
      <c r="BB57" s="210"/>
      <c r="BC57" s="288"/>
      <c r="BD57" s="288"/>
      <c r="BE57" s="288"/>
      <c r="BF57" s="288"/>
      <c r="BG57" s="288"/>
    </row>
    <row r="58" spans="1:59" s="119" customFormat="1" ht="50.25" customHeight="1">
      <c r="A58" s="110"/>
      <c r="B58" s="111"/>
      <c r="C58" s="111"/>
      <c r="D58" s="111"/>
      <c r="E58" s="111"/>
      <c r="F58" s="111"/>
      <c r="G58" s="112"/>
      <c r="H58" s="111"/>
      <c r="I58" s="112"/>
      <c r="J58" s="255" t="s">
        <v>264</v>
      </c>
      <c r="K58" s="255"/>
      <c r="L58" s="255"/>
      <c r="M58" s="255"/>
      <c r="N58" s="255"/>
      <c r="O58" s="255"/>
      <c r="P58" s="255"/>
      <c r="Q58" s="255"/>
      <c r="R58" s="255"/>
      <c r="S58" s="255"/>
      <c r="T58" s="255"/>
      <c r="U58" s="255"/>
      <c r="V58" s="109">
        <v>0</v>
      </c>
      <c r="W58" s="104">
        <v>0.51</v>
      </c>
      <c r="X58" s="113"/>
      <c r="Y58" s="113"/>
      <c r="Z58" s="114"/>
      <c r="AA58" s="114"/>
      <c r="AB58" s="218"/>
      <c r="AC58" s="252" t="s">
        <v>265</v>
      </c>
      <c r="AD58" s="253"/>
      <c r="AE58" s="253"/>
      <c r="AF58" s="253"/>
      <c r="AG58" s="253"/>
      <c r="AH58" s="253"/>
      <c r="AI58" s="254"/>
      <c r="AJ58" s="109">
        <v>0</v>
      </c>
      <c r="AK58" s="134"/>
      <c r="AL58" s="115"/>
      <c r="AM58" s="111"/>
      <c r="AN58" s="112"/>
      <c r="AO58" s="116"/>
      <c r="AP58" s="111"/>
      <c r="AQ58" s="110"/>
      <c r="AR58" s="110"/>
      <c r="AS58" s="162">
        <f>SUM(AS45:AS57)</f>
        <v>3410000000</v>
      </c>
      <c r="AT58" s="204" t="s">
        <v>179</v>
      </c>
      <c r="AU58" s="205"/>
      <c r="AV58" s="110"/>
      <c r="AW58" s="149">
        <f>SUM(AW45:AW57)</f>
        <v>707600000</v>
      </c>
      <c r="AX58" s="149">
        <f>SUM(AX45:AX57)</f>
        <v>249300000</v>
      </c>
      <c r="AY58" s="164">
        <f>+AX58/AS58</f>
        <v>7.3108504398826976E-2</v>
      </c>
      <c r="AZ58" s="111"/>
      <c r="BA58" s="110"/>
      <c r="BB58" s="110"/>
      <c r="BC58" s="111"/>
      <c r="BD58" s="111"/>
      <c r="BE58" s="117"/>
      <c r="BF58" s="111"/>
      <c r="BG58" s="118"/>
    </row>
    <row r="59" spans="1:59" ht="54" customHeight="1">
      <c r="R59" s="226" t="s">
        <v>266</v>
      </c>
      <c r="S59" s="226"/>
      <c r="T59" s="226"/>
      <c r="U59" s="226"/>
      <c r="V59" s="133">
        <f>AVERAGE(V27,V36,V43,V58)</f>
        <v>0.38416666666666666</v>
      </c>
      <c r="W59" s="104">
        <f>AVERAGE(W27,W36,W43,W58)</f>
        <v>0.79754687499999988</v>
      </c>
      <c r="AD59" s="227" t="s">
        <v>267</v>
      </c>
      <c r="AE59" s="227"/>
      <c r="AF59" s="227"/>
      <c r="AG59" s="227"/>
      <c r="AH59" s="227"/>
      <c r="AI59" s="227"/>
      <c r="AJ59" s="133">
        <f>SUM(AJ58+AJ43+AJ38+AJ36+AJ27+AJ24)/6</f>
        <v>0.35916666666666669</v>
      </c>
      <c r="AS59" s="151">
        <f>+AS24+AS27+AS36+AS38+AS43+AS58</f>
        <v>24262286737.549999</v>
      </c>
      <c r="AT59" s="192" t="s">
        <v>268</v>
      </c>
      <c r="AU59" s="193"/>
      <c r="AV59" s="150"/>
      <c r="AW59" s="151">
        <f t="shared" ref="AW59:AX59" si="3">+AW24+AW27+AW36+AW38+AW43+AW58</f>
        <v>1886000000</v>
      </c>
      <c r="AX59" s="151">
        <f t="shared" si="3"/>
        <v>694000000</v>
      </c>
      <c r="AY59" s="123">
        <f>+AX59/AS59</f>
        <v>2.8604063891715426E-2</v>
      </c>
    </row>
    <row r="60" spans="1:59">
      <c r="W60" s="107"/>
    </row>
    <row r="61" spans="1:59">
      <c r="W61" s="107"/>
    </row>
    <row r="62" spans="1:59">
      <c r="W62" s="107"/>
      <c r="AS62" s="156"/>
    </row>
    <row r="63" spans="1:59">
      <c r="W63" s="107"/>
    </row>
  </sheetData>
  <mergeCells count="445">
    <mergeCell ref="AJ10:AJ17"/>
    <mergeCell ref="AI45:AI48"/>
    <mergeCell ref="AJ45:AJ48"/>
    <mergeCell ref="AI49:AI57"/>
    <mergeCell ref="Z45:Z57"/>
    <mergeCell ref="AA45:AA57"/>
    <mergeCell ref="T38:T40"/>
    <mergeCell ref="T45:T48"/>
    <mergeCell ref="T49:T57"/>
    <mergeCell ref="V10:V13"/>
    <mergeCell ref="V14:V18"/>
    <mergeCell ref="V19:V24"/>
    <mergeCell ref="V25:V26"/>
    <mergeCell ref="V28:V32"/>
    <mergeCell ref="V38:V40"/>
    <mergeCell ref="V45:V48"/>
    <mergeCell ref="V49:V57"/>
    <mergeCell ref="W45:W48"/>
    <mergeCell ref="W49:W57"/>
    <mergeCell ref="U25:U26"/>
    <mergeCell ref="U28:U32"/>
    <mergeCell ref="U38:U40"/>
    <mergeCell ref="U45:U48"/>
    <mergeCell ref="U49:U57"/>
    <mergeCell ref="BA45:BA57"/>
    <mergeCell ref="BB45:BB57"/>
    <mergeCell ref="BC45:BC57"/>
    <mergeCell ref="BD45:BD57"/>
    <mergeCell ref="BE45:BE57"/>
    <mergeCell ref="BF45:BF57"/>
    <mergeCell ref="BG45:BG57"/>
    <mergeCell ref="AP10:AP57"/>
    <mergeCell ref="AQ10:AQ57"/>
    <mergeCell ref="AR10:AR57"/>
    <mergeCell ref="AZ38:AZ44"/>
    <mergeCell ref="BG28:BG36"/>
    <mergeCell ref="BA38:BA44"/>
    <mergeCell ref="BB38:BB44"/>
    <mergeCell ref="BC38:BC44"/>
    <mergeCell ref="BD38:BD44"/>
    <mergeCell ref="BE38:BE44"/>
    <mergeCell ref="BG38:BG44"/>
    <mergeCell ref="AO45:AO48"/>
    <mergeCell ref="AO49:AO57"/>
    <mergeCell ref="AS45:AS48"/>
    <mergeCell ref="AS49:AS57"/>
    <mergeCell ref="AT45:AT48"/>
    <mergeCell ref="AZ45:AZ57"/>
    <mergeCell ref="AH45:AH48"/>
    <mergeCell ref="AH49:AH57"/>
    <mergeCell ref="AK45:AK48"/>
    <mergeCell ref="AK49:AK57"/>
    <mergeCell ref="AL45:AL48"/>
    <mergeCell ref="AL49:AL57"/>
    <mergeCell ref="AM45:AM48"/>
    <mergeCell ref="AM49:AM57"/>
    <mergeCell ref="AN45:AN48"/>
    <mergeCell ref="AN49:AN57"/>
    <mergeCell ref="AJ49:AJ57"/>
    <mergeCell ref="AC45:AC57"/>
    <mergeCell ref="AD45:AD57"/>
    <mergeCell ref="AE45:AE48"/>
    <mergeCell ref="AE49:AE57"/>
    <mergeCell ref="AF45:AF48"/>
    <mergeCell ref="AF49:AF57"/>
    <mergeCell ref="AG45:AG48"/>
    <mergeCell ref="AG49:AG57"/>
    <mergeCell ref="AB45:AB58"/>
    <mergeCell ref="AC58:AI58"/>
    <mergeCell ref="Q49:Q57"/>
    <mergeCell ref="R49:R57"/>
    <mergeCell ref="S49:S57"/>
    <mergeCell ref="N45:N48"/>
    <mergeCell ref="P45:P48"/>
    <mergeCell ref="O45:O48"/>
    <mergeCell ref="Q45:Q48"/>
    <mergeCell ref="R45:R48"/>
    <mergeCell ref="S45:S48"/>
    <mergeCell ref="N49:N57"/>
    <mergeCell ref="O49:O57"/>
    <mergeCell ref="P49:P57"/>
    <mergeCell ref="BF28:BF36"/>
    <mergeCell ref="M38:M40"/>
    <mergeCell ref="N38:N40"/>
    <mergeCell ref="O38:O40"/>
    <mergeCell ref="P38:P40"/>
    <mergeCell ref="Q38:Q40"/>
    <mergeCell ref="R38:R40"/>
    <mergeCell ref="S38:S40"/>
    <mergeCell ref="W38:W40"/>
    <mergeCell ref="AK38:AK40"/>
    <mergeCell ref="AL38:AL40"/>
    <mergeCell ref="AM38:AM40"/>
    <mergeCell ref="AN38:AN40"/>
    <mergeCell ref="AO38:AO40"/>
    <mergeCell ref="AJ39:AJ40"/>
    <mergeCell ref="AI39:AI40"/>
    <mergeCell ref="AH39:AH40"/>
    <mergeCell ref="AG39:AG40"/>
    <mergeCell ref="R28:R32"/>
    <mergeCell ref="T28:T32"/>
    <mergeCell ref="S28:S32"/>
    <mergeCell ref="Z28:Z36"/>
    <mergeCell ref="AA28:AA36"/>
    <mergeCell ref="Z37:Z44"/>
    <mergeCell ref="AO28:AO32"/>
    <mergeCell ref="AO33:AO36"/>
    <mergeCell ref="AS28:AS32"/>
    <mergeCell ref="BF38:BF44"/>
    <mergeCell ref="BF25:BF26"/>
    <mergeCell ref="O25:O26"/>
    <mergeCell ref="P25:P26"/>
    <mergeCell ref="Q25:Q26"/>
    <mergeCell ref="R25:R26"/>
    <mergeCell ref="S25:S26"/>
    <mergeCell ref="AK28:AK32"/>
    <mergeCell ref="AK33:AK36"/>
    <mergeCell ref="AL28:AL32"/>
    <mergeCell ref="AL33:AL36"/>
    <mergeCell ref="AM28:AM32"/>
    <mergeCell ref="AM33:AM36"/>
    <mergeCell ref="AN28:AN32"/>
    <mergeCell ref="AN33:AN36"/>
    <mergeCell ref="AZ28:AZ36"/>
    <mergeCell ref="BA28:BA36"/>
    <mergeCell ref="BB28:BB36"/>
    <mergeCell ref="BC28:BC36"/>
    <mergeCell ref="BD28:BD36"/>
    <mergeCell ref="BE28:BE36"/>
    <mergeCell ref="BG25:BG26"/>
    <mergeCell ref="AT25:AT26"/>
    <mergeCell ref="AU25:AU26"/>
    <mergeCell ref="AV25:AV26"/>
    <mergeCell ref="AZ25:AZ26"/>
    <mergeCell ref="BA25:BA26"/>
    <mergeCell ref="BB25:BB26"/>
    <mergeCell ref="BC25:BC26"/>
    <mergeCell ref="BD25:BD26"/>
    <mergeCell ref="BE25:BE26"/>
    <mergeCell ref="AX25:AX26"/>
    <mergeCell ref="AY25:AY26"/>
    <mergeCell ref="AR6:AV6"/>
    <mergeCell ref="AZ6:BD6"/>
    <mergeCell ref="BF6:BG6"/>
    <mergeCell ref="B1:C4"/>
    <mergeCell ref="D1:AZ1"/>
    <mergeCell ref="D2:AZ2"/>
    <mergeCell ref="D3:AZ3"/>
    <mergeCell ref="D4:AZ4"/>
    <mergeCell ref="B5:C5"/>
    <mergeCell ref="D5:AZ5"/>
    <mergeCell ref="A7:A8"/>
    <mergeCell ref="AN7:AN8"/>
    <mergeCell ref="A6:W6"/>
    <mergeCell ref="X6:AA6"/>
    <mergeCell ref="AB6:AQ6"/>
    <mergeCell ref="B7:B8"/>
    <mergeCell ref="C7:C8"/>
    <mergeCell ref="D7:D8"/>
    <mergeCell ref="E7:E8"/>
    <mergeCell ref="F7:F8"/>
    <mergeCell ref="AO7:AO8"/>
    <mergeCell ref="AP7:AP8"/>
    <mergeCell ref="AC7:AC8"/>
    <mergeCell ref="AD7:AD8"/>
    <mergeCell ref="AE7:AE8"/>
    <mergeCell ref="Q7:Q8"/>
    <mergeCell ref="V7:V8"/>
    <mergeCell ref="U7:U8"/>
    <mergeCell ref="T7:T8"/>
    <mergeCell ref="AI7:AI8"/>
    <mergeCell ref="AJ7:AJ8"/>
    <mergeCell ref="BA7:BA8"/>
    <mergeCell ref="AM7:AM8"/>
    <mergeCell ref="BB7:BB8"/>
    <mergeCell ref="BC7:BC8"/>
    <mergeCell ref="S7:S8"/>
    <mergeCell ref="H7:H8"/>
    <mergeCell ref="I7:I8"/>
    <mergeCell ref="J7:J8"/>
    <mergeCell ref="K7:K8"/>
    <mergeCell ref="L7:L8"/>
    <mergeCell ref="AQ7:AQ8"/>
    <mergeCell ref="AR7:AR8"/>
    <mergeCell ref="AS7:AS8"/>
    <mergeCell ref="AT7:AT8"/>
    <mergeCell ref="AU7:AU8"/>
    <mergeCell ref="AV7:AV8"/>
    <mergeCell ref="AK7:AK8"/>
    <mergeCell ref="AL7:AL8"/>
    <mergeCell ref="AX7:AX8"/>
    <mergeCell ref="A10:A57"/>
    <mergeCell ref="B10:B57"/>
    <mergeCell ref="C10:C57"/>
    <mergeCell ref="D10:D57"/>
    <mergeCell ref="E10:E57"/>
    <mergeCell ref="M7:M8"/>
    <mergeCell ref="G7:G8"/>
    <mergeCell ref="BG7:BG8"/>
    <mergeCell ref="BF7:BF8"/>
    <mergeCell ref="BE7:BE8"/>
    <mergeCell ref="BD7:BD8"/>
    <mergeCell ref="AH7:AH8"/>
    <mergeCell ref="AG7:AG8"/>
    <mergeCell ref="AF7:AF8"/>
    <mergeCell ref="AB7:AB8"/>
    <mergeCell ref="AA7:AA8"/>
    <mergeCell ref="Z7:Z8"/>
    <mergeCell ref="Y7:Y8"/>
    <mergeCell ref="X7:X8"/>
    <mergeCell ref="W7:W8"/>
    <mergeCell ref="R7:R8"/>
    <mergeCell ref="O7:P7"/>
    <mergeCell ref="N7:N8"/>
    <mergeCell ref="AZ7:AZ8"/>
    <mergeCell ref="F10:F57"/>
    <mergeCell ref="G28:G36"/>
    <mergeCell ref="H28:H36"/>
    <mergeCell ref="I28:I36"/>
    <mergeCell ref="G37:G44"/>
    <mergeCell ref="H37:H44"/>
    <mergeCell ref="I37:I44"/>
    <mergeCell ref="G45:G57"/>
    <mergeCell ref="H45:H57"/>
    <mergeCell ref="I45:I57"/>
    <mergeCell ref="G10:G26"/>
    <mergeCell ref="H10:H26"/>
    <mergeCell ref="I10:I26"/>
    <mergeCell ref="J10:J26"/>
    <mergeCell ref="J45:J57"/>
    <mergeCell ref="K10:K13"/>
    <mergeCell ref="L10:L13"/>
    <mergeCell ref="M10:M13"/>
    <mergeCell ref="N10:N13"/>
    <mergeCell ref="K19:K24"/>
    <mergeCell ref="L19:L24"/>
    <mergeCell ref="M19:M24"/>
    <mergeCell ref="N19:N24"/>
    <mergeCell ref="K25:K26"/>
    <mergeCell ref="L25:L26"/>
    <mergeCell ref="M25:M26"/>
    <mergeCell ref="N25:N26"/>
    <mergeCell ref="K38:K40"/>
    <mergeCell ref="L38:L40"/>
    <mergeCell ref="K45:K48"/>
    <mergeCell ref="K49:K57"/>
    <mergeCell ref="L49:L57"/>
    <mergeCell ref="L45:L48"/>
    <mergeCell ref="M45:M48"/>
    <mergeCell ref="M49:M57"/>
    <mergeCell ref="J28:J36"/>
    <mergeCell ref="K36:U36"/>
    <mergeCell ref="O10:O13"/>
    <mergeCell ref="P10:P13"/>
    <mergeCell ref="Q10:Q13"/>
    <mergeCell ref="R10:R13"/>
    <mergeCell ref="U10:U13"/>
    <mergeCell ref="U14:U18"/>
    <mergeCell ref="U19:U24"/>
    <mergeCell ref="K14:K18"/>
    <mergeCell ref="L14:L18"/>
    <mergeCell ref="M14:M18"/>
    <mergeCell ref="N14:N18"/>
    <mergeCell ref="O14:O18"/>
    <mergeCell ref="P14:P18"/>
    <mergeCell ref="Q14:Q18"/>
    <mergeCell ref="R14:R18"/>
    <mergeCell ref="T10:T13"/>
    <mergeCell ref="T14:T18"/>
    <mergeCell ref="T19:T24"/>
    <mergeCell ref="S10:S13"/>
    <mergeCell ref="S14:S18"/>
    <mergeCell ref="S19:S24"/>
    <mergeCell ref="AG14:AG17"/>
    <mergeCell ref="W10:W13"/>
    <mergeCell ref="W14:W18"/>
    <mergeCell ref="W19:W24"/>
    <mergeCell ref="Z10:Z26"/>
    <mergeCell ref="AA10:AA26"/>
    <mergeCell ref="X10:X13"/>
    <mergeCell ref="Y10:Y13"/>
    <mergeCell ref="X19:X24"/>
    <mergeCell ref="Y19:Y24"/>
    <mergeCell ref="AB10:AB24"/>
    <mergeCell ref="AC24:AH24"/>
    <mergeCell ref="AB25:AB27"/>
    <mergeCell ref="AC27:AI27"/>
    <mergeCell ref="AI10:AI17"/>
    <mergeCell ref="X14:X18"/>
    <mergeCell ref="Y14:Y18"/>
    <mergeCell ref="BD10:BD24"/>
    <mergeCell ref="BE10:BE24"/>
    <mergeCell ref="BF10:BF24"/>
    <mergeCell ref="BG10:BG24"/>
    <mergeCell ref="AZ10:AZ24"/>
    <mergeCell ref="BA10:BA24"/>
    <mergeCell ref="BB10:BB24"/>
    <mergeCell ref="BC10:BC24"/>
    <mergeCell ref="AX10:AX17"/>
    <mergeCell ref="AS10:AS17"/>
    <mergeCell ref="AT10:AT17"/>
    <mergeCell ref="AK18:AK24"/>
    <mergeCell ref="AL18:AL24"/>
    <mergeCell ref="AM18:AM24"/>
    <mergeCell ref="AN18:AN24"/>
    <mergeCell ref="AO18:AO24"/>
    <mergeCell ref="AK10:AK17"/>
    <mergeCell ref="AL10:AL17"/>
    <mergeCell ref="AM10:AM17"/>
    <mergeCell ref="AN10:AN17"/>
    <mergeCell ref="AO10:AO17"/>
    <mergeCell ref="AF10:AF17"/>
    <mergeCell ref="K27:S27"/>
    <mergeCell ref="O19:O24"/>
    <mergeCell ref="P19:P24"/>
    <mergeCell ref="Q19:Q24"/>
    <mergeCell ref="R19:R24"/>
    <mergeCell ref="W25:W26"/>
    <mergeCell ref="AC25:AC26"/>
    <mergeCell ref="AD25:AD26"/>
    <mergeCell ref="AG41:AG42"/>
    <mergeCell ref="T25:T26"/>
    <mergeCell ref="AA37:AA44"/>
    <mergeCell ref="AJ18:AJ23"/>
    <mergeCell ref="AC28:AC35"/>
    <mergeCell ref="AD28:AD35"/>
    <mergeCell ref="AE28:AE31"/>
    <mergeCell ref="AE32:AE35"/>
    <mergeCell ref="AG28:AG31"/>
    <mergeCell ref="AH28:AH31"/>
    <mergeCell ref="AG32:AG35"/>
    <mergeCell ref="AI28:AI31"/>
    <mergeCell ref="AI32:AI35"/>
    <mergeCell ref="AH32:AH35"/>
    <mergeCell ref="AJ28:AJ31"/>
    <mergeCell ref="AJ32:AJ35"/>
    <mergeCell ref="AC10:AC23"/>
    <mergeCell ref="AD10:AD23"/>
    <mergeCell ref="AE18:AE23"/>
    <mergeCell ref="AF18:AF23"/>
    <mergeCell ref="AG18:AG23"/>
    <mergeCell ref="AH18:AH23"/>
    <mergeCell ref="AI18:AI23"/>
    <mergeCell ref="AH10:AH17"/>
    <mergeCell ref="AE10:AE13"/>
    <mergeCell ref="AE14:AE17"/>
    <mergeCell ref="AG10:AG13"/>
    <mergeCell ref="J37:J43"/>
    <mergeCell ref="K43:U43"/>
    <mergeCell ref="J58:U58"/>
    <mergeCell ref="AF39:AF40"/>
    <mergeCell ref="AJ41:AJ42"/>
    <mergeCell ref="K28:K35"/>
    <mergeCell ref="L28:L35"/>
    <mergeCell ref="M28:M35"/>
    <mergeCell ref="N28:N35"/>
    <mergeCell ref="O28:O35"/>
    <mergeCell ref="P28:P35"/>
    <mergeCell ref="Q28:Q35"/>
    <mergeCell ref="R33:R35"/>
    <mergeCell ref="S33:S35"/>
    <mergeCell ref="T33:T35"/>
    <mergeCell ref="U33:U35"/>
    <mergeCell ref="V33:V35"/>
    <mergeCell ref="W28:W35"/>
    <mergeCell ref="K41:K42"/>
    <mergeCell ref="L41:L42"/>
    <mergeCell ref="M41:M42"/>
    <mergeCell ref="N41:N42"/>
    <mergeCell ref="AC39:AC42"/>
    <mergeCell ref="AD39:AD42"/>
    <mergeCell ref="Q41:Q42"/>
    <mergeCell ref="R41:R42"/>
    <mergeCell ref="S41:S42"/>
    <mergeCell ref="T41:T42"/>
    <mergeCell ref="U41:U42"/>
    <mergeCell ref="V41:V42"/>
    <mergeCell ref="W41:W42"/>
    <mergeCell ref="P41:P42"/>
    <mergeCell ref="AK41:AK44"/>
    <mergeCell ref="AE41:AE42"/>
    <mergeCell ref="AF41:AF42"/>
    <mergeCell ref="AH41:AH42"/>
    <mergeCell ref="AI41:AI42"/>
    <mergeCell ref="R59:U59"/>
    <mergeCell ref="AD59:AI59"/>
    <mergeCell ref="AX40:AX42"/>
    <mergeCell ref="AX48:AX51"/>
    <mergeCell ref="AY7:AY8"/>
    <mergeCell ref="AY10:AY17"/>
    <mergeCell ref="AY40:AY42"/>
    <mergeCell ref="AY48:AY51"/>
    <mergeCell ref="AX18:AX23"/>
    <mergeCell ref="AY18:AY23"/>
    <mergeCell ref="AW7:AW8"/>
    <mergeCell ref="AW10:AW17"/>
    <mergeCell ref="AW40:AW42"/>
    <mergeCell ref="AW48:AW51"/>
    <mergeCell ref="AW18:AW23"/>
    <mergeCell ref="AS33:AS35"/>
    <mergeCell ref="AU28:AU35"/>
    <mergeCell ref="AV28:AV35"/>
    <mergeCell ref="AT36:AU36"/>
    <mergeCell ref="AW28:AW35"/>
    <mergeCell ref="AL41:AL44"/>
    <mergeCell ref="AM41:AM44"/>
    <mergeCell ref="AN41:AN44"/>
    <mergeCell ref="AO41:AO44"/>
    <mergeCell ref="X28:X35"/>
    <mergeCell ref="Y28:Y35"/>
    <mergeCell ref="AB28:AB36"/>
    <mergeCell ref="AC36:AI36"/>
    <mergeCell ref="AF28:AF31"/>
    <mergeCell ref="AF32:AF35"/>
    <mergeCell ref="X38:X40"/>
    <mergeCell ref="Y38:Y40"/>
    <mergeCell ref="X41:X42"/>
    <mergeCell ref="Y41:Y42"/>
    <mergeCell ref="AB37:AB38"/>
    <mergeCell ref="AC38:AI38"/>
    <mergeCell ref="AB39:AB43"/>
    <mergeCell ref="AC43:AI43"/>
    <mergeCell ref="AE39:AE40"/>
    <mergeCell ref="AU10:AU17"/>
    <mergeCell ref="AV10:AV17"/>
    <mergeCell ref="AS18:AS23"/>
    <mergeCell ref="AT18:AT23"/>
    <mergeCell ref="AU18:AU23"/>
    <mergeCell ref="AV18:AV23"/>
    <mergeCell ref="AT24:AU24"/>
    <mergeCell ref="AT27:AU27"/>
    <mergeCell ref="AW25:AW26"/>
    <mergeCell ref="AT59:AU59"/>
    <mergeCell ref="AX28:AX35"/>
    <mergeCell ref="AY28:AY35"/>
    <mergeCell ref="AT28:AT32"/>
    <mergeCell ref="AT33:AT35"/>
    <mergeCell ref="AT38:AU38"/>
    <mergeCell ref="AT43:AU43"/>
    <mergeCell ref="AU39:AU42"/>
    <mergeCell ref="AV39:AV42"/>
    <mergeCell ref="AT58:AU58"/>
    <mergeCell ref="AT49:AT57"/>
    <mergeCell ref="AU45:AU57"/>
    <mergeCell ref="AV45:AV57"/>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topLeftCell="A12" zoomScale="70" zoomScaleNormal="70" workbookViewId="0">
      <selection activeCell="A5" sqref="A5:B5"/>
    </sheetView>
  </sheetViews>
  <sheetFormatPr defaultColWidth="10.7109375" defaultRowHeight="15"/>
  <cols>
    <col min="1" max="1" width="30" customWidth="1"/>
    <col min="2" max="2" width="43.42578125" customWidth="1"/>
    <col min="6" max="6" width="20.140625" customWidth="1"/>
    <col min="7" max="7" width="34.7109375" customWidth="1"/>
  </cols>
  <sheetData>
    <row r="1" spans="1:7" ht="52.5" customHeight="1">
      <c r="A1" s="390" t="s">
        <v>269</v>
      </c>
      <c r="B1" s="390"/>
      <c r="F1" s="1" t="s">
        <v>270</v>
      </c>
      <c r="G1" s="1" t="s">
        <v>271</v>
      </c>
    </row>
    <row r="2" spans="1:7" ht="25.5" customHeight="1">
      <c r="A2" s="389" t="s">
        <v>272</v>
      </c>
      <c r="B2" s="389"/>
      <c r="F2" s="2">
        <v>0</v>
      </c>
      <c r="G2" s="3" t="s">
        <v>273</v>
      </c>
    </row>
    <row r="3" spans="1:7" ht="45" customHeight="1">
      <c r="A3" s="389" t="s">
        <v>274</v>
      </c>
      <c r="B3" s="389"/>
      <c r="F3" s="2">
        <v>1</v>
      </c>
      <c r="G3" s="3" t="s">
        <v>275</v>
      </c>
    </row>
    <row r="4" spans="1:7" ht="45" customHeight="1">
      <c r="A4" s="389" t="s">
        <v>276</v>
      </c>
      <c r="B4" s="389"/>
      <c r="F4" s="2">
        <v>2</v>
      </c>
      <c r="G4" s="3" t="s">
        <v>277</v>
      </c>
    </row>
    <row r="5" spans="1:7" ht="45" customHeight="1">
      <c r="A5" s="389" t="s">
        <v>278</v>
      </c>
      <c r="B5" s="389"/>
      <c r="F5" s="2">
        <v>3</v>
      </c>
      <c r="G5" s="3" t="s">
        <v>279</v>
      </c>
    </row>
    <row r="6" spans="1:7" ht="45" customHeight="1">
      <c r="A6" s="389" t="s">
        <v>280</v>
      </c>
      <c r="B6" s="389"/>
      <c r="F6" s="2">
        <v>4</v>
      </c>
      <c r="G6" s="3" t="s">
        <v>281</v>
      </c>
    </row>
    <row r="7" spans="1:7" ht="45" customHeight="1">
      <c r="A7" s="389" t="s">
        <v>282</v>
      </c>
      <c r="B7" s="389"/>
      <c r="F7" s="2">
        <v>5</v>
      </c>
      <c r="G7" s="3" t="s">
        <v>283</v>
      </c>
    </row>
    <row r="8" spans="1:7" ht="45" customHeight="1">
      <c r="A8" s="389" t="s">
        <v>284</v>
      </c>
      <c r="B8" s="389"/>
    </row>
    <row r="9" spans="1:7" ht="45" customHeight="1">
      <c r="A9" s="389" t="s">
        <v>285</v>
      </c>
      <c r="B9" s="389"/>
    </row>
    <row r="10" spans="1:7" ht="45" customHeight="1">
      <c r="A10" s="389" t="s">
        <v>286</v>
      </c>
      <c r="B10" s="389"/>
    </row>
    <row r="11" spans="1:7" ht="45" customHeight="1">
      <c r="A11" s="389" t="s">
        <v>287</v>
      </c>
      <c r="B11" s="389"/>
    </row>
    <row r="12" spans="1:7" ht="45" customHeight="1">
      <c r="A12" s="389" t="s">
        <v>288</v>
      </c>
      <c r="B12" s="389"/>
    </row>
    <row r="13" spans="1:7" ht="45" customHeight="1">
      <c r="A13" s="389" t="s">
        <v>289</v>
      </c>
      <c r="B13" s="389"/>
    </row>
    <row r="14" spans="1:7" ht="45" customHeight="1">
      <c r="A14" s="389" t="s">
        <v>290</v>
      </c>
      <c r="B14" s="389"/>
    </row>
    <row r="15" spans="1:7" ht="45" customHeight="1">
      <c r="A15" s="389" t="s">
        <v>291</v>
      </c>
      <c r="B15" s="389"/>
    </row>
    <row r="16" spans="1:7" ht="45" customHeight="1">
      <c r="A16" s="389" t="s">
        <v>292</v>
      </c>
      <c r="B16" s="389"/>
    </row>
    <row r="17" spans="1:2" ht="45" customHeight="1">
      <c r="A17" s="389" t="s">
        <v>293</v>
      </c>
      <c r="B17" s="389"/>
    </row>
    <row r="18" spans="1:2" ht="45" customHeight="1">
      <c r="A18" s="389" t="s">
        <v>294</v>
      </c>
      <c r="B18" s="389"/>
    </row>
    <row r="19" spans="1:2" ht="45" customHeight="1">
      <c r="A19" s="389" t="s">
        <v>295</v>
      </c>
      <c r="B19" s="389"/>
    </row>
    <row r="20" spans="1:2" ht="45" customHeight="1">
      <c r="A20" s="389" t="s">
        <v>296</v>
      </c>
      <c r="B20" s="389"/>
    </row>
    <row r="21" spans="1:2" ht="45" customHeight="1">
      <c r="A21" s="389" t="s">
        <v>297</v>
      </c>
      <c r="B21" s="389"/>
    </row>
    <row r="22" spans="1:2" ht="45" customHeight="1"/>
    <row r="23" spans="1:2" ht="45" customHeight="1"/>
    <row r="24" spans="1:2" ht="45" customHeight="1"/>
    <row r="25" spans="1:2" ht="45" customHeight="1"/>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Usuario invitado</cp:lastModifiedBy>
  <cp:revision/>
  <dcterms:created xsi:type="dcterms:W3CDTF">2022-12-26T20:23:47Z</dcterms:created>
  <dcterms:modified xsi:type="dcterms:W3CDTF">2024-07-16T20:47:08Z</dcterms:modified>
  <cp:category/>
  <cp:contentStatus/>
</cp:coreProperties>
</file>