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14"/>
  <workbookPr/>
  <mc:AlternateContent xmlns:mc="http://schemas.openxmlformats.org/markup-compatibility/2006">
    <mc:Choice Requires="x15">
      <x15ac:absPath xmlns:x15ac="http://schemas.microsoft.com/office/spreadsheetml/2010/11/ac" url="G:\PLANEACION 2024\PLANES DE ACCION 2024\GEPM\MAYO 2024\"/>
    </mc:Choice>
  </mc:AlternateContent>
  <xr:revisionPtr revIDLastSave="0" documentId="11_4455FA620D0F0EBD447D925D136C1E7BEF6AC7A9" xr6:coauthVersionLast="47" xr6:coauthVersionMax="47" xr10:uidLastSave="{00000000-0000-0000-0000-000000000000}"/>
  <bookViews>
    <workbookView xWindow="0" yWindow="0" windowWidth="20490" windowHeight="7755" firstSheet="1" activeTab="1" xr2:uid="{00000000-000D-0000-FFFF-FFFF00000000}"/>
  </bookViews>
  <sheets>
    <sheet name="INSTRUCTIVO" sheetId="4" r:id="rId1"/>
    <sheet name="PLAN DE ACCIÓN 2024 " sheetId="5" r:id="rId2"/>
    <sheet name="ANEXO 1"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5" l="1"/>
  <c r="AW58" i="5"/>
  <c r="AS58" i="5"/>
  <c r="AS43" i="5"/>
  <c r="AY37" i="5"/>
  <c r="AX38" i="5"/>
  <c r="AW38" i="5"/>
  <c r="AS38" i="5"/>
  <c r="AX36" i="5"/>
  <c r="AW36" i="5"/>
  <c r="AS36" i="5"/>
  <c r="AX27" i="5"/>
  <c r="AW27" i="5"/>
  <c r="AS27" i="5"/>
  <c r="AX24" i="5"/>
  <c r="AW24" i="5"/>
  <c r="AS18" i="5"/>
  <c r="AS24" i="5"/>
  <c r="AY24" i="5" l="1"/>
  <c r="AS59" i="5"/>
  <c r="AY36" i="5"/>
  <c r="AY38" i="5"/>
  <c r="AY58" i="5"/>
  <c r="V43" i="5"/>
  <c r="V59" i="5" s="1"/>
  <c r="AX39" i="5" l="1"/>
  <c r="AX43" i="5" s="1"/>
  <c r="AW39" i="5"/>
  <c r="AW43" i="5" s="1"/>
  <c r="AW59" i="5" s="1"/>
  <c r="AJ43" i="5"/>
  <c r="AJ36" i="5"/>
  <c r="W27" i="5"/>
  <c r="W59" i="5" s="1"/>
  <c r="AJ59" i="5" l="1"/>
  <c r="AY43" i="5"/>
  <c r="AX59" i="5"/>
  <c r="AY5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6"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F7" authorId="0" shapeId="0" xr:uid="{00000000-0006-0000-0100-00000200000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H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T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B7" authorId="2" shapeId="0" xr:uid="{00000000-0006-0000-0100-000005000000}">
      <text>
        <r>
          <rPr>
            <sz val="9"/>
            <color indexed="81"/>
            <rFont val="Tahoma"/>
            <family val="2"/>
          </rPr>
          <t xml:space="preserve">VER ANEXO 1
</t>
        </r>
      </text>
    </comment>
    <comment ref="BC7" authorId="2" shapeId="0" xr:uid="{00000000-0006-0000-01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<sst xmlns="http://schemas.openxmlformats.org/spreadsheetml/2006/main" count="416" uniqueCount="298">
  <si>
    <t>INSTRUCTIVO PARA EL DILIGENCIAMIENTO DEL PLAN DE ACCION VIGENCIA 2024</t>
  </si>
  <si>
    <t>PLANTEAMIENTO ESTRATÉGICO PLAN DE DESARROLLO</t>
  </si>
  <si>
    <t>Objetivo de Desarrollo Sostenible</t>
  </si>
  <si>
    <t>Colocar en esta casilla el ODS con que se articula el programa de su competencia, lo encuentra en el acuerdo 027 PDD Salvemos Juntos a Cartagena</t>
  </si>
  <si>
    <t>PILAR</t>
  </si>
  <si>
    <t xml:space="preserve">Colocar en esta casilla el Pilar con el que se articula el programa de su competencia en el PDD Salvemos juntos a Cartagena. </t>
  </si>
  <si>
    <t>LINEA ESTRATEGICA</t>
  </si>
  <si>
    <t>Colocar en esta casilla la linea estrategica  con el que se articula el programa de su competencia en el PDD Salvemos juntos a Cartagena.  Cada producto formulado en el plan de accion debera asociasrse a un objetivo institucional.</t>
  </si>
  <si>
    <t>INDICADOR DE BIENESTAR</t>
  </si>
  <si>
    <t>Colocar en esta casilla es el indicador definido para cumplir la meta de bienestar en el plan de desarrollo, acuerdo 027 Salvemos Juntos a Cartagena</t>
  </si>
  <si>
    <t>LINEA BASE INDICADOR DE BIENESTAR A 2019</t>
  </si>
  <si>
    <t>Colocar en esta casilla el valor que se encuentra en el acuerdo 027 como punto de partida para definir el alcance de la meta de bienestar .</t>
  </si>
  <si>
    <t>DESCRIPCION META DE BIENESTAR 2020-2023</t>
  </si>
  <si>
    <t xml:space="preserve">Colocar en esta casilla  lo que persigue el indicador en el cuatrenio, se encuentra plasmado en el acuerdo 027 salvemos junstos a Cartagena. </t>
  </si>
  <si>
    <t xml:space="preserve"> META DE BIENESTAR 2020-2023</t>
  </si>
  <si>
    <t>Colocar en esta casilla la  cuantificación numérica o porcentual de la meta de bienestar.</t>
  </si>
  <si>
    <t>UNIDAD DE MEDIDA META DE BIENESTAR</t>
  </si>
  <si>
    <t>Colocar en esta casilla la  cifra numérica o porcentual nominativo de la meta.</t>
  </si>
  <si>
    <t>PROGRAMACION META BIENESTAR 2024</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</si>
  <si>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</si>
  <si>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</si>
  <si>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</si>
  <si>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INDICADOR DE PRODUCTO SEGÚN PDD</t>
  </si>
  <si>
    <t>Colocar en este casilla  el indicador definido para cumplir la meta en el plan de desarrollo según el acuerdo 027 PDD Salvemos juntos a Cartagena.</t>
  </si>
  <si>
    <t>UNIDAD DE MEDIDA DEL INDICADOR DE PRODUCTO</t>
  </si>
  <si>
    <t>Colocar en esta casilla la expresion fisica con que se mostrara el resultado de la meta propuesta ejemplo, numero, porcentaje, kilometro.</t>
  </si>
  <si>
    <t>LINEA BASE 2019 
SEGUN PDD</t>
  </si>
  <si>
    <t xml:space="preserve">Colocar en esta casilla el valor que se encuentra en el acuerdo 027 como punto de partida para definir el alcance de la meta producto.  </t>
  </si>
  <si>
    <t>DESCRIPCION DE LA META PRODUCTO 2020-2023</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</si>
  <si>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</si>
  <si>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</si>
  <si>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</si>
  <si>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ENTREGABLE
INDICADOR DE PRODUCTO SEGÚN CATALOGO DE PRODUCTO</t>
  </si>
  <si>
    <t>Colocar en esta casilla el producto que se pretende alcanzar identificado en el PDD, homologado al catalogo de productos del DNP.</t>
  </si>
  <si>
    <t>VALOR DE LA META PRODUCTO 2020-2023</t>
  </si>
  <si>
    <t>Colocar en esta casilla el numero de la meta a alcanzar al finalizar el cuatrienio, este se encuentra inmerso en la descripcion de la meta producto  identificado en el PDD.</t>
  </si>
  <si>
    <t>PROGRAMACIÓN META PRODUCTO A 2024</t>
  </si>
  <si>
    <t>Colocar en esta casilla , la cantidad de la meta propuesta para la actual vigencia, relacionada con el plan indicativo.</t>
  </si>
  <si>
    <t>ACUMULADO DE META PRODUCTO 2020- 2023</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</si>
  <si>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</si>
  <si>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</si>
  <si>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</si>
  <si>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</si>
  <si>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</si>
  <si>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</si>
  <si>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</si>
  <si>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</si>
  <si>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</si>
  <si>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</si>
  <si>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</si>
  <si>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</si>
  <si>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PROYECTO DE INVERSIÓN</t>
  </si>
  <si>
    <t>Colocar en esta casilla el nombre del proyecto a partir del cual se desarrollara el programa con el que se articula.</t>
  </si>
  <si>
    <t>CÓDIGO DE PROYECTO BPIN</t>
  </si>
  <si>
    <t>Colocar en esta casilla el numero BPIN del proyecto a partir del cual se desarrollara el programa con el que se articula.</t>
  </si>
  <si>
    <t>OBJETIVO DEL PROYECTO</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</si>
  <si>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</si>
  <si>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</si>
  <si>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</si>
  <si>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ENTREGABLE</t>
  </si>
  <si>
    <t>Colocar en esta casilla el producto resultante de cada actividad de proyecto a relizar</t>
  </si>
  <si>
    <t>PROGRAMACION NUMERICA DE LA ACTIVIDAD PROYECTO 2023</t>
  </si>
  <si>
    <t>Colocar en esta casilla el numero o pocentaje que se pretende alcanzar con cada actividad del proyecto durante la vigencia.</t>
  </si>
  <si>
    <t>PONDERACION DE LAS ACTIVIDADES (HITOS) DE PROYECTO</t>
  </si>
  <si>
    <t>Colocar en esta casilla el valor porcentual de cada actividad que llevara a conseguir el 100% de la meta propuesta.</t>
  </si>
  <si>
    <t>FECHA DE INICIO DE LA ACTIVIDAD O ENTREGABLE</t>
  </si>
  <si>
    <t>Colocar en esta casilla la fecha de inicio de la actividad en la vigencia 2023</t>
  </si>
  <si>
    <t>FECHA DE TERMINACIÓN DEL ENTREGABLE</t>
  </si>
  <si>
    <t>Colocar en esta casilla la fecha de terminacion  de la actividad en la vigencia 2023</t>
  </si>
  <si>
    <t>TIEMPO DE EJECUCIÓN
(número de días)</t>
  </si>
  <si>
    <t>Colocar en esta casilla el numero de dias que requiere el desarrollo de la actividad en la vigencia 2023</t>
  </si>
  <si>
    <t>PROGRAMACIÓN PRESUPUESTAL</t>
  </si>
  <si>
    <t>BENEFICIARIOS PROGRAMADOS</t>
  </si>
  <si>
    <t>Colocar en esta casilla el numero de personas en la ciudad programadas para recibir beneficio de la actividad programada en el proyecto</t>
  </si>
  <si>
    <t>BENEFICIARIOS CUBIERTOS</t>
  </si>
  <si>
    <t>Colocar en esta casilla el numero de personas en la ciudad que realmente recibieron el beneficio de la actividad programada en el proyecto.  Esta casilla se diligencia con el reporte del trimestre</t>
  </si>
  <si>
    <t>DEPENDENCIA RESPONSABLE</t>
  </si>
  <si>
    <t xml:space="preserve">Nombre de la dependencian responsable </t>
  </si>
  <si>
    <t>NOMBRE DEL RESPONSABLE</t>
  </si>
  <si>
    <t>Nombre de la personaa encargada de supervisar las actividades del proyecto encaminadas a conseguir la meta propuesta.</t>
  </si>
  <si>
    <t>FUENTE DE FINANCIACIÓN</t>
  </si>
  <si>
    <t>Nombre de la fuente de recursos con lo que financiara la actividad</t>
  </si>
  <si>
    <t>PLAN GENERAL DE COMPRAS</t>
  </si>
  <si>
    <t>APROPIACIÓN INICIAL
(en pesos)</t>
  </si>
  <si>
    <t>Valor numerico en pesos  del Plan Operativo anual de inversion asignado al rubro presupuestal.</t>
  </si>
  <si>
    <t>FUENTE PRESUPUESTAL</t>
  </si>
  <si>
    <t>Nombre de la fuente origen de los recursos
1. Recursos Propios - ICLD
2. SGP
3. Donaciones</t>
  </si>
  <si>
    <t>RUBRO PRESUPUESTAL</t>
  </si>
  <si>
    <t>Mencionar el rubro del presupuesto que abarca el sector de su competencia.</t>
  </si>
  <si>
    <t>CODIGO RUBRO PRESUPUESTAL</t>
  </si>
  <si>
    <t>Mencionar el Código numérico que identifica el concepto del Gasto (Funcionamiento, Deuda Inversión) y el cual es definido en el Decreto de Liquidación.</t>
  </si>
  <si>
    <t>¿REQUIERE CONTRATACIÓN?</t>
  </si>
  <si>
    <t>En esta casilla colocar si es necesaria la contratacion</t>
  </si>
  <si>
    <t>DESCRIPCION DE PROCESO DE CONTRATACIÓN</t>
  </si>
  <si>
    <t>Si es necesario la contrtacion descripcion el medio por el cual se hará</t>
  </si>
  <si>
    <t>MODALIDAD DE SELECCIÓN</t>
  </si>
  <si>
    <t>Mencionar la modalidad de contratacion selecionada. Licitacion Publica, concurso de meritos, selección abreviada, minima cuatia, contrtacion directa.</t>
  </si>
  <si>
    <t>FUENTE DE RECURSOS</t>
  </si>
  <si>
    <t>CADA FUENTE ASIGNADA POR EL ACUERDO DE PRESUPUESTO</t>
  </si>
  <si>
    <t>FECHA DE INICIO DE CONTRATACIÓN</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</si>
  <si>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</si>
  <si>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</si>
  <si>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</si>
  <si>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</si>
  <si>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</si>
  <si>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</si>
  <si>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</si>
  <si>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</si>
  <si>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</si>
  <si>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</si>
  <si>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</si>
  <si>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</si>
  <si>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</si>
  <si>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</si>
  <si>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</si>
  <si>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</si>
  <si>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</si>
  <si>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</si>
  <si>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GERENCIA DE ESPACIO PÚBLICO Y MOVILIDAD</t>
  </si>
  <si>
    <t xml:space="preserve">ARTICULACION </t>
  </si>
  <si>
    <t>PLAN DE ACCIÓN - INFORMACIÓN DE ACTIVIDADES</t>
  </si>
  <si>
    <t>POLICA DE ADMINISTRACION DE RIESGOS</t>
  </si>
  <si>
    <t xml:space="preserve">INDICADOR DE BIENESTAR </t>
  </si>
  <si>
    <t xml:space="preserve">PROGRAMA </t>
  </si>
  <si>
    <t>DENOMINACION DEL PRODUCTO</t>
  </si>
  <si>
    <t>Reporte Meta Producto Ejecutada Enero 1 a Marzo 31 de 2024</t>
  </si>
  <si>
    <t>Reporte Meta Producto Ejecutada Abril 1 a Mayo 30 de 2024</t>
  </si>
  <si>
    <t>ACUMULADO DE META PRODUCTO 2024</t>
  </si>
  <si>
    <t>ACTIVIDADES DE PROYECTO DE INVERSION VIABILIZADAS EN SUIFP
( HITOS )</t>
  </si>
  <si>
    <t>PROGRAMACION NUMERICA DE LA ACTIVIDAD PROYECTO 2024</t>
  </si>
  <si>
    <t>AVANCE DE LAS ACTIVIDADES  DE PROYECTO MAYO  2024</t>
  </si>
  <si>
    <t>AVANCE META PROYECTOS</t>
  </si>
  <si>
    <t>EJECUCION PRESUESTAL COMPROMISOS</t>
  </si>
  <si>
    <t>EJECUCION PRESUPUESTAL GIROS</t>
  </si>
  <si>
    <t>AVANCE PRESUPUESTAL DEL PROYECTO A MARZO 2024</t>
  </si>
  <si>
    <t>1. BIEN</t>
  </si>
  <si>
    <t>2. SERVICIO</t>
  </si>
  <si>
    <t>Cartagena Resiliente</t>
  </si>
  <si>
    <t>Espacio Público, Movilidad y Transporte Resiliente</t>
  </si>
  <si>
    <t>M2 de Espacio Público Efectivo por Habitante</t>
  </si>
  <si>
    <t>8.14 m2/h</t>
  </si>
  <si>
    <t>8.39 m2/h</t>
  </si>
  <si>
    <t>M2</t>
  </si>
  <si>
    <t>Movilidad en Cartagena</t>
  </si>
  <si>
    <t>Plan Maestro de Movilidad formulado y adaptado</t>
  </si>
  <si>
    <t>Documento actualizado</t>
  </si>
  <si>
    <t>Documento sigma titulado "Informe final - V1: Formulación del Plan de Movilidad del Distrito de Cartagena" del 28 de Septiembre de 2011</t>
  </si>
  <si>
    <t xml:space="preserve">Formular un Plan Maestro de Movilidad </t>
  </si>
  <si>
    <t>x</t>
  </si>
  <si>
    <t>Documentos de lineamientos técnicos realizados (450303100)</t>
  </si>
  <si>
    <t>plan maestro formulado y adoptado</t>
  </si>
  <si>
    <t>|||</t>
  </si>
  <si>
    <t>Procurar el buen uso del espacio público en todo el distrito de Cartagena, a través de operativos de seguimiento, monitoreo y control en los espacios públicos afectados por los ocupantes indebidos, con el fin de recuperar, adecuar y generar los espacios públicos de manera permanente</t>
  </si>
  <si>
    <t xml:space="preserve"> Diseño de Plan Integral para Mejorar la Movilidad en la ciudad de Cartagena</t>
  </si>
  <si>
    <t>Consolidad los mecanismos que generan políticas de movilidad integrales y sostenibles</t>
  </si>
  <si>
    <t>Contratar servicios profesionales y de apoyo a la gestión para la formulación del plan maestro de movilidad</t>
  </si>
  <si>
    <t>Plan maestro formulado y adoptado</t>
  </si>
  <si>
    <t>GEPM</t>
  </si>
  <si>
    <t>TANNYS ROCIO PUELLO MIRANDA</t>
  </si>
  <si>
    <t>RECURSOS PROPIOS</t>
  </si>
  <si>
    <t>1.2.1.0.00-001 - ICLD</t>
  </si>
  <si>
    <t>DISEÑO DE PLAN INTEGRAL PARA MEJORAR LA MOVILIDAD EN CARTAGENA DE INDIAS</t>
  </si>
  <si>
    <t>2.3.2499.0600.2020130010160</t>
  </si>
  <si>
    <t>SI</t>
  </si>
  <si>
    <t xml:space="preserve">IMPLEMENTACIÓN DE SISTEMA DE CICLORUTA                                                 SEGUIMIENTO AL PLAN MAESTRO DE MOVILIDAD </t>
  </si>
  <si>
    <t>Selección Abreviada</t>
  </si>
  <si>
    <t>RECURSOS DE INVERSIÓN</t>
  </si>
  <si>
    <t>Información suministrada por la entidad es errónea o desactualizada</t>
  </si>
  <si>
    <t>Revision Mensual de las Actividades y Procesos de Ejecución en la información suministrada</t>
  </si>
  <si>
    <t>Plan de Adaptación de Cruces Viales Elaborados</t>
  </si>
  <si>
    <t>Formular un Plan De Adaptacion de Cruces</t>
  </si>
  <si>
    <t>Elaborar plan de adaptación de cruces viales</t>
  </si>
  <si>
    <t>Impulsar el plan maestro de movilidad y parqueadero para la ciudad de cartagena.</t>
  </si>
  <si>
    <t>Diseño de plan de adaptación de cruces viales</t>
  </si>
  <si>
    <t>Plan de Adaptación de Cruces Viales adoptado</t>
  </si>
  <si>
    <t xml:space="preserve">1.2.3.2.22-100  -  APROVECHAMIENTO ECONÓMICO DEL ESPACIO PUBLICO </t>
  </si>
  <si>
    <t>Medios de Movilidad Alternativa Diseñados</t>
  </si>
  <si>
    <t>Diseñar medios de movilidad alternativa</t>
  </si>
  <si>
    <t>Avance proyecto Diseño de Plan Integral para Mejorar la Movilidad en la ciudad de Cartagena</t>
  </si>
  <si>
    <t>Ejecucion presupuestal del proyecto</t>
  </si>
  <si>
    <t>Ciclo infraestructura construida en vía urbana</t>
  </si>
  <si>
    <t>Metros lineales de cicloinfraestructura</t>
  </si>
  <si>
    <t>Ciclo infraestructura urbana construida (240209300)</t>
  </si>
  <si>
    <t>Implementación del Sistema Distrital de Cicloinfraestructura Cartagena de Indias</t>
  </si>
  <si>
    <t>Aumentar la cantidad de biciusuarios de la ciudad de cartagena</t>
  </si>
  <si>
    <t>Contratar servicios profesionales y de apoyo a la gestión en marco del proyecto de inversión " Implementación del Sistema Distrital de Cicloinfraestructura Cartagena de Indias</t>
  </si>
  <si>
    <t>2.3.2402.0600.2021130010272</t>
  </si>
  <si>
    <t xml:space="preserve">IMPLEMENTACIÓN DE SISTEMA DE CICLORUTA </t>
  </si>
  <si>
    <t>Contratación Directa - Selección Abreviada</t>
  </si>
  <si>
    <t>Se realizaron dos Decretos de Traslados Presupuestales No. 0715 y 0716, los cuales Contracreditaron los recursos presupuestales del proyectos</t>
  </si>
  <si>
    <t>Insuficiencia de mano de obra o profesionales especializados</t>
  </si>
  <si>
    <t>Revisión minuciosa del personal idoneo para la su debido proceso contractual</t>
  </si>
  <si>
    <t>implementacion de Cicloruta</t>
  </si>
  <si>
    <t>AVANCE PROGRAMA MOVILIDAD EN CARTAGENA</t>
  </si>
  <si>
    <t>Avance proyecto Implementación del Sistema Distrital de Cicloinfraestructura Cartagena de Indias</t>
  </si>
  <si>
    <t>Sostenibilidad del Espacio Público</t>
  </si>
  <si>
    <t>Número de campañas ejecutadas para la transición de los vendedores informales a la formalidad</t>
  </si>
  <si>
    <t xml:space="preserve">Personas capacitadas </t>
  </si>
  <si>
    <t>Realizar campañas de formación para los vendedores informales inscritos en el RUV</t>
  </si>
  <si>
    <t>Servicio de educación informal (4503002)</t>
  </si>
  <si>
    <t>Realizar 39 nuesvos convenios para la adopción  de parques</t>
  </si>
  <si>
    <t>Defensa y recuperación del Espacio Público</t>
  </si>
  <si>
    <t>Conservación Integral del Espacio Público Cartagena</t>
  </si>
  <si>
    <t>Consolidar la sostenibilidad del espacio público en la ciudad de Cartagena</t>
  </si>
  <si>
    <t>Contratar servicios profesionales y de apoyo a la gestión que permita  realizar la reglamentación del espacio público para el aprovechamiento económico y adopcion de parques</t>
  </si>
  <si>
    <t>CONSERVACIÓN INTEGRAL DEL ESPACIO PÚBLICO CARTAGENA DE INDIAS</t>
  </si>
  <si>
    <t>2.3.3299.0900.2020130010211</t>
  </si>
  <si>
    <t>CONVENIO DE ASOCIACIÓN  (CAMPAÑAS DE FORMALIZACIÓN PARA LOS VENDEDORES ESTACIONARIOS INFORMALES EN ESPACIO PÚBLICO)</t>
  </si>
  <si>
    <t>Contratacion Directa</t>
  </si>
  <si>
    <t xml:space="preserve">AUSENCIA DE RECUERSOS FINANCIERO </t>
  </si>
  <si>
    <t>GESTIONAR RECURSOS NECESARIOS PARA EL BUEN DESARROLLO DE LA EJECUCIÓN DEL PROYECTO APUNTANDO A LOS OBJETIVOS DEL PROGRAMA</t>
  </si>
  <si>
    <t>2 Campañas de formación para los vendedores informales inscritos en el RUV</t>
  </si>
  <si>
    <t xml:space="preserve">
 Realizar 2 campañas de formación para los 2.321 vendedores estacionarios, e iniciar la transición a la formalidad.</t>
  </si>
  <si>
    <t>1,3,3,4,16-95-080 RB OCUPACION DE VIAS ESPACIO PUBLICO</t>
  </si>
  <si>
    <t>Avance programa Sostenibilidad del Espacio Público</t>
  </si>
  <si>
    <t>Avance proyecto Conservación Integral del Espacio Público Cartagena</t>
  </si>
  <si>
    <t>Recuperación del Espacio Público</t>
  </si>
  <si>
    <t>Número de M2 de revitalización de parques y zonas verdes de la ciudad de Cartagena</t>
  </si>
  <si>
    <t>m2 Intervenidos</t>
  </si>
  <si>
    <t>20.000 M2</t>
  </si>
  <si>
    <t>Aumentar en 100.000 M2 de revitalización de parques, parques para la primera infancia y zonas verdes</t>
  </si>
  <si>
    <t>Aumentar en 30.000 M2 de revitalización de parques, parques para la primera infancia y zonas verdes</t>
  </si>
  <si>
    <t>1. Defensa y recuperación del espacio publico.
2. Generación, sostenibilidad, regulación y revitalización del espacio público.</t>
  </si>
  <si>
    <t>Mejoramiento de parques y zonas verdes para la recuperación  del  Espacio Público   Cartagena de Indias</t>
  </si>
  <si>
    <t>Aumentar el espacio público y las estrategias de recuperación integrales</t>
  </si>
  <si>
    <t>Adecuar M2 de espacio público, revitalizando parques, parques para laprimera infancia y zonas verdes.</t>
  </si>
  <si>
    <t>Mejoramiento de Parques y Zonas Verdes para la Recuperación del Espacio Público Cartagena de Indias</t>
  </si>
  <si>
    <t>2.3.4002.1400.2021130010268</t>
  </si>
  <si>
    <t>Parques Mejorados</t>
  </si>
  <si>
    <t>AUSENCIA DE RECUERSOS FINANCIERO PARA LA COMPRA DE INSUMOS Y ELEMENTOS</t>
  </si>
  <si>
    <t>GESTIONAR RECURSOS NECESARIOS PARA LA COMPRA DE MATERIALES E INSUMOS</t>
  </si>
  <si>
    <t>Número de campañas a la ciudadanía cartagenara y visitantes sobe el uso adecuado y sostenible del espacio público</t>
  </si>
  <si>
    <t>9 Campañas</t>
  </si>
  <si>
    <t>Efectuar 9 campañas de concientización al millon de habitantes de la ciudad de Cartagena</t>
  </si>
  <si>
    <t>Efectuar 3 campañas de concientización al millón de habitantes de la ciudad de Cartagena</t>
  </si>
  <si>
    <t>Avance proyecto  Mejoramiento de parques y zonas verdes para la recuperacion  del  Espacio Público   Cartagena de Indias</t>
  </si>
  <si>
    <t>CONTRATAR LA ADQUISICIÓN DE VIDEOPROYECTOR Y TELÓN PARA VIDEO PROYECCIÓN PARA EL CUMPLIMIENTO DE METAS ESTABLECIDAS POR LA GERENCIA DE ESPACIO PÚBLICO Y MOVILIDAD URBANA EN EL DISTRITO DE CARTAGENA (PANTALLAS O DESPLEGADORES PARA PROYECCIÓN Y PROYECTORES DE VIDEO) .
•	  BICICLETAS ELECTRICAS Y PATINETAS-BICICLETERO                                                       CONTRATO DE SUMINISTRO (Carpas, Cabina de sonido, Dummies, Personaje, Pendones Kit taller de bici, Kit de juegos lúdicos, Paletas publicitarias, vinilo adhesivo,  gorras, Libretas, canecas, Refrigerios, Almuerzos)             
•	 ALQUILER DE VEHICULOS (transporte de pasajeros por carretera) PARA CUMPLIR CON LA MISIONALIDAD DE LA GERENCIA DE ESPACIO PÚBLICO             
•	contratar un    OPERADOR LOGISTICO</t>
  </si>
  <si>
    <t>Recuperación del Espacio Público Cartagena de Indias</t>
  </si>
  <si>
    <t>2.3.4599.1000.2021130010267</t>
  </si>
  <si>
    <t>Número de operativos para la defensa y control de los M2 de espacio público</t>
  </si>
  <si>
    <t>numero de actividades</t>
  </si>
  <si>
    <t>3 Operativos</t>
  </si>
  <si>
    <t>Efectuar 200 operativos para la defensa y control del espacio público</t>
  </si>
  <si>
    <t>1.2.3.2.22-008  - AMOBLAMIENTO URBANO</t>
  </si>
  <si>
    <t>1.2.3.2.22-080 - OCUPACION DE VIAS</t>
  </si>
  <si>
    <t>Avance programa recuperacion del espacio publico</t>
  </si>
  <si>
    <t xml:space="preserve">Avance proyecto recuperacion espacio publico Cartagena </t>
  </si>
  <si>
    <t>1.3.2.3.11-147 - RF AMOBLAMIENTO URBANO</t>
  </si>
  <si>
    <t>Generación del Espacio Público</t>
  </si>
  <si>
    <t>Número de M2 de espacio público recuperado</t>
  </si>
  <si>
    <t>m2 intervenidos</t>
  </si>
  <si>
    <t>Aumentar a 100.000 M2 el espacio público recuperado</t>
  </si>
  <si>
    <t>Aumentar a 30.000 M2 el espacio público recuperado</t>
  </si>
  <si>
    <t>1. Inventario de espacio público.
2. Generación, sostenibilidad, regulación y revitalización del espacio público</t>
  </si>
  <si>
    <t>Generación del Espacio Público Cartagena</t>
  </si>
  <si>
    <t>Aumentar la generación de nuevos espacios públicos en la ciudad de Cartagena</t>
  </si>
  <si>
    <t>Aumentar los M2 de espacio público renaturalizado</t>
  </si>
  <si>
    <t>2.3.4002.1400.2021130010266</t>
  </si>
  <si>
    <t xml:space="preserve">CONTRATO  INTERADMINISTRATIVO PARA LA CREACIÓN DE PARQUES PARA LA CIUDAD DE CARTAGENA                                                                          CONTRATAR LA ADQUISICIÓN DE EQUIPOS Y/ O MOBILIARIO INFANTIL PARA ADECUACIÓN Y REVITALIZACIÓN DE PARQUES DENTRO DEL PROYECTO DE GENERACIÓN DEL ESPACIO                                                                                                  COMPRA DE TAPAS PARA REPARAR EL ESPACIO PUBLICO DEL CENTRO DE LA CIUDAD                                                                           MAQUINARIA AMARILLA (DEMOLICIÓN ) (DINERO QUE SE DA A SEC. DE INFRAESTRUCTURA ) </t>
  </si>
  <si>
    <t>Número de M2 de espacio público destinado al goce y disfrute de las personas con discapacidad</t>
  </si>
  <si>
    <t>Aumentar en 98.640 M2 el espacio público destinado al goce y disfrute de las personas con discapacidad de la ciudad de Cartagena</t>
  </si>
  <si>
    <t>Espacio publico adecuado (400202000)</t>
  </si>
  <si>
    <t>Aumentar en 30.000 M2 el espacio público destinado al goce y disfrute de las personas con discapacidad de la ciudad de Cartagena</t>
  </si>
  <si>
    <t>Aumentar el espacio público para el goce y disfrute de las personas con discapacidad y con enfoque de genero</t>
  </si>
  <si>
    <t>Avance programa generacion del espacio publico</t>
  </si>
  <si>
    <t>Avance proyecto generacion del espacio publico cartagena</t>
  </si>
  <si>
    <t>AVANCE PLAN DE DESARROLLO MAYO 2024</t>
  </si>
  <si>
    <t>AVANCE PLAN DE ACCION MAYO 2024</t>
  </si>
  <si>
    <t>AVANCE PRESUPUESTAL A MAYO 2024</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</si>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</sst>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quot;$&quot;\ * #,##0_-;\-&quot;$&quot;\ * #,##0_-;_-&quot;$&quot;\ * &quot;-&quot;_-;_-@_-"/>
    <numFmt numFmtId="166" formatCode="_-&quot;$&quot;\ * #,##0.00_-;\-&quot;$&quot;\ * #,##0.00_-;_-&quot;$&quot;\ * &quot;-&quot;??_-;_-@_-"/>
    <numFmt numFmtId="167" formatCode="0;[Red]0"/>
    <numFmt numFmtId="168" formatCode="_-[$$-2C0A]\ * #,##0.00_-;\-[$$-2C0A]\ * #,##0.00_-;_-[$$-2C0A]\ * &quot;-&quot;??_-;_-@_-"/>
    <numFmt numFmtId="169" formatCode="_ [$$-2C0A]\ * #,##0.00_ ;_ [$$-2C0A]\ * \-#,##0.00_ ;_ [$$-2C0A]\ * &quot;-&quot;??_ ;_ @_ "/>
    <numFmt numFmtId="170" formatCode="&quot;$&quot;#,##0.00"/>
  </numFmts>
  <fonts count="66">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b/>
      <sz val="14"/>
      <color indexed="81"/>
      <name val="Tahoma"/>
      <family val="2"/>
    </font>
    <font>
      <sz val="14"/>
      <color indexed="81"/>
      <name val="Tahoma"/>
      <family val="2"/>
    </font>
    <font>
      <sz val="10"/>
      <color theme="1"/>
      <name val="Calibri"/>
      <family val="2"/>
      <scheme val="minor"/>
    </font>
    <font>
      <sz val="10"/>
      <name val="Arial"/>
      <family val="2"/>
    </font>
    <font>
      <b/>
      <sz val="10"/>
      <name val="Arial"/>
      <family val="2"/>
    </font>
    <font>
      <sz val="11"/>
      <color theme="1"/>
      <name val="Calibri"/>
      <family val="2"/>
    </font>
    <font>
      <b/>
      <sz val="10"/>
      <color theme="1"/>
      <name val="Calibri"/>
      <family val="2"/>
      <scheme val="minor"/>
    </font>
    <font>
      <b/>
      <sz val="10"/>
      <color theme="1"/>
      <name val="Arial"/>
      <family val="2"/>
    </font>
    <font>
      <sz val="10"/>
      <color theme="1"/>
      <name val="Arial"/>
      <family val="2"/>
    </font>
    <font>
      <sz val="10"/>
      <color theme="1" tint="4.9989318521683403E-2"/>
      <name val="Arial"/>
      <family val="2"/>
    </font>
    <font>
      <b/>
      <sz val="11"/>
      <color theme="1"/>
      <name val="Calibri"/>
      <family val="2"/>
      <scheme val="minor"/>
    </font>
    <font>
      <b/>
      <sz val="12"/>
      <name val="Arial"/>
      <family val="2"/>
    </font>
    <font>
      <b/>
      <sz val="12"/>
      <color theme="1"/>
      <name val="Arial"/>
      <family val="2"/>
    </font>
    <font>
      <sz val="12"/>
      <color theme="1"/>
      <name val="Calibri"/>
      <family val="2"/>
      <scheme val="minor"/>
    </font>
    <font>
      <b/>
      <sz val="12"/>
      <color theme="1"/>
      <name val="Calibri"/>
      <family val="2"/>
      <scheme val="minor"/>
    </font>
    <font>
      <b/>
      <sz val="15"/>
      <color theme="1"/>
      <name val="Arial"/>
      <family val="2"/>
    </font>
    <font>
      <sz val="11"/>
      <color theme="1"/>
      <name val="Arial"/>
      <family val="2"/>
    </font>
    <font>
      <b/>
      <sz val="11"/>
      <color theme="1"/>
      <name val="Arial"/>
      <family val="2"/>
    </font>
    <font>
      <b/>
      <sz val="15"/>
      <color theme="1"/>
      <name val="Calibri"/>
      <family val="2"/>
      <scheme val="minor"/>
    </font>
    <font>
      <sz val="11"/>
      <name val="Arial"/>
      <family val="2"/>
    </font>
    <font>
      <b/>
      <sz val="11"/>
      <name val="Arial"/>
      <family val="2"/>
    </font>
    <font>
      <b/>
      <sz val="12"/>
      <color theme="1" tint="4.9989318521683403E-2"/>
      <name val="Calibri"/>
      <family val="2"/>
      <scheme val="minor"/>
    </font>
    <font>
      <b/>
      <sz val="12"/>
      <name val="Calibri"/>
      <family val="2"/>
      <scheme val="minor"/>
    </font>
    <font>
      <b/>
      <sz val="11"/>
      <color theme="1" tint="4.9989318521683403E-2"/>
      <name val="Calibri"/>
      <family val="2"/>
      <scheme val="minor"/>
    </font>
    <font>
      <b/>
      <sz val="11"/>
      <color theme="1" tint="4.9989318521683403E-2"/>
      <name val="Arial"/>
      <family val="2"/>
    </font>
    <font>
      <b/>
      <sz val="16"/>
      <color theme="1"/>
      <name val="Calibri"/>
      <family val="2"/>
      <scheme val="minor"/>
    </font>
    <font>
      <sz val="12"/>
      <color theme="1" tint="4.9989318521683403E-2"/>
      <name val="Calibri"/>
      <family val="2"/>
      <scheme val="minor"/>
    </font>
    <font>
      <sz val="12"/>
      <name val="Calibri"/>
      <family val="2"/>
      <scheme val="minor"/>
    </font>
    <font>
      <b/>
      <sz val="10"/>
      <color theme="1" tint="4.9989318521683403E-2"/>
      <name val="Arial"/>
      <family val="2"/>
    </font>
    <font>
      <b/>
      <sz val="9"/>
      <name val="Arial"/>
      <family val="2"/>
    </font>
    <font>
      <b/>
      <sz val="10"/>
      <color rgb="FFFF0000"/>
      <name val="Arial"/>
      <family val="2"/>
    </font>
    <font>
      <sz val="11"/>
      <color theme="1"/>
      <name val="Calibri"/>
      <family val="2"/>
      <scheme val="minor"/>
    </font>
    <font>
      <b/>
      <sz val="24"/>
      <color rgb="FFFF0000"/>
      <name val="Arial"/>
      <family val="2"/>
    </font>
    <font>
      <b/>
      <sz val="24"/>
      <color rgb="FFFF0000"/>
      <name val="Calibri"/>
      <family val="2"/>
      <scheme val="minor"/>
    </font>
    <font>
      <sz val="24"/>
      <color rgb="FFFF0000"/>
      <name val="Arial"/>
      <family val="2"/>
    </font>
    <font>
      <sz val="24"/>
      <color rgb="FFFF0000"/>
      <name val="Calibri"/>
      <family val="2"/>
      <scheme val="minor"/>
    </font>
    <font>
      <sz val="22"/>
      <color theme="1"/>
      <name val="Calibri"/>
      <family val="2"/>
      <scheme val="minor"/>
    </font>
    <font>
      <b/>
      <sz val="22"/>
      <color theme="1"/>
      <name val="Calibri"/>
      <family val="2"/>
      <scheme val="minor"/>
    </font>
    <font>
      <sz val="16"/>
      <color theme="1"/>
      <name val="Calibri"/>
      <family val="2"/>
      <scheme val="minor"/>
    </font>
    <font>
      <sz val="18"/>
      <color theme="1"/>
      <name val="Calibri"/>
      <family val="2"/>
      <scheme val="minor"/>
    </font>
    <font>
      <sz val="12"/>
      <name val="Arial"/>
      <family val="2"/>
    </font>
    <font>
      <b/>
      <sz val="12"/>
      <color theme="1" tint="4.9989318521683403E-2"/>
      <name val="Arial"/>
      <family val="2"/>
    </font>
    <font>
      <sz val="11"/>
      <color theme="1" tint="4.9989318521683403E-2"/>
      <name val="Calibri"/>
      <family val="2"/>
      <scheme val="minor"/>
    </font>
    <font>
      <sz val="11"/>
      <color theme="1" tint="4.9989318521683403E-2"/>
      <name val="Arial"/>
      <family val="2"/>
    </font>
    <font>
      <sz val="12"/>
      <color theme="1"/>
      <name val="Arial"/>
      <family val="2"/>
    </font>
    <font>
      <b/>
      <sz val="16"/>
      <color rgb="FFFF0000"/>
      <name val="Calibri"/>
      <family val="2"/>
      <scheme val="minor"/>
    </font>
    <font>
      <b/>
      <sz val="22"/>
      <color rgb="FFFF0000"/>
      <name val="Arial"/>
      <family val="2"/>
    </font>
    <font>
      <sz val="12"/>
      <color rgb="FFFF0000"/>
      <name val="Calibri"/>
      <family val="2"/>
      <scheme val="minor"/>
    </font>
    <font>
      <sz val="16"/>
      <color rgb="FFFF0000"/>
      <name val="Arial"/>
      <family val="2"/>
    </font>
    <font>
      <b/>
      <sz val="16"/>
      <color rgb="FFFF0000"/>
      <name val="Arial"/>
      <family val="2"/>
    </font>
    <font>
      <sz val="16"/>
      <color rgb="FFFF0000"/>
      <name val="Calibri"/>
      <family val="2"/>
      <scheme val="minor"/>
    </font>
    <font>
      <b/>
      <sz val="12"/>
      <color rgb="FFFF0000"/>
      <name val="Arial"/>
      <family val="2"/>
    </font>
    <font>
      <b/>
      <sz val="18"/>
      <color rgb="FFFF0000"/>
      <name val="Arial"/>
      <family val="2"/>
    </font>
    <font>
      <b/>
      <sz val="14"/>
      <color rgb="FFFF0000"/>
      <name val="Arial"/>
      <family val="2"/>
    </font>
    <font>
      <b/>
      <sz val="20"/>
      <color rgb="FFFF0000"/>
      <name val="Arial"/>
      <family val="2"/>
    </font>
    <font>
      <b/>
      <sz val="20"/>
      <color rgb="FFFF0000"/>
      <name val="Calibri"/>
      <family val="2"/>
      <scheme val="minor"/>
    </font>
    <font>
      <b/>
      <sz val="14"/>
      <color theme="1"/>
      <name val="Arial"/>
      <family val="2"/>
    </font>
    <font>
      <b/>
      <sz val="16"/>
      <color theme="1"/>
      <name val="Arial"/>
      <family val="2"/>
    </font>
    <font>
      <b/>
      <sz val="16"/>
      <name val="Arial"/>
      <family val="2"/>
    </font>
    <font>
      <sz val="16"/>
      <name val="Arial"/>
      <family val="2"/>
    </font>
    <font>
      <b/>
      <sz val="22"/>
      <name val="Arial"/>
      <family val="2"/>
    </font>
  </fonts>
  <fills count="11">
    <fill>
      <patternFill patternType="none"/>
    </fill>
    <fill>
      <patternFill patternType="gray125"/>
    </fill>
    <fill>
      <patternFill patternType="solid">
        <fgColor rgb="FFDBE5F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0" fontId="10" fillId="0" borderId="0"/>
    <xf numFmtId="164" fontId="36" fillId="0" borderId="0" applyFont="0" applyFill="0" applyBorder="0" applyAlignment="0" applyProtection="0"/>
    <xf numFmtId="9" fontId="36" fillId="0" borderId="0" applyFont="0" applyFill="0" applyBorder="0" applyAlignment="0" applyProtection="0"/>
    <xf numFmtId="166" fontId="36" fillId="0" borderId="0" applyFont="0" applyFill="0" applyBorder="0" applyAlignment="0" applyProtection="0"/>
  </cellStyleXfs>
  <cellXfs count="391">
    <xf numFmtId="0" fontId="0" fillId="0" borderId="0" xfId="0"/>
    <xf numFmtId="0" fontId="3" fillId="2" borderId="1" xfId="1" applyBorder="1" applyProtection="1">
      <alignment horizontal="center" vertical="center"/>
    </xf>
    <xf numFmtId="3" fontId="4" fillId="0" borderId="1" xfId="3" applyBorder="1" applyAlignment="1" applyProtection="1">
      <alignment horizontal="center" vertical="center"/>
    </xf>
    <xf numFmtId="49" fontId="4" fillId="0" borderId="1" xfId="2" applyBorder="1" applyProtection="1">
      <alignment horizontal="left" vertical="center"/>
    </xf>
    <xf numFmtId="0" fontId="14" fillId="0" borderId="0" xfId="0" applyFont="1" applyAlignment="1">
      <alignment horizontal="center" vertical="center" wrapText="1"/>
    </xf>
    <xf numFmtId="0" fontId="18" fillId="0" borderId="0" xfId="0" applyFont="1"/>
    <xf numFmtId="167"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8" fillId="0" borderId="0" xfId="0" applyFont="1" applyAlignment="1">
      <alignment horizontal="center" vertical="center" wrapText="1"/>
    </xf>
    <xf numFmtId="0" fontId="19" fillId="0" borderId="1" xfId="0" applyFont="1" applyBorder="1" applyAlignment="1">
      <alignment horizontal="left" vertical="center" wrapText="1"/>
    </xf>
    <xf numFmtId="0" fontId="27" fillId="0" borderId="1" xfId="0" applyFont="1" applyBorder="1" applyAlignment="1">
      <alignment horizontal="left"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25"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1" fontId="22" fillId="0" borderId="0" xfId="0" applyNumberFormat="1" applyFont="1" applyAlignment="1">
      <alignment horizontal="center" vertical="center" wrapText="1"/>
    </xf>
    <xf numFmtId="0" fontId="30" fillId="0" borderId="0" xfId="0" applyFont="1" applyAlignment="1">
      <alignment horizontal="center" vertical="center" wrapText="1"/>
    </xf>
    <xf numFmtId="0" fontId="19" fillId="3" borderId="1" xfId="0" applyFont="1" applyFill="1" applyBorder="1" applyAlignment="1">
      <alignment horizontal="left" vertical="center" wrapText="1"/>
    </xf>
    <xf numFmtId="0" fontId="30" fillId="0" borderId="0" xfId="0" applyFont="1" applyAlignment="1">
      <alignment horizontal="left" vertical="center" wrapText="1"/>
    </xf>
    <xf numFmtId="0" fontId="26" fillId="3" borderId="1" xfId="0" applyFont="1" applyFill="1" applyBorder="1" applyAlignment="1">
      <alignment horizontal="left" vertical="center" wrapText="1"/>
    </xf>
    <xf numFmtId="0" fontId="26" fillId="0" borderId="1" xfId="0" applyFont="1" applyBorder="1" applyAlignment="1">
      <alignment horizontal="left" vertical="center" wrapText="1"/>
    </xf>
    <xf numFmtId="0" fontId="18" fillId="0" borderId="0" xfId="0" applyFont="1" applyAlignment="1">
      <alignment horizontal="left" vertical="center"/>
    </xf>
    <xf numFmtId="14" fontId="21" fillId="0" borderId="0" xfId="0" applyNumberFormat="1" applyFont="1" applyAlignment="1">
      <alignment horizontal="center" vertical="center" wrapText="1"/>
    </xf>
    <xf numFmtId="165" fontId="21" fillId="0" borderId="0" xfId="0" applyNumberFormat="1" applyFont="1" applyAlignment="1">
      <alignment horizontal="center" vertical="center" wrapText="1"/>
    </xf>
    <xf numFmtId="0" fontId="13"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vertical="center" wrapText="1"/>
    </xf>
    <xf numFmtId="1" fontId="0" fillId="0" borderId="0" xfId="0" applyNumberFormat="1" applyAlignment="1">
      <alignment horizontal="center" vertical="center" wrapText="1"/>
    </xf>
    <xf numFmtId="1" fontId="13" fillId="0" borderId="0" xfId="0" applyNumberFormat="1" applyFont="1" applyAlignment="1">
      <alignment horizontal="center" vertical="center" wrapText="1"/>
    </xf>
    <xf numFmtId="0" fontId="0" fillId="0" borderId="0" xfId="0" applyAlignment="1">
      <alignment wrapText="1"/>
    </xf>
    <xf numFmtId="0" fontId="13" fillId="0" borderId="1" xfId="0" applyFont="1" applyBorder="1" applyAlignment="1">
      <alignment horizontal="left" vertical="center" wrapText="1"/>
    </xf>
    <xf numFmtId="0" fontId="12" fillId="0" borderId="1" xfId="4" applyFont="1" applyBorder="1" applyAlignment="1">
      <alignment horizontal="left" vertical="center" wrapText="1"/>
    </xf>
    <xf numFmtId="0" fontId="35" fillId="0" borderId="2" xfId="0" applyFont="1" applyBorder="1" applyAlignment="1">
      <alignment vertical="center" wrapText="1"/>
    </xf>
    <xf numFmtId="0" fontId="12" fillId="0" borderId="9" xfId="0" applyFont="1" applyBorder="1" applyAlignment="1">
      <alignment horizontal="center" vertical="center" wrapText="1"/>
    </xf>
    <xf numFmtId="0" fontId="8" fillId="6" borderId="1" xfId="0" applyFont="1" applyFill="1" applyBorder="1" applyAlignment="1">
      <alignment horizontal="center" vertical="center" textRotation="90" wrapText="1"/>
    </xf>
    <xf numFmtId="0" fontId="8" fillId="6" borderId="2" xfId="0" applyFont="1" applyFill="1" applyBorder="1" applyAlignment="1">
      <alignment horizontal="center" vertical="center" textRotation="90" wrapText="1"/>
    </xf>
    <xf numFmtId="0" fontId="8" fillId="6" borderId="2" xfId="0" applyFont="1" applyFill="1" applyBorder="1" applyAlignment="1">
      <alignment horizontal="center" vertical="center" wrapText="1"/>
    </xf>
    <xf numFmtId="9" fontId="8" fillId="6" borderId="2" xfId="0" applyNumberFormat="1" applyFont="1" applyFill="1" applyBorder="1" applyAlignment="1">
      <alignment horizontal="center" vertical="center" wrapText="1"/>
    </xf>
    <xf numFmtId="0" fontId="25" fillId="6" borderId="2" xfId="0" applyFont="1" applyFill="1" applyBorder="1" applyAlignment="1">
      <alignment horizontal="center" vertical="center" wrapText="1"/>
    </xf>
    <xf numFmtId="0" fontId="8" fillId="6" borderId="2" xfId="0" applyFont="1" applyFill="1" applyBorder="1" applyAlignment="1">
      <alignment horizontal="left" vertical="center" wrapText="1"/>
    </xf>
    <xf numFmtId="0" fontId="24" fillId="6" borderId="2" xfId="0" applyFont="1" applyFill="1" applyBorder="1" applyAlignment="1">
      <alignment horizontal="center" vertical="center" wrapText="1"/>
    </xf>
    <xf numFmtId="14" fontId="24" fillId="6" borderId="2"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20" fillId="3" borderId="9" xfId="0" applyFont="1" applyFill="1" applyBorder="1" applyAlignment="1">
      <alignment horizontal="center" vertical="center" wrapText="1"/>
    </xf>
    <xf numFmtId="0" fontId="30" fillId="0" borderId="1" xfId="0" applyFont="1" applyBorder="1" applyAlignment="1">
      <alignment horizontal="center" vertical="center" wrapText="1"/>
    </xf>
    <xf numFmtId="0" fontId="18" fillId="0" borderId="2" xfId="0" applyFont="1" applyBorder="1" applyAlignment="1">
      <alignment horizontal="center" vertical="center" wrapText="1"/>
    </xf>
    <xf numFmtId="9" fontId="21" fillId="0" borderId="1" xfId="6" applyFont="1" applyBorder="1" applyAlignment="1">
      <alignment horizontal="center" vertical="center" wrapText="1"/>
    </xf>
    <xf numFmtId="0" fontId="45"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14" fontId="18" fillId="0" borderId="2" xfId="0"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43" fillId="0" borderId="1" xfId="0" applyFont="1" applyBorder="1" applyAlignment="1">
      <alignment horizontal="center" wrapText="1"/>
    </xf>
    <xf numFmtId="0" fontId="4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1" xfId="0" applyFont="1" applyBorder="1" applyAlignment="1">
      <alignment vertical="center" wrapText="1"/>
    </xf>
    <xf numFmtId="0" fontId="44" fillId="0" borderId="1" xfId="0" applyFont="1" applyBorder="1" applyAlignment="1">
      <alignment vertical="center" wrapText="1"/>
    </xf>
    <xf numFmtId="14"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1" xfId="0" applyFont="1" applyBorder="1" applyAlignment="1">
      <alignment horizontal="center" vertical="center" wrapText="1"/>
    </xf>
    <xf numFmtId="1" fontId="29"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166" fontId="21" fillId="0" borderId="1" xfId="7" applyFont="1" applyBorder="1" applyAlignment="1">
      <alignment vertical="center" wrapText="1"/>
    </xf>
    <xf numFmtId="0" fontId="21" fillId="0" borderId="1" xfId="0" applyFont="1" applyBorder="1" applyAlignment="1">
      <alignment vertical="center" wrapText="1"/>
    </xf>
    <xf numFmtId="1" fontId="0" fillId="0" borderId="1" xfId="0" applyNumberFormat="1" applyBorder="1" applyAlignment="1">
      <alignment horizontal="center" vertical="center" wrapText="1"/>
    </xf>
    <xf numFmtId="0" fontId="48" fillId="7" borderId="1" xfId="0" applyFont="1" applyFill="1" applyBorder="1" applyAlignment="1">
      <alignment horizontal="center" vertical="center" wrapText="1"/>
    </xf>
    <xf numFmtId="9" fontId="48" fillId="7" borderId="1" xfId="0" applyNumberFormat="1" applyFont="1" applyFill="1" applyBorder="1" applyAlignment="1">
      <alignment horizontal="center" vertical="center" wrapText="1"/>
    </xf>
    <xf numFmtId="0" fontId="18" fillId="0" borderId="22" xfId="0" applyFont="1" applyBorder="1" applyAlignment="1">
      <alignment horizontal="center" vertical="center" wrapText="1"/>
    </xf>
    <xf numFmtId="0" fontId="43" fillId="0" borderId="1" xfId="0" applyFont="1" applyBorder="1" applyAlignment="1">
      <alignment wrapText="1"/>
    </xf>
    <xf numFmtId="0" fontId="43" fillId="7" borderId="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3" fillId="0" borderId="21" xfId="0" applyFont="1" applyBorder="1" applyAlignment="1">
      <alignment horizontal="center" vertical="center" wrapText="1"/>
    </xf>
    <xf numFmtId="1" fontId="49" fillId="0" borderId="22" xfId="0" applyNumberFormat="1" applyFont="1" applyBorder="1" applyAlignment="1">
      <alignment horizontal="center" vertical="center" wrapText="1"/>
    </xf>
    <xf numFmtId="0" fontId="48" fillId="7" borderId="2" xfId="0" applyFont="1" applyFill="1" applyBorder="1" applyAlignment="1">
      <alignment horizontal="center" vertical="center" wrapText="1"/>
    </xf>
    <xf numFmtId="9" fontId="24" fillId="0" borderId="2" xfId="0" applyNumberFormat="1" applyFont="1" applyBorder="1" applyAlignment="1">
      <alignment horizontal="center" vertical="center" wrapText="1"/>
    </xf>
    <xf numFmtId="1" fontId="24" fillId="0" borderId="2"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9" fontId="18" fillId="0" borderId="22" xfId="0" applyNumberFormat="1" applyFont="1" applyBorder="1" applyAlignment="1">
      <alignment horizontal="center" vertical="center" wrapText="1"/>
    </xf>
    <xf numFmtId="9" fontId="52" fillId="7" borderId="1" xfId="0" applyNumberFormat="1" applyFont="1" applyFill="1" applyBorder="1" applyAlignment="1">
      <alignment horizontal="center" vertical="center" wrapText="1"/>
    </xf>
    <xf numFmtId="0" fontId="24" fillId="0" borderId="1" xfId="0" applyFont="1" applyBorder="1" applyAlignment="1">
      <alignment vertical="center" wrapText="1"/>
    </xf>
    <xf numFmtId="9" fontId="54" fillId="0" borderId="2" xfId="0" applyNumberFormat="1" applyFont="1" applyBorder="1" applyAlignment="1">
      <alignment vertical="center" wrapText="1"/>
    </xf>
    <xf numFmtId="0" fontId="47" fillId="0" borderId="1" xfId="0" applyFont="1" applyBorder="1" applyAlignment="1">
      <alignment vertical="center" wrapText="1"/>
    </xf>
    <xf numFmtId="0" fontId="8" fillId="0" borderId="1" xfId="0" applyFont="1" applyBorder="1" applyAlignment="1">
      <alignment vertical="center" wrapText="1"/>
    </xf>
    <xf numFmtId="1" fontId="29" fillId="0" borderId="1" xfId="0" applyNumberFormat="1" applyFont="1" applyBorder="1" applyAlignment="1">
      <alignment vertical="center" wrapText="1"/>
    </xf>
    <xf numFmtId="167" fontId="22" fillId="0" borderId="1" xfId="0" applyNumberFormat="1" applyFont="1" applyBorder="1" applyAlignment="1">
      <alignment vertical="center" wrapText="1"/>
    </xf>
    <xf numFmtId="9" fontId="54" fillId="0" borderId="21" xfId="0" applyNumberFormat="1" applyFont="1" applyBorder="1" applyAlignment="1">
      <alignment vertical="center" wrapText="1"/>
    </xf>
    <xf numFmtId="0" fontId="30" fillId="0" borderId="1" xfId="0" applyFont="1" applyBorder="1" applyAlignment="1">
      <alignment vertical="center" wrapText="1"/>
    </xf>
    <xf numFmtId="0" fontId="43" fillId="0" borderId="1" xfId="0" applyFont="1" applyBorder="1" applyAlignment="1">
      <alignment vertical="center" wrapText="1"/>
    </xf>
    <xf numFmtId="0" fontId="18" fillId="0" borderId="1" xfId="0" applyFont="1" applyBorder="1" applyAlignment="1">
      <alignment vertical="center" wrapText="1"/>
    </xf>
    <xf numFmtId="9" fontId="54" fillId="0" borderId="1" xfId="6" applyFont="1" applyBorder="1" applyAlignment="1">
      <alignment vertical="center" wrapText="1"/>
    </xf>
    <xf numFmtId="0" fontId="48" fillId="0" borderId="1" xfId="0" applyFont="1" applyBorder="1" applyAlignment="1">
      <alignment vertical="center" wrapText="1"/>
    </xf>
    <xf numFmtId="0" fontId="48" fillId="7" borderId="2" xfId="0" applyFont="1" applyFill="1" applyBorder="1" applyAlignment="1">
      <alignment vertical="center" wrapText="1"/>
    </xf>
    <xf numFmtId="9" fontId="21" fillId="0" borderId="0" xfId="6" applyFont="1" applyBorder="1" applyAlignment="1">
      <alignment vertical="center" wrapText="1"/>
    </xf>
    <xf numFmtId="1" fontId="0" fillId="0" borderId="21" xfId="0" applyNumberFormat="1" applyBorder="1" applyAlignment="1">
      <alignment horizontal="center" vertical="center" wrapText="1"/>
    </xf>
    <xf numFmtId="9" fontId="54" fillId="0" borderId="1" xfId="0" applyNumberFormat="1" applyFont="1" applyBorder="1" applyAlignment="1">
      <alignment horizontal="center" vertical="center" wrapText="1"/>
    </xf>
    <xf numFmtId="0" fontId="53" fillId="0" borderId="1" xfId="0" applyFont="1" applyBorder="1" applyAlignment="1">
      <alignment vertical="center" wrapText="1"/>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1" fontId="55" fillId="0" borderId="1" xfId="0" applyNumberFormat="1" applyFont="1" applyBorder="1" applyAlignment="1">
      <alignment horizontal="center" vertical="center" wrapText="1"/>
    </xf>
    <xf numFmtId="1" fontId="53" fillId="0" borderId="1" xfId="0" applyNumberFormat="1" applyFont="1" applyBorder="1" applyAlignment="1">
      <alignment horizontal="center" vertical="center" wrapText="1"/>
    </xf>
    <xf numFmtId="14" fontId="53" fillId="0" borderId="1" xfId="0" applyNumberFormat="1" applyFont="1" applyBorder="1" applyAlignment="1">
      <alignment horizontal="center" vertical="center" wrapText="1"/>
    </xf>
    <xf numFmtId="165" fontId="53" fillId="0" borderId="1" xfId="0" applyNumberFormat="1" applyFont="1" applyBorder="1" applyAlignment="1">
      <alignment horizontal="center" vertical="center" wrapText="1"/>
    </xf>
    <xf numFmtId="0" fontId="55" fillId="0" borderId="1" xfId="0" applyFont="1" applyBorder="1" applyAlignment="1">
      <alignment vertical="center" wrapText="1"/>
    </xf>
    <xf numFmtId="0" fontId="53" fillId="0" borderId="1" xfId="0" applyFont="1" applyBorder="1" applyAlignment="1">
      <alignment horizontal="left" vertical="center" wrapText="1"/>
    </xf>
    <xf numFmtId="0" fontId="55" fillId="0" borderId="1" xfId="0" applyFont="1" applyBorder="1" applyAlignment="1">
      <alignment wrapText="1"/>
    </xf>
    <xf numFmtId="166" fontId="13" fillId="0" borderId="1" xfId="0" applyNumberFormat="1" applyFont="1" applyBorder="1" applyAlignment="1">
      <alignment horizontal="center" vertical="center" wrapText="1"/>
    </xf>
    <xf numFmtId="9" fontId="37" fillId="0" borderId="1" xfId="0" applyNumberFormat="1" applyFont="1" applyBorder="1" applyAlignment="1">
      <alignment horizontal="center" vertical="center" wrapText="1"/>
    </xf>
    <xf numFmtId="10" fontId="58" fillId="0" borderId="1" xfId="6" applyNumberFormat="1" applyFont="1" applyBorder="1" applyAlignment="1">
      <alignment horizontal="center" vertical="center" wrapText="1"/>
    </xf>
    <xf numFmtId="10" fontId="51" fillId="0" borderId="1" xfId="6" applyNumberFormat="1" applyFont="1" applyBorder="1" applyAlignment="1">
      <alignment vertical="center" wrapText="1"/>
    </xf>
    <xf numFmtId="166" fontId="54" fillId="0" borderId="2" xfId="7" applyFont="1" applyBorder="1" applyAlignment="1">
      <alignment vertical="center" wrapText="1"/>
    </xf>
    <xf numFmtId="166" fontId="0" fillId="0" borderId="2" xfId="7"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2" xfId="0" applyFont="1" applyBorder="1" applyAlignment="1">
      <alignment vertical="center" wrapText="1"/>
    </xf>
    <xf numFmtId="1" fontId="24" fillId="0" borderId="1" xfId="0" applyNumberFormat="1" applyFont="1" applyBorder="1" applyAlignment="1">
      <alignment vertical="center" wrapText="1"/>
    </xf>
    <xf numFmtId="9" fontId="54" fillId="0" borderId="1" xfId="0" applyNumberFormat="1" applyFont="1" applyBorder="1" applyAlignment="1">
      <alignment vertical="center" wrapText="1"/>
    </xf>
    <xf numFmtId="9" fontId="50" fillId="0" borderId="1" xfId="0" applyNumberFormat="1" applyFont="1" applyBorder="1" applyAlignment="1">
      <alignment vertical="center" wrapText="1"/>
    </xf>
    <xf numFmtId="9" fontId="54" fillId="7" borderId="1" xfId="0" applyNumberFormat="1" applyFont="1" applyFill="1" applyBorder="1" applyAlignment="1">
      <alignment horizontal="center" vertical="center" wrapText="1"/>
    </xf>
    <xf numFmtId="9" fontId="54" fillId="0" borderId="1" xfId="6" applyFont="1" applyBorder="1" applyAlignment="1">
      <alignment horizontal="center" vertical="center" wrapText="1"/>
    </xf>
    <xf numFmtId="14" fontId="53" fillId="0" borderId="6" xfId="0" applyNumberFormat="1" applyFont="1" applyBorder="1" applyAlignment="1">
      <alignment horizontal="center" vertical="center" wrapText="1"/>
    </xf>
    <xf numFmtId="168" fontId="54" fillId="0" borderId="6" xfId="0" applyNumberFormat="1" applyFont="1" applyBorder="1" applyAlignment="1">
      <alignment vertical="center" wrapText="1"/>
    </xf>
    <xf numFmtId="168" fontId="61" fillId="0" borderId="5" xfId="0" applyNumberFormat="1" applyFont="1" applyBorder="1" applyAlignment="1">
      <alignment vertical="center" wrapText="1"/>
    </xf>
    <xf numFmtId="10" fontId="54" fillId="0" borderId="1" xfId="6" applyNumberFormat="1" applyFont="1" applyBorder="1" applyAlignment="1">
      <alignment vertical="center" wrapText="1"/>
    </xf>
    <xf numFmtId="168" fontId="54" fillId="0" borderId="24" xfId="0" applyNumberFormat="1" applyFont="1" applyBorder="1" applyAlignment="1">
      <alignment vertical="center" wrapText="1"/>
    </xf>
    <xf numFmtId="9" fontId="56" fillId="0" borderId="2" xfId="6" applyFont="1" applyBorder="1" applyAlignment="1">
      <alignment vertical="center" wrapText="1"/>
    </xf>
    <xf numFmtId="166" fontId="54" fillId="0" borderId="6" xfId="7" applyFont="1" applyBorder="1" applyAlignment="1">
      <alignment vertical="center" wrapText="1"/>
    </xf>
    <xf numFmtId="166" fontId="62" fillId="0" borderId="5" xfId="7" applyFont="1" applyBorder="1" applyAlignment="1">
      <alignment vertical="center" wrapText="1"/>
    </xf>
    <xf numFmtId="10" fontId="54" fillId="0" borderId="1" xfId="6" applyNumberFormat="1" applyFont="1" applyBorder="1" applyAlignment="1">
      <alignment horizontal="center" vertical="center" wrapText="1"/>
    </xf>
    <xf numFmtId="166" fontId="63" fillId="0" borderId="5" xfId="7" applyFont="1" applyBorder="1" applyAlignment="1">
      <alignment vertical="center" wrapText="1"/>
    </xf>
    <xf numFmtId="166" fontId="0" fillId="0" borderId="1" xfId="7" applyFont="1" applyBorder="1" applyAlignment="1">
      <alignment vertical="center" wrapText="1"/>
    </xf>
    <xf numFmtId="10" fontId="35" fillId="0" borderId="2" xfId="6" applyNumberFormat="1" applyFont="1" applyBorder="1" applyAlignment="1">
      <alignment horizontal="center" vertical="center" wrapText="1"/>
    </xf>
    <xf numFmtId="166" fontId="54" fillId="0" borderId="26" xfId="7" applyFont="1" applyBorder="1" applyAlignment="1">
      <alignment vertical="center" wrapText="1"/>
    </xf>
    <xf numFmtId="166" fontId="63" fillId="0" borderId="25" xfId="7" applyFont="1" applyBorder="1" applyAlignment="1">
      <alignment vertical="center" wrapText="1"/>
    </xf>
    <xf numFmtId="10" fontId="57" fillId="0" borderId="1" xfId="0" applyNumberFormat="1" applyFont="1" applyBorder="1" applyAlignment="1">
      <alignment horizontal="center" vertical="center" wrapText="1"/>
    </xf>
    <xf numFmtId="166" fontId="64" fillId="0" borderId="1" xfId="0" applyNumberFormat="1" applyFont="1" applyBorder="1" applyAlignment="1">
      <alignment vertical="center" wrapText="1"/>
    </xf>
    <xf numFmtId="0" fontId="54" fillId="0" borderId="1" xfId="0" applyFont="1" applyBorder="1" applyAlignment="1">
      <alignment vertical="center" wrapText="1"/>
    </xf>
    <xf numFmtId="168" fontId="65" fillId="0" borderId="1" xfId="0" applyNumberFormat="1" applyFont="1" applyBorder="1" applyAlignment="1">
      <alignment vertical="center" wrapText="1"/>
    </xf>
    <xf numFmtId="168" fontId="61" fillId="9" borderId="5" xfId="0" applyNumberFormat="1" applyFont="1" applyFill="1" applyBorder="1" applyAlignment="1">
      <alignment vertical="center" wrapText="1"/>
    </xf>
    <xf numFmtId="166" fontId="62" fillId="9" borderId="5" xfId="7" applyFont="1" applyFill="1" applyBorder="1" applyAlignment="1">
      <alignment vertical="center" wrapText="1"/>
    </xf>
    <xf numFmtId="166" fontId="63" fillId="9" borderId="5" xfId="7" applyFont="1" applyFill="1" applyBorder="1" applyAlignment="1">
      <alignment vertical="center" wrapText="1"/>
    </xf>
    <xf numFmtId="166" fontId="63" fillId="9" borderId="25" xfId="7" applyFont="1" applyFill="1" applyBorder="1" applyAlignment="1">
      <alignment vertical="center" wrapText="1"/>
    </xf>
    <xf numFmtId="169" fontId="21" fillId="0" borderId="0" xfId="0" applyNumberFormat="1" applyFont="1" applyAlignment="1">
      <alignment vertical="center" wrapText="1"/>
    </xf>
    <xf numFmtId="170" fontId="61" fillId="9" borderId="5" xfId="0" applyNumberFormat="1" applyFont="1" applyFill="1" applyBorder="1" applyAlignment="1">
      <alignment vertical="center" wrapText="1"/>
    </xf>
    <xf numFmtId="170" fontId="62" fillId="9" borderId="5" xfId="0" applyNumberFormat="1" applyFont="1" applyFill="1" applyBorder="1" applyAlignment="1">
      <alignment vertical="center" wrapText="1"/>
    </xf>
    <xf numFmtId="170" fontId="62" fillId="9" borderId="5" xfId="7" applyNumberFormat="1" applyFont="1" applyFill="1" applyBorder="1" applyAlignment="1">
      <alignment vertical="center" wrapText="1"/>
    </xf>
    <xf numFmtId="170" fontId="63" fillId="9" borderId="5" xfId="7" applyNumberFormat="1" applyFont="1" applyFill="1" applyBorder="1" applyAlignment="1">
      <alignment vertical="center" wrapText="1"/>
    </xf>
    <xf numFmtId="170" fontId="63" fillId="9" borderId="25" xfId="7" applyNumberFormat="1" applyFont="1" applyFill="1" applyBorder="1" applyAlignment="1">
      <alignment vertical="center" wrapText="1"/>
    </xf>
    <xf numFmtId="170" fontId="64" fillId="9" borderId="1" xfId="0" applyNumberFormat="1" applyFont="1" applyFill="1" applyBorder="1" applyAlignment="1">
      <alignment vertical="center" wrapText="1"/>
    </xf>
    <xf numFmtId="166" fontId="0" fillId="0" borderId="1" xfId="7" applyFont="1" applyFill="1" applyBorder="1" applyAlignment="1">
      <alignment wrapText="1"/>
    </xf>
    <xf numFmtId="10" fontId="54" fillId="0" borderId="22" xfId="6" applyNumberFormat="1" applyFont="1" applyBorder="1" applyAlignment="1">
      <alignment vertical="center" wrapText="1"/>
    </xf>
    <xf numFmtId="0" fontId="18" fillId="0" borderId="1" xfId="0" applyFont="1" applyBorder="1" applyAlignment="1">
      <alignment horizontal="left" vertical="center" wrapText="1"/>
    </xf>
    <xf numFmtId="0" fontId="30"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18" fillId="0" borderId="5" xfId="0"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9" fillId="0" borderId="1" xfId="0" applyFont="1" applyBorder="1" applyAlignment="1">
      <alignment horizontal="justify" vertical="center" wrapText="1"/>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31" fillId="0" borderId="5"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6" xfId="0" applyFont="1" applyBorder="1" applyAlignment="1">
      <alignment horizontal="center" vertical="center" wrapText="1"/>
    </xf>
    <xf numFmtId="0" fontId="18"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6"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6" xfId="0" applyFont="1" applyBorder="1" applyAlignment="1">
      <alignment horizontal="left" vertical="center" wrapText="1"/>
    </xf>
    <xf numFmtId="0" fontId="18" fillId="0" borderId="8" xfId="0" applyFont="1" applyBorder="1" applyAlignment="1">
      <alignment horizontal="center"/>
    </xf>
    <xf numFmtId="0" fontId="19" fillId="5"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1" fillId="0" borderId="5" xfId="0" applyFont="1" applyBorder="1" applyAlignment="1">
      <alignment horizontal="left" vertical="center" wrapText="1"/>
    </xf>
    <xf numFmtId="0" fontId="31" fillId="0" borderId="7" xfId="0" applyFont="1" applyBorder="1" applyAlignment="1">
      <alignment horizontal="left" vertical="center" wrapText="1"/>
    </xf>
    <xf numFmtId="0" fontId="31" fillId="0" borderId="6" xfId="0" applyFont="1" applyBorder="1" applyAlignment="1">
      <alignment horizontal="left" vertical="center" wrapTex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166" fontId="0" fillId="0" borderId="21" xfId="7" applyFont="1" applyBorder="1" applyAlignment="1">
      <alignment horizontal="center" vertical="center" wrapText="1"/>
    </xf>
    <xf numFmtId="166" fontId="0" fillId="0" borderId="22" xfId="7" applyFont="1" applyBorder="1" applyAlignment="1">
      <alignment horizontal="center" vertical="center" wrapText="1"/>
    </xf>
    <xf numFmtId="166" fontId="0" fillId="0" borderId="2" xfId="7" applyFont="1" applyBorder="1" applyAlignment="1">
      <alignment horizontal="center" vertical="center" wrapText="1"/>
    </xf>
    <xf numFmtId="9" fontId="57" fillId="0" borderId="21" xfId="0" applyNumberFormat="1" applyFont="1" applyBorder="1" applyAlignment="1">
      <alignment horizontal="center" vertical="center" wrapText="1"/>
    </xf>
    <xf numFmtId="9" fontId="57" fillId="0" borderId="22" xfId="0" applyNumberFormat="1" applyFont="1" applyBorder="1" applyAlignment="1">
      <alignment horizontal="center" vertical="center" wrapTex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center" vertical="center" wrapText="1"/>
    </xf>
    <xf numFmtId="168" fontId="54" fillId="0" borderId="5" xfId="0" applyNumberFormat="1" applyFont="1" applyBorder="1" applyAlignment="1">
      <alignment horizontal="center" vertical="center" wrapText="1"/>
    </xf>
    <xf numFmtId="168" fontId="54" fillId="0" borderId="7"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 xfId="0" applyFont="1" applyBorder="1" applyAlignment="1">
      <alignment horizontal="center" vertical="center" wrapText="1"/>
    </xf>
    <xf numFmtId="0" fontId="21" fillId="0" borderId="1" xfId="0" applyFont="1" applyBorder="1" applyAlignment="1">
      <alignment horizontal="center" vertical="center" wrapText="1"/>
    </xf>
    <xf numFmtId="168" fontId="21" fillId="0" borderId="21" xfId="0" applyNumberFormat="1" applyFont="1" applyBorder="1" applyAlignment="1">
      <alignment horizontal="center" vertical="center" wrapText="1"/>
    </xf>
    <xf numFmtId="168" fontId="21" fillId="0" borderId="22" xfId="0" applyNumberFormat="1" applyFont="1" applyBorder="1" applyAlignment="1">
      <alignment horizontal="center" vertical="center" wrapText="1"/>
    </xf>
    <xf numFmtId="168" fontId="21" fillId="0" borderId="2" xfId="0" applyNumberFormat="1" applyFont="1" applyBorder="1" applyAlignment="1">
      <alignment horizontal="center" vertical="center" wrapText="1"/>
    </xf>
    <xf numFmtId="168" fontId="13" fillId="0" borderId="1" xfId="0" applyNumberFormat="1" applyFont="1" applyBorder="1" applyAlignment="1">
      <alignment horizontal="center" vertical="center" wrapText="1"/>
    </xf>
    <xf numFmtId="9" fontId="21" fillId="0" borderId="1" xfId="6" applyFont="1" applyBorder="1" applyAlignment="1">
      <alignment horizontal="center"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23" xfId="0" applyFont="1" applyBorder="1" applyAlignment="1">
      <alignment horizontal="center" vertical="center" wrapText="1"/>
    </xf>
    <xf numFmtId="0" fontId="50" fillId="0" borderId="24" xfId="0" applyFont="1" applyBorder="1" applyAlignment="1">
      <alignment horizontal="center" vertical="center" wrapText="1"/>
    </xf>
    <xf numFmtId="0" fontId="45" fillId="0" borderId="1" xfId="0" applyFont="1" applyBorder="1" applyAlignment="1">
      <alignment horizontal="center" vertical="center" wrapText="1"/>
    </xf>
    <xf numFmtId="9" fontId="21" fillId="0" borderId="21" xfId="6" applyFont="1" applyBorder="1" applyAlignment="1">
      <alignment horizontal="center" vertical="center" wrapText="1"/>
    </xf>
    <xf numFmtId="9" fontId="21" fillId="0" borderId="2" xfId="6" applyFont="1" applyBorder="1" applyAlignment="1">
      <alignment horizontal="center" vertical="center" wrapText="1"/>
    </xf>
    <xf numFmtId="0" fontId="50"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51" fillId="0" borderId="1" xfId="0" applyFont="1" applyBorder="1" applyAlignment="1">
      <alignment horizontal="center" vertical="center" wrapText="1"/>
    </xf>
    <xf numFmtId="166" fontId="21" fillId="0" borderId="21" xfId="7" applyFont="1" applyBorder="1" applyAlignment="1">
      <alignment horizontal="center" vertical="center" wrapText="1"/>
    </xf>
    <xf numFmtId="166" fontId="21" fillId="0" borderId="22" xfId="7" applyFont="1" applyBorder="1" applyAlignment="1">
      <alignment horizontal="center" vertical="center" wrapText="1"/>
    </xf>
    <xf numFmtId="166" fontId="21" fillId="0" borderId="2" xfId="7" applyFont="1" applyBorder="1" applyAlignment="1">
      <alignment horizontal="center" vertical="center" wrapText="1"/>
    </xf>
    <xf numFmtId="0" fontId="16" fillId="10" borderId="1" xfId="0" applyFont="1" applyFill="1" applyBorder="1" applyAlignment="1">
      <alignment horizontal="center" vertical="center" wrapText="1"/>
    </xf>
    <xf numFmtId="168" fontId="21" fillId="0" borderId="1" xfId="0" applyNumberFormat="1" applyFont="1" applyBorder="1" applyAlignment="1">
      <alignment horizontal="center" vertical="center" wrapText="1"/>
    </xf>
    <xf numFmtId="9" fontId="21" fillId="0" borderId="22" xfId="6" applyFont="1" applyBorder="1" applyAlignment="1">
      <alignment horizontal="center" vertical="center" wrapText="1"/>
    </xf>
    <xf numFmtId="0" fontId="44" fillId="0" borderId="21" xfId="0" applyFont="1" applyBorder="1" applyAlignment="1">
      <alignment horizontal="center" vertical="center" wrapText="1"/>
    </xf>
    <xf numFmtId="0" fontId="44" fillId="0" borderId="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 xfId="0" applyFont="1" applyBorder="1" applyAlignment="1">
      <alignment horizontal="center" vertical="center" wrapText="1"/>
    </xf>
    <xf numFmtId="0" fontId="48" fillId="0" borderId="21" xfId="0" applyFont="1" applyBorder="1" applyAlignment="1">
      <alignment horizontal="center" vertical="center" wrapText="1"/>
    </xf>
    <xf numFmtId="0" fontId="48" fillId="0" borderId="2" xfId="0" applyFont="1" applyBorder="1" applyAlignment="1">
      <alignment horizontal="center" vertical="center" wrapText="1"/>
    </xf>
    <xf numFmtId="0" fontId="48" fillId="7" borderId="21" xfId="0" applyFont="1" applyFill="1" applyBorder="1" applyAlignment="1">
      <alignment horizontal="center" vertical="center" wrapText="1"/>
    </xf>
    <xf numFmtId="0" fontId="48" fillId="7" borderId="22" xfId="0" applyFont="1" applyFill="1" applyBorder="1" applyAlignment="1">
      <alignment horizontal="center" vertical="center" wrapText="1"/>
    </xf>
    <xf numFmtId="9" fontId="48" fillId="7" borderId="21" xfId="0" applyNumberFormat="1" applyFont="1" applyFill="1" applyBorder="1" applyAlignment="1">
      <alignment horizontal="center" vertical="center" wrapText="1"/>
    </xf>
    <xf numFmtId="9" fontId="48" fillId="7" borderId="22" xfId="0" applyNumberFormat="1" applyFont="1" applyFill="1" applyBorder="1" applyAlignment="1">
      <alignment horizontal="center" vertical="center" wrapText="1"/>
    </xf>
    <xf numFmtId="0" fontId="43" fillId="0" borderId="21" xfId="0" applyFont="1" applyBorder="1" applyAlignment="1">
      <alignment horizontal="center" vertical="center" wrapText="1"/>
    </xf>
    <xf numFmtId="0" fontId="43" fillId="0" borderId="2"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6" xfId="0" applyFont="1" applyBorder="1" applyAlignment="1">
      <alignment horizontal="center" vertical="center" wrapText="1"/>
    </xf>
    <xf numFmtId="0" fontId="60"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wrapText="1"/>
    </xf>
    <xf numFmtId="0" fontId="18" fillId="0" borderId="1" xfId="0" applyFont="1" applyBorder="1" applyAlignment="1">
      <alignment horizontal="center" vertical="center" wrapText="1"/>
    </xf>
    <xf numFmtId="9" fontId="18" fillId="0" borderId="1" xfId="0" applyNumberFormat="1" applyFont="1" applyBorder="1" applyAlignment="1">
      <alignment horizontal="center" vertical="center" wrapText="1"/>
    </xf>
    <xf numFmtId="9" fontId="24" fillId="0" borderId="21" xfId="0" applyNumberFormat="1" applyFont="1" applyBorder="1" applyAlignment="1">
      <alignment horizontal="center" vertical="center" wrapText="1"/>
    </xf>
    <xf numFmtId="9" fontId="24" fillId="0" borderId="22" xfId="0" applyNumberFormat="1" applyFont="1" applyBorder="1" applyAlignment="1">
      <alignment horizontal="center" vertical="center" wrapText="1"/>
    </xf>
    <xf numFmtId="1" fontId="46" fillId="7" borderId="21" xfId="0" applyNumberFormat="1" applyFont="1" applyFill="1" applyBorder="1" applyAlignment="1">
      <alignment horizontal="center" vertical="center" wrapText="1"/>
    </xf>
    <xf numFmtId="1" fontId="46" fillId="7" borderId="22" xfId="0" applyNumberFormat="1" applyFont="1" applyFill="1" applyBorder="1" applyAlignment="1">
      <alignment horizontal="center" vertical="center" wrapText="1"/>
    </xf>
    <xf numFmtId="1" fontId="46" fillId="7" borderId="2"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1" fontId="24" fillId="0" borderId="1" xfId="0" applyNumberFormat="1" applyFont="1" applyBorder="1" applyAlignment="1">
      <alignment horizontal="center" vertical="center" wrapText="1"/>
    </xf>
    <xf numFmtId="1" fontId="19" fillId="0" borderId="21" xfId="5" applyNumberFormat="1" applyFont="1" applyFill="1" applyBorder="1" applyAlignment="1">
      <alignment horizontal="center" vertical="center" wrapText="1"/>
    </xf>
    <xf numFmtId="1" fontId="19" fillId="0" borderId="22" xfId="5" applyNumberFormat="1" applyFont="1" applyFill="1" applyBorder="1" applyAlignment="1">
      <alignment horizontal="center" vertical="center" wrapText="1"/>
    </xf>
    <xf numFmtId="0" fontId="45" fillId="0" borderId="21" xfId="0" applyFont="1" applyBorder="1" applyAlignment="1">
      <alignment horizontal="center" vertical="center" wrapText="1"/>
    </xf>
    <xf numFmtId="0" fontId="45" fillId="0" borderId="2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1" fontId="24" fillId="0" borderId="21" xfId="0" applyNumberFormat="1" applyFont="1" applyBorder="1" applyAlignment="1">
      <alignment horizontal="center" vertical="center" wrapText="1"/>
    </xf>
    <xf numFmtId="1" fontId="24" fillId="0" borderId="22" xfId="0" applyNumberFormat="1" applyFont="1" applyBorder="1" applyAlignment="1">
      <alignment horizontal="center" vertical="center" wrapText="1"/>
    </xf>
    <xf numFmtId="1" fontId="29" fillId="0" borderId="1" xfId="0" applyNumberFormat="1" applyFont="1" applyBorder="1" applyAlignment="1">
      <alignment horizontal="center" vertical="center" wrapText="1"/>
    </xf>
    <xf numFmtId="167" fontId="22" fillId="0" borderId="1" xfId="0" applyNumberFormat="1" applyFont="1" applyBorder="1" applyAlignment="1">
      <alignment horizontal="center" vertical="center" wrapText="1"/>
    </xf>
    <xf numFmtId="0" fontId="43" fillId="0" borderId="1" xfId="0" applyFont="1" applyBorder="1" applyAlignment="1">
      <alignment wrapText="1"/>
    </xf>
    <xf numFmtId="9" fontId="18"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1" fontId="19" fillId="0" borderId="2" xfId="5" applyNumberFormat="1" applyFont="1" applyFill="1" applyBorder="1" applyAlignment="1">
      <alignment horizontal="center" vertical="center" wrapText="1"/>
    </xf>
    <xf numFmtId="1" fontId="49" fillId="0" borderId="21" xfId="0" applyNumberFormat="1" applyFont="1" applyBorder="1" applyAlignment="1">
      <alignment horizontal="center" vertical="center" wrapText="1"/>
    </xf>
    <xf numFmtId="1" fontId="49" fillId="0" borderId="22" xfId="0" applyNumberFormat="1" applyFont="1" applyBorder="1" applyAlignment="1">
      <alignment horizontal="center" vertical="center" wrapText="1"/>
    </xf>
    <xf numFmtId="1" fontId="49" fillId="0" borderId="2"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7" fillId="0" borderId="1" xfId="0" applyFont="1" applyBorder="1" applyAlignment="1">
      <alignment horizontal="center" vertical="center" wrapText="1"/>
    </xf>
    <xf numFmtId="14" fontId="18" fillId="0" borderId="21" xfId="0" applyNumberFormat="1" applyFont="1" applyBorder="1" applyAlignment="1">
      <alignment horizontal="center" vertical="center" wrapText="1"/>
    </xf>
    <xf numFmtId="14" fontId="18" fillId="0" borderId="22" xfId="0" applyNumberFormat="1" applyFont="1" applyBorder="1" applyAlignment="1">
      <alignment horizontal="center" vertical="center" wrapText="1"/>
    </xf>
    <xf numFmtId="14" fontId="18" fillId="0" borderId="2" xfId="0" applyNumberFormat="1" applyFont="1" applyBorder="1" applyAlignment="1">
      <alignment horizontal="center" vertical="center" wrapText="1"/>
    </xf>
    <xf numFmtId="0" fontId="18" fillId="0" borderId="22"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 xfId="0" applyFont="1" applyBorder="1" applyAlignment="1">
      <alignment horizontal="center" vertical="center" wrapText="1"/>
    </xf>
    <xf numFmtId="0" fontId="42" fillId="0" borderId="1" xfId="0" applyFont="1" applyBorder="1" applyAlignment="1">
      <alignment horizontal="center" vertical="center" wrapText="1"/>
    </xf>
    <xf numFmtId="0" fontId="43" fillId="7" borderId="1" xfId="0" applyFont="1" applyFill="1" applyBorder="1" applyAlignment="1">
      <alignment horizontal="center" vertical="center" wrapText="1"/>
    </xf>
    <xf numFmtId="0" fontId="41" fillId="0" borderId="21" xfId="0" applyFont="1" applyBorder="1" applyAlignment="1">
      <alignment horizontal="center" wrapText="1"/>
    </xf>
    <xf numFmtId="0" fontId="41" fillId="0" borderId="22" xfId="0" applyFont="1" applyBorder="1" applyAlignment="1">
      <alignment horizont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12" fillId="8" borderId="1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8" xfId="0" applyFont="1" applyFill="1" applyBorder="1" applyAlignment="1">
      <alignment horizontal="left" vertical="center" wrapText="1"/>
    </xf>
    <xf numFmtId="0" fontId="13"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14" fontId="22" fillId="3" borderId="18"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3" fillId="9" borderId="14" xfId="0" applyFont="1" applyFill="1" applyBorder="1" applyAlignment="1">
      <alignment horizontal="center" vertical="center" wrapText="1"/>
    </xf>
    <xf numFmtId="0" fontId="33" fillId="9" borderId="15"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12" fillId="3" borderId="17" xfId="0" applyFont="1" applyFill="1" applyBorder="1" applyAlignment="1">
      <alignment horizontal="left" vertical="center" wrapText="1"/>
    </xf>
    <xf numFmtId="0" fontId="12"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7" xfId="0" applyFont="1" applyBorder="1" applyAlignment="1">
      <alignment horizontal="center" vertical="center" wrapText="1"/>
    </xf>
    <xf numFmtId="0" fontId="20" fillId="0" borderId="7" xfId="0" applyFont="1" applyBorder="1" applyAlignment="1">
      <alignment horizontal="left"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14" fontId="22" fillId="0" borderId="7"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20" fillId="0" borderId="1" xfId="0" applyFont="1" applyBorder="1" applyAlignment="1">
      <alignment horizontal="left" vertical="center" wrapText="1"/>
    </xf>
    <xf numFmtId="0" fontId="37" fillId="0" borderId="10" xfId="0" applyFont="1" applyBorder="1" applyAlignment="1">
      <alignment horizontal="center" vertical="center" wrapText="1"/>
    </xf>
    <xf numFmtId="0" fontId="37"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7" fillId="0" borderId="4" xfId="0" applyFont="1" applyBorder="1" applyAlignment="1">
      <alignment horizontal="left" vertical="center" wrapText="1"/>
    </xf>
    <xf numFmtId="0" fontId="39" fillId="0" borderId="4" xfId="0" applyFont="1" applyBorder="1" applyAlignment="1">
      <alignment horizontal="center" vertical="center" wrapText="1"/>
    </xf>
    <xf numFmtId="0" fontId="40" fillId="0" borderId="4" xfId="0" applyFont="1" applyBorder="1" applyAlignment="1">
      <alignment horizontal="center" vertical="center" wrapText="1"/>
    </xf>
    <xf numFmtId="14" fontId="37" fillId="0" borderId="4" xfId="0" applyNumberFormat="1" applyFont="1" applyBorder="1" applyAlignment="1">
      <alignment horizontal="center" vertical="center" wrapText="1"/>
    </xf>
    <xf numFmtId="0" fontId="37" fillId="0" borderId="19" xfId="0" applyFont="1" applyBorder="1" applyAlignment="1">
      <alignment horizontal="center" vertical="center" wrapText="1"/>
    </xf>
    <xf numFmtId="14" fontId="21" fillId="0" borderId="1" xfId="0" applyNumberFormat="1" applyFont="1" applyBorder="1" applyAlignment="1">
      <alignment horizontal="center" vertical="center" wrapText="1"/>
    </xf>
    <xf numFmtId="14" fontId="21" fillId="0" borderId="21" xfId="0" applyNumberFormat="1" applyFont="1" applyBorder="1" applyAlignment="1">
      <alignment horizontal="center" vertical="center" wrapText="1"/>
    </xf>
    <xf numFmtId="14" fontId="21" fillId="0" borderId="22" xfId="0" applyNumberFormat="1" applyFont="1" applyBorder="1" applyAlignment="1">
      <alignment horizontal="center" vertical="center" wrapText="1"/>
    </xf>
    <xf numFmtId="14" fontId="21" fillId="0" borderId="2" xfId="0" applyNumberFormat="1" applyFont="1" applyBorder="1" applyAlignment="1">
      <alignment horizontal="center" vertical="center" wrapText="1"/>
    </xf>
    <xf numFmtId="14" fontId="13" fillId="0" borderId="21" xfId="0" applyNumberFormat="1" applyFont="1" applyBorder="1" applyAlignment="1">
      <alignment horizontal="center" vertical="center" wrapText="1"/>
    </xf>
    <xf numFmtId="0" fontId="48" fillId="0" borderId="1" xfId="0" applyFont="1" applyBorder="1" applyAlignment="1">
      <alignment horizontal="center" vertical="center" wrapText="1"/>
    </xf>
    <xf numFmtId="9" fontId="24" fillId="0" borderId="2" xfId="0" applyNumberFormat="1" applyFont="1" applyBorder="1" applyAlignment="1">
      <alignment horizontal="center" vertical="center" wrapText="1"/>
    </xf>
    <xf numFmtId="1" fontId="13" fillId="0" borderId="21" xfId="0" applyNumberFormat="1" applyFont="1" applyBorder="1" applyAlignment="1">
      <alignment horizontal="center" vertical="center" wrapText="1"/>
    </xf>
    <xf numFmtId="1" fontId="13" fillId="0" borderId="22"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0" fontId="44" fillId="0" borderId="1" xfId="0" applyFont="1" applyBorder="1" applyAlignment="1">
      <alignment horizontal="center" vertical="center" wrapText="1"/>
    </xf>
    <xf numFmtId="167" fontId="12" fillId="0" borderId="1" xfId="0" applyNumberFormat="1" applyFont="1" applyBorder="1" applyAlignment="1">
      <alignment horizontal="center" vertical="center" wrapText="1"/>
    </xf>
    <xf numFmtId="166" fontId="21" fillId="0" borderId="1" xfId="7" applyFont="1" applyBorder="1" applyAlignment="1">
      <alignment horizontal="center" vertical="center" wrapText="1"/>
    </xf>
    <xf numFmtId="1" fontId="24" fillId="0" borderId="2" xfId="0" applyNumberFormat="1" applyFont="1" applyBorder="1" applyAlignment="1">
      <alignment horizontal="center" vertical="center" wrapText="1"/>
    </xf>
    <xf numFmtId="0" fontId="48" fillId="0" borderId="22" xfId="0" applyFont="1" applyBorder="1" applyAlignment="1">
      <alignment horizontal="center" vertical="center" wrapText="1"/>
    </xf>
    <xf numFmtId="9" fontId="18" fillId="0" borderId="21" xfId="6" applyFont="1" applyBorder="1" applyAlignment="1">
      <alignment horizontal="center" vertical="center" wrapText="1"/>
    </xf>
    <xf numFmtId="9" fontId="18" fillId="0" borderId="22" xfId="6" applyFont="1" applyBorder="1" applyAlignment="1">
      <alignment horizontal="center" vertical="center" wrapText="1"/>
    </xf>
    <xf numFmtId="9" fontId="18" fillId="0" borderId="2" xfId="6" applyFont="1" applyBorder="1" applyAlignment="1">
      <alignment horizontal="center" vertical="center" wrapText="1"/>
    </xf>
    <xf numFmtId="9" fontId="18" fillId="0" borderId="21" xfId="0" applyNumberFormat="1" applyFont="1" applyBorder="1" applyAlignment="1">
      <alignment horizontal="center" vertical="center" wrapText="1"/>
    </xf>
    <xf numFmtId="9" fontId="48" fillId="0" borderId="21" xfId="0" applyNumberFormat="1" applyFont="1" applyBorder="1" applyAlignment="1">
      <alignment horizontal="center" vertical="center" wrapText="1"/>
    </xf>
    <xf numFmtId="49" fontId="4" fillId="0" borderId="1" xfId="2" applyBorder="1" applyAlignment="1" applyProtection="1">
      <alignment horizontal="left" vertical="center" wrapText="1"/>
    </xf>
    <xf numFmtId="0" fontId="3" fillId="2" borderId="1" xfId="1" applyBorder="1" applyAlignment="1" applyProtection="1">
      <alignment horizontal="center" vertical="center"/>
    </xf>
  </cellXfs>
  <cellStyles count="8">
    <cellStyle name="BodyStyle" xfId="2" xr:uid="{00000000-0005-0000-0000-000000000000}"/>
    <cellStyle name="HeaderStyle" xfId="1" xr:uid="{00000000-0005-0000-0000-000001000000}"/>
    <cellStyle name="Millares" xfId="5" builtinId="3"/>
    <cellStyle name="Moneda" xfId="7" builtinId="4"/>
    <cellStyle name="Normal" xfId="0" builtinId="0"/>
    <cellStyle name="Normal 2" xfId="4" xr:uid="{00000000-0005-0000-0000-000005000000}"/>
    <cellStyle name="Numeric" xfId="3" xr:uid="{00000000-0005-0000-0000-000006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1</xdr:col>
      <xdr:colOff>1269412</xdr:colOff>
      <xdr:row>7</xdr:row>
      <xdr:rowOff>175607</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opLeftCell="A19" zoomScale="80" zoomScaleNormal="80" workbookViewId="0">
      <selection activeCell="B28" sqref="B28:H28"/>
    </sheetView>
  </sheetViews>
  <sheetFormatPr defaultColWidth="10.85546875" defaultRowHeight="15.75"/>
  <cols>
    <col min="1" max="1" width="26.5703125" style="28" customWidth="1"/>
    <col min="2" max="2" width="10.85546875" style="5"/>
    <col min="3" max="3" width="28.5703125" style="5" customWidth="1"/>
    <col min="4" max="4" width="21.5703125" style="5" customWidth="1"/>
    <col min="5" max="5" width="19.42578125" style="5" customWidth="1"/>
    <col min="6" max="6" width="27.5703125" style="5" customWidth="1"/>
    <col min="7" max="7" width="17.140625" style="5" customWidth="1"/>
    <col min="8" max="8" width="27.42578125" style="5" customWidth="1"/>
    <col min="9" max="9" width="15.7109375" style="5" customWidth="1"/>
    <col min="10" max="10" width="17.7109375" style="5" customWidth="1"/>
    <col min="11" max="11" width="19.42578125" style="5" customWidth="1"/>
    <col min="12" max="12" width="25.42578125" style="5" customWidth="1"/>
    <col min="13" max="13" width="20.7109375" style="5" customWidth="1"/>
    <col min="14" max="15" width="10.85546875" style="5"/>
    <col min="16" max="16" width="16.7109375" style="5" customWidth="1"/>
    <col min="17" max="17" width="20.5703125" style="5" customWidth="1"/>
    <col min="18" max="18" width="18.7109375" style="5" customWidth="1"/>
    <col min="19" max="19" width="22.85546875" style="5" customWidth="1"/>
    <col min="20" max="20" width="22.140625" style="5" customWidth="1"/>
    <col min="21" max="21" width="25.5703125" style="5" customWidth="1"/>
    <col min="22" max="22" width="21.140625" style="5" customWidth="1"/>
    <col min="23" max="23" width="19.140625" style="5" customWidth="1"/>
    <col min="24" max="24" width="17.42578125" style="5" customWidth="1"/>
    <col min="25" max="25" width="16.5703125" style="5" customWidth="1"/>
    <col min="26" max="26" width="16.42578125" style="5" customWidth="1"/>
    <col min="27" max="27" width="28.7109375" style="5" customWidth="1"/>
    <col min="28" max="28" width="19.5703125" style="5" customWidth="1"/>
    <col min="29" max="29" width="21.140625" style="5" customWidth="1"/>
    <col min="30" max="30" width="21.7109375" style="5" customWidth="1"/>
    <col min="31" max="31" width="25.5703125" style="5" customWidth="1"/>
    <col min="32" max="32" width="22.28515625" style="5" customWidth="1"/>
    <col min="33" max="33" width="29.7109375" style="5" customWidth="1"/>
    <col min="34" max="34" width="18.7109375" style="5" customWidth="1"/>
    <col min="35" max="35" width="18.28515625" style="5" customWidth="1"/>
    <col min="36" max="36" width="22.28515625" style="5" customWidth="1"/>
    <col min="37" max="16384" width="10.85546875" style="5"/>
  </cols>
  <sheetData>
    <row r="1" spans="1:50" ht="54.75" customHeight="1">
      <c r="A1" s="166" t="s">
        <v>0</v>
      </c>
      <c r="B1" s="166"/>
      <c r="C1" s="166"/>
      <c r="D1" s="166"/>
      <c r="E1" s="166"/>
      <c r="F1" s="166"/>
      <c r="G1" s="166"/>
      <c r="H1" s="166"/>
    </row>
    <row r="2" spans="1:50" ht="21">
      <c r="A2" s="25"/>
      <c r="B2" s="23"/>
      <c r="C2" s="23"/>
      <c r="D2" s="23"/>
      <c r="E2" s="23"/>
      <c r="F2" s="23"/>
      <c r="G2" s="23"/>
      <c r="H2" s="23"/>
    </row>
    <row r="3" spans="1:50" ht="33" customHeight="1">
      <c r="A3" s="167" t="s">
        <v>1</v>
      </c>
      <c r="B3" s="167"/>
      <c r="C3" s="167"/>
      <c r="D3" s="167"/>
      <c r="E3" s="167"/>
      <c r="F3" s="167"/>
      <c r="G3" s="167"/>
      <c r="H3" s="167"/>
      <c r="I3" s="10"/>
      <c r="J3" s="10"/>
      <c r="K3" s="10"/>
      <c r="L3" s="10"/>
      <c r="M3" s="10"/>
      <c r="N3" s="10"/>
      <c r="O3" s="10"/>
      <c r="P3" s="10"/>
      <c r="Q3" s="10"/>
      <c r="R3" s="10"/>
      <c r="S3" s="10"/>
      <c r="T3" s="10"/>
      <c r="U3" s="10"/>
      <c r="V3" s="10"/>
      <c r="W3" s="10"/>
      <c r="X3" s="10"/>
      <c r="Y3" s="10"/>
      <c r="Z3" s="10"/>
      <c r="AA3" s="11"/>
      <c r="AB3" s="11"/>
      <c r="AC3" s="11"/>
      <c r="AD3" s="11"/>
      <c r="AE3" s="11"/>
      <c r="AF3" s="11"/>
      <c r="AG3" s="12"/>
      <c r="AH3" s="12"/>
      <c r="AI3" s="12"/>
      <c r="AJ3" s="12"/>
      <c r="AK3" s="12"/>
      <c r="AL3" s="12"/>
      <c r="AM3" s="12"/>
      <c r="AN3" s="12"/>
      <c r="AO3" s="12"/>
      <c r="AP3" s="12"/>
      <c r="AQ3" s="10"/>
      <c r="AR3" s="10"/>
      <c r="AS3" s="10"/>
      <c r="AT3" s="10"/>
      <c r="AU3" s="10"/>
      <c r="AV3" s="10"/>
      <c r="AW3" s="13"/>
      <c r="AX3" s="13"/>
    </row>
    <row r="4" spans="1:50" ht="48" customHeight="1">
      <c r="A4" s="24" t="s">
        <v>2</v>
      </c>
      <c r="B4" s="165" t="s">
        <v>3</v>
      </c>
      <c r="C4" s="165"/>
      <c r="D4" s="165"/>
      <c r="E4" s="165"/>
      <c r="F4" s="165"/>
      <c r="G4" s="165"/>
      <c r="H4" s="165"/>
    </row>
    <row r="5" spans="1:50" ht="31.5" customHeight="1">
      <c r="A5" s="14" t="s">
        <v>4</v>
      </c>
      <c r="B5" s="165" t="s">
        <v>5</v>
      </c>
      <c r="C5" s="165"/>
      <c r="D5" s="165"/>
      <c r="E5" s="165"/>
      <c r="F5" s="165"/>
      <c r="G5" s="165"/>
      <c r="H5" s="165"/>
    </row>
    <row r="6" spans="1:50" ht="40.5" customHeight="1">
      <c r="A6" s="24" t="s">
        <v>6</v>
      </c>
      <c r="B6" s="165" t="s">
        <v>7</v>
      </c>
      <c r="C6" s="165"/>
      <c r="D6" s="165"/>
      <c r="E6" s="165"/>
      <c r="F6" s="165"/>
      <c r="G6" s="165"/>
      <c r="H6" s="165"/>
    </row>
    <row r="7" spans="1:50" ht="41.1" customHeight="1">
      <c r="A7" s="14" t="s">
        <v>8</v>
      </c>
      <c r="B7" s="165" t="s">
        <v>9</v>
      </c>
      <c r="C7" s="165"/>
      <c r="D7" s="165"/>
      <c r="E7" s="165"/>
      <c r="F7" s="165"/>
      <c r="G7" s="165"/>
      <c r="H7" s="165"/>
    </row>
    <row r="8" spans="1:50" ht="31.5">
      <c r="A8" s="14" t="s">
        <v>10</v>
      </c>
      <c r="B8" s="165" t="s">
        <v>11</v>
      </c>
      <c r="C8" s="165"/>
      <c r="D8" s="165"/>
      <c r="E8" s="165"/>
      <c r="F8" s="165"/>
      <c r="G8" s="165"/>
      <c r="H8" s="165"/>
    </row>
    <row r="9" spans="1:50" ht="31.5">
      <c r="A9" s="14" t="s">
        <v>12</v>
      </c>
      <c r="B9" s="165" t="s">
        <v>13</v>
      </c>
      <c r="C9" s="165"/>
      <c r="D9" s="165"/>
      <c r="E9" s="165"/>
      <c r="F9" s="165"/>
      <c r="G9" s="165"/>
      <c r="H9" s="165"/>
    </row>
    <row r="10" spans="1:50" ht="31.5">
      <c r="A10" s="24" t="s">
        <v>14</v>
      </c>
      <c r="B10" s="165" t="s">
        <v>15</v>
      </c>
      <c r="C10" s="165"/>
      <c r="D10" s="165"/>
      <c r="E10" s="165"/>
      <c r="F10" s="165"/>
      <c r="G10" s="165"/>
      <c r="H10" s="165"/>
    </row>
    <row r="11" spans="1:50" ht="31.5">
      <c r="A11" s="24" t="s">
        <v>16</v>
      </c>
      <c r="B11" s="165" t="s">
        <v>17</v>
      </c>
      <c r="C11" s="165"/>
      <c r="D11" s="165"/>
      <c r="E11" s="165"/>
      <c r="F11" s="165"/>
      <c r="G11" s="165"/>
      <c r="H11" s="165"/>
    </row>
    <row r="12" spans="1:50" ht="31.5">
      <c r="A12" s="24" t="s">
        <v>18</v>
      </c>
      <c r="B12" s="165" t="s">
        <v>19</v>
      </c>
      <c r="C12" s="165"/>
      <c r="D12" s="165"/>
      <c r="E12" s="165"/>
      <c r="F12" s="165"/>
      <c r="G12" s="165"/>
      <c r="H12" s="165"/>
    </row>
    <row r="13" spans="1:50" ht="58.5" customHeight="1">
      <c r="A13" s="14" t="s">
        <v>20</v>
      </c>
      <c r="B13" s="165" t="s">
        <v>21</v>
      </c>
      <c r="C13" s="165"/>
      <c r="D13" s="165"/>
      <c r="E13" s="165"/>
      <c r="F13" s="165"/>
      <c r="G13" s="165"/>
      <c r="H13" s="165"/>
    </row>
    <row r="14" spans="1:50" ht="31.5">
      <c r="A14" s="14" t="s">
        <v>22</v>
      </c>
      <c r="B14" s="165" t="s">
        <v>23</v>
      </c>
      <c r="C14" s="165"/>
      <c r="D14" s="165"/>
      <c r="E14" s="165"/>
      <c r="F14" s="165"/>
      <c r="G14" s="165"/>
      <c r="H14" s="165"/>
    </row>
    <row r="15" spans="1:50" ht="47.25">
      <c r="A15" s="14" t="s">
        <v>24</v>
      </c>
      <c r="B15" s="165" t="s">
        <v>25</v>
      </c>
      <c r="C15" s="165"/>
      <c r="D15" s="165"/>
      <c r="E15" s="165"/>
      <c r="F15" s="165"/>
      <c r="G15" s="165"/>
      <c r="H15" s="165"/>
    </row>
    <row r="16" spans="1:50" ht="45" customHeight="1">
      <c r="A16" s="14" t="s">
        <v>26</v>
      </c>
      <c r="B16" s="165" t="s">
        <v>27</v>
      </c>
      <c r="C16" s="165"/>
      <c r="D16" s="165"/>
      <c r="E16" s="165"/>
      <c r="F16" s="165"/>
      <c r="G16" s="165"/>
      <c r="H16" s="165"/>
    </row>
    <row r="17" spans="1:8" ht="47.25">
      <c r="A17" s="14" t="s">
        <v>28</v>
      </c>
      <c r="B17" s="165" t="s">
        <v>29</v>
      </c>
      <c r="C17" s="165"/>
      <c r="D17" s="165"/>
      <c r="E17" s="165"/>
      <c r="F17" s="165"/>
      <c r="G17" s="165"/>
      <c r="H17" s="165"/>
    </row>
    <row r="18" spans="1:8" ht="47.25">
      <c r="A18" s="24" t="s">
        <v>30</v>
      </c>
      <c r="B18" s="165" t="s">
        <v>31</v>
      </c>
      <c r="C18" s="165"/>
      <c r="D18" s="165"/>
      <c r="E18" s="165"/>
      <c r="F18" s="165"/>
      <c r="G18" s="165"/>
      <c r="H18" s="165"/>
    </row>
    <row r="19" spans="1:8" ht="60" customHeight="1">
      <c r="A19" s="24" t="s">
        <v>32</v>
      </c>
      <c r="B19" s="165" t="s">
        <v>33</v>
      </c>
      <c r="C19" s="165"/>
      <c r="D19" s="165"/>
      <c r="E19" s="165"/>
      <c r="F19" s="165"/>
      <c r="G19" s="165"/>
      <c r="H19" s="165"/>
    </row>
    <row r="20" spans="1:8" ht="31.5">
      <c r="A20" s="14" t="s">
        <v>34</v>
      </c>
      <c r="B20" s="165" t="s">
        <v>35</v>
      </c>
      <c r="C20" s="165"/>
      <c r="D20" s="165"/>
      <c r="E20" s="165"/>
      <c r="F20" s="165"/>
      <c r="G20" s="165"/>
      <c r="H20" s="165"/>
    </row>
    <row r="21" spans="1:8" ht="31.5">
      <c r="A21" s="14" t="s">
        <v>36</v>
      </c>
      <c r="B21" s="165" t="s">
        <v>37</v>
      </c>
      <c r="C21" s="165"/>
      <c r="D21" s="165"/>
      <c r="E21" s="165"/>
      <c r="F21" s="165"/>
      <c r="G21" s="165"/>
      <c r="H21" s="165"/>
    </row>
    <row r="22" spans="1:8" ht="31.5">
      <c r="A22" s="14" t="s">
        <v>38</v>
      </c>
      <c r="B22" s="165" t="s">
        <v>39</v>
      </c>
      <c r="C22" s="165"/>
      <c r="D22" s="165"/>
      <c r="E22" s="165"/>
      <c r="F22" s="165"/>
      <c r="G22" s="165"/>
      <c r="H22" s="165"/>
    </row>
    <row r="23" spans="1:8">
      <c r="A23" s="168"/>
      <c r="B23" s="169"/>
      <c r="C23" s="169"/>
      <c r="D23" s="169"/>
      <c r="E23" s="169"/>
      <c r="F23" s="169"/>
      <c r="G23" s="169"/>
      <c r="H23" s="169"/>
    </row>
    <row r="24" spans="1:8" ht="33" customHeight="1">
      <c r="A24" s="167" t="s">
        <v>40</v>
      </c>
      <c r="B24" s="167"/>
      <c r="C24" s="167"/>
      <c r="D24" s="167"/>
      <c r="E24" s="167"/>
      <c r="F24" s="167"/>
      <c r="G24" s="167"/>
      <c r="H24" s="167"/>
    </row>
    <row r="25" spans="1:8" ht="102" customHeight="1">
      <c r="A25" s="171" t="s">
        <v>41</v>
      </c>
      <c r="B25" s="171"/>
      <c r="C25" s="171"/>
      <c r="D25" s="171"/>
      <c r="E25" s="171"/>
      <c r="F25" s="171"/>
      <c r="G25" s="171"/>
      <c r="H25" s="171"/>
    </row>
    <row r="26" spans="1:8" ht="147.94999999999999" customHeight="1">
      <c r="A26" s="24" t="s">
        <v>42</v>
      </c>
      <c r="B26" s="165" t="s">
        <v>43</v>
      </c>
      <c r="C26" s="165"/>
      <c r="D26" s="165"/>
      <c r="E26" s="165"/>
      <c r="F26" s="165"/>
      <c r="G26" s="165"/>
      <c r="H26" s="165"/>
    </row>
    <row r="27" spans="1:8" ht="59.45" customHeight="1">
      <c r="A27" s="24" t="s">
        <v>44</v>
      </c>
      <c r="B27" s="165" t="s">
        <v>45</v>
      </c>
      <c r="C27" s="165"/>
      <c r="D27" s="165"/>
      <c r="E27" s="165"/>
      <c r="F27" s="165"/>
      <c r="G27" s="165"/>
      <c r="H27" s="165"/>
    </row>
    <row r="28" spans="1:8" ht="42" customHeight="1">
      <c r="A28" s="24" t="s">
        <v>46</v>
      </c>
      <c r="B28" s="165" t="s">
        <v>47</v>
      </c>
      <c r="C28" s="165"/>
      <c r="D28" s="165"/>
      <c r="E28" s="165"/>
      <c r="F28" s="165"/>
      <c r="G28" s="165"/>
      <c r="H28" s="165"/>
    </row>
    <row r="29" spans="1:8" ht="28.5" customHeight="1">
      <c r="A29" s="24" t="s">
        <v>48</v>
      </c>
      <c r="B29" s="165" t="s">
        <v>49</v>
      </c>
      <c r="C29" s="165"/>
      <c r="D29" s="165"/>
      <c r="E29" s="165"/>
      <c r="F29" s="165"/>
      <c r="G29" s="165"/>
      <c r="H29" s="165"/>
    </row>
    <row r="30" spans="1:8">
      <c r="A30" s="170"/>
      <c r="B30" s="170"/>
      <c r="C30" s="170"/>
      <c r="D30" s="170"/>
      <c r="E30" s="170"/>
      <c r="F30" s="170"/>
      <c r="G30" s="170"/>
      <c r="H30" s="170"/>
    </row>
    <row r="31" spans="1:8" ht="33" customHeight="1">
      <c r="A31" s="167" t="s">
        <v>50</v>
      </c>
      <c r="B31" s="167"/>
      <c r="C31" s="167"/>
      <c r="D31" s="167"/>
      <c r="E31" s="167"/>
      <c r="F31" s="167"/>
      <c r="G31" s="167"/>
      <c r="H31" s="167"/>
    </row>
    <row r="32" spans="1:8" ht="42" customHeight="1">
      <c r="A32" s="14" t="s">
        <v>51</v>
      </c>
      <c r="B32" s="178" t="s">
        <v>52</v>
      </c>
      <c r="C32" s="179"/>
      <c r="D32" s="179"/>
      <c r="E32" s="179"/>
      <c r="F32" s="179"/>
      <c r="G32" s="179"/>
      <c r="H32" s="180"/>
    </row>
    <row r="33" spans="1:8" ht="43.5" customHeight="1">
      <c r="A33" s="14" t="s">
        <v>53</v>
      </c>
      <c r="B33" s="178" t="s">
        <v>54</v>
      </c>
      <c r="C33" s="179"/>
      <c r="D33" s="179"/>
      <c r="E33" s="179"/>
      <c r="F33" s="179"/>
      <c r="G33" s="179"/>
      <c r="H33" s="180"/>
    </row>
    <row r="34" spans="1:8" ht="40.5" customHeight="1">
      <c r="A34" s="14" t="s">
        <v>55</v>
      </c>
      <c r="B34" s="178" t="s">
        <v>56</v>
      </c>
      <c r="C34" s="179"/>
      <c r="D34" s="179"/>
      <c r="E34" s="179"/>
      <c r="F34" s="179"/>
      <c r="G34" s="179"/>
      <c r="H34" s="180"/>
    </row>
    <row r="35" spans="1:8" ht="75.75" customHeight="1">
      <c r="A35" s="26" t="s">
        <v>57</v>
      </c>
      <c r="B35" s="175" t="s">
        <v>58</v>
      </c>
      <c r="C35" s="176"/>
      <c r="D35" s="176"/>
      <c r="E35" s="176"/>
      <c r="F35" s="176"/>
      <c r="G35" s="176"/>
      <c r="H35" s="177"/>
    </row>
    <row r="36" spans="1:8" ht="27.6" customHeight="1">
      <c r="A36" s="26" t="s">
        <v>59</v>
      </c>
      <c r="B36" s="189" t="s">
        <v>60</v>
      </c>
      <c r="C36" s="190"/>
      <c r="D36" s="190"/>
      <c r="E36" s="190"/>
      <c r="F36" s="190"/>
      <c r="G36" s="190"/>
      <c r="H36" s="191"/>
    </row>
    <row r="37" spans="1:8" ht="47.45" customHeight="1">
      <c r="A37" s="26" t="s">
        <v>61</v>
      </c>
      <c r="B37" s="189" t="s">
        <v>62</v>
      </c>
      <c r="C37" s="190"/>
      <c r="D37" s="190"/>
      <c r="E37" s="190"/>
      <c r="F37" s="190"/>
      <c r="G37" s="190"/>
      <c r="H37" s="191"/>
    </row>
    <row r="38" spans="1:8" ht="57.6" customHeight="1">
      <c r="A38" s="26" t="s">
        <v>63</v>
      </c>
      <c r="B38" s="189" t="s">
        <v>64</v>
      </c>
      <c r="C38" s="190"/>
      <c r="D38" s="190"/>
      <c r="E38" s="190"/>
      <c r="F38" s="190"/>
      <c r="G38" s="190"/>
      <c r="H38" s="191"/>
    </row>
    <row r="39" spans="1:8" ht="45.75" customHeight="1">
      <c r="A39" s="27" t="s">
        <v>65</v>
      </c>
      <c r="B39" s="189" t="s">
        <v>66</v>
      </c>
      <c r="C39" s="190"/>
      <c r="D39" s="190"/>
      <c r="E39" s="190"/>
      <c r="F39" s="190"/>
      <c r="G39" s="190"/>
      <c r="H39" s="191"/>
    </row>
    <row r="40" spans="1:8" ht="39.75" customHeight="1">
      <c r="A40" s="27" t="s">
        <v>67</v>
      </c>
      <c r="B40" s="189" t="s">
        <v>68</v>
      </c>
      <c r="C40" s="190"/>
      <c r="D40" s="190"/>
      <c r="E40" s="190"/>
      <c r="F40" s="190"/>
      <c r="G40" s="190"/>
      <c r="H40" s="191"/>
    </row>
    <row r="41" spans="1:8" ht="41.45" customHeight="1">
      <c r="A41" s="15" t="s">
        <v>69</v>
      </c>
      <c r="B41" s="181" t="s">
        <v>70</v>
      </c>
      <c r="C41" s="182"/>
      <c r="D41" s="182"/>
      <c r="E41" s="182"/>
      <c r="F41" s="182"/>
      <c r="G41" s="182"/>
      <c r="H41" s="183"/>
    </row>
    <row r="43" spans="1:8" ht="33" customHeight="1">
      <c r="A43" s="185" t="s">
        <v>71</v>
      </c>
      <c r="B43" s="185"/>
      <c r="C43" s="185"/>
      <c r="D43" s="185"/>
      <c r="E43" s="185"/>
      <c r="F43" s="185"/>
      <c r="G43" s="185"/>
      <c r="H43" s="185"/>
    </row>
    <row r="44" spans="1:8" ht="39.950000000000003" customHeight="1">
      <c r="A44" s="15" t="s">
        <v>72</v>
      </c>
      <c r="B44" s="181" t="s">
        <v>73</v>
      </c>
      <c r="C44" s="182"/>
      <c r="D44" s="182"/>
      <c r="E44" s="182"/>
      <c r="F44" s="182"/>
      <c r="G44" s="182"/>
      <c r="H44" s="183"/>
    </row>
    <row r="45" spans="1:8" ht="39.950000000000003" customHeight="1">
      <c r="A45" s="15" t="s">
        <v>74</v>
      </c>
      <c r="B45" s="181" t="s">
        <v>75</v>
      </c>
      <c r="C45" s="182"/>
      <c r="D45" s="182"/>
      <c r="E45" s="182"/>
      <c r="F45" s="182"/>
      <c r="G45" s="182"/>
      <c r="H45" s="183"/>
    </row>
    <row r="46" spans="1:8" ht="39.950000000000003" customHeight="1">
      <c r="A46" s="15" t="s">
        <v>76</v>
      </c>
      <c r="B46" s="181" t="s">
        <v>77</v>
      </c>
      <c r="C46" s="182"/>
      <c r="D46" s="182"/>
      <c r="E46" s="182"/>
      <c r="F46" s="182"/>
      <c r="G46" s="182"/>
      <c r="H46" s="183"/>
    </row>
    <row r="47" spans="1:8" ht="39.950000000000003" customHeight="1">
      <c r="A47" s="15" t="s">
        <v>78</v>
      </c>
      <c r="B47" s="181" t="s">
        <v>79</v>
      </c>
      <c r="C47" s="182"/>
      <c r="D47" s="182"/>
      <c r="E47" s="182"/>
      <c r="F47" s="182"/>
      <c r="G47" s="182"/>
      <c r="H47" s="183"/>
    </row>
    <row r="48" spans="1:8" ht="39.950000000000003" customHeight="1">
      <c r="A48" s="15" t="s">
        <v>80</v>
      </c>
      <c r="B48" s="181" t="s">
        <v>81</v>
      </c>
      <c r="C48" s="182"/>
      <c r="D48" s="182"/>
      <c r="E48" s="182"/>
      <c r="F48" s="182"/>
      <c r="G48" s="182"/>
      <c r="H48" s="183"/>
    </row>
    <row r="49" spans="1:8">
      <c r="A49" s="184"/>
      <c r="B49" s="184"/>
      <c r="C49" s="184"/>
      <c r="D49" s="184"/>
      <c r="E49" s="184"/>
      <c r="F49" s="184"/>
      <c r="G49" s="184"/>
      <c r="H49" s="184"/>
    </row>
    <row r="50" spans="1:8" ht="33" customHeight="1">
      <c r="A50" s="185" t="s">
        <v>82</v>
      </c>
      <c r="B50" s="185"/>
      <c r="C50" s="185"/>
      <c r="D50" s="185"/>
      <c r="E50" s="185"/>
      <c r="F50" s="185"/>
      <c r="G50" s="185"/>
      <c r="H50" s="185"/>
    </row>
    <row r="51" spans="1:8" ht="44.25" customHeight="1">
      <c r="A51" s="15" t="s">
        <v>83</v>
      </c>
      <c r="B51" s="172" t="s">
        <v>84</v>
      </c>
      <c r="C51" s="173"/>
      <c r="D51" s="173"/>
      <c r="E51" s="173"/>
      <c r="F51" s="173"/>
      <c r="G51" s="173"/>
      <c r="H51" s="174"/>
    </row>
    <row r="52" spans="1:8" ht="90.95" customHeight="1">
      <c r="A52" s="15" t="s">
        <v>85</v>
      </c>
      <c r="B52" s="178" t="s">
        <v>86</v>
      </c>
      <c r="C52" s="179"/>
      <c r="D52" s="179"/>
      <c r="E52" s="179"/>
      <c r="F52" s="179"/>
      <c r="G52" s="179"/>
      <c r="H52" s="180"/>
    </row>
    <row r="53" spans="1:8" ht="40.5" customHeight="1">
      <c r="A53" s="15" t="s">
        <v>87</v>
      </c>
      <c r="B53" s="172" t="s">
        <v>88</v>
      </c>
      <c r="C53" s="173"/>
      <c r="D53" s="173"/>
      <c r="E53" s="173"/>
      <c r="F53" s="173"/>
      <c r="G53" s="173"/>
      <c r="H53" s="174"/>
    </row>
    <row r="54" spans="1:8" ht="32.25" customHeight="1">
      <c r="A54" s="15" t="s">
        <v>89</v>
      </c>
      <c r="B54" s="172" t="s">
        <v>90</v>
      </c>
      <c r="C54" s="173"/>
      <c r="D54" s="173"/>
      <c r="E54" s="173"/>
      <c r="F54" s="173"/>
      <c r="G54" s="173"/>
      <c r="H54" s="174"/>
    </row>
    <row r="55" spans="1:8" ht="35.1" customHeight="1">
      <c r="A55" s="14" t="s">
        <v>91</v>
      </c>
      <c r="B55" s="172" t="s">
        <v>92</v>
      </c>
      <c r="C55" s="173"/>
      <c r="D55" s="173"/>
      <c r="E55" s="173"/>
      <c r="F55" s="173"/>
      <c r="G55" s="173"/>
      <c r="H55" s="174"/>
    </row>
    <row r="56" spans="1:8" ht="40.5" customHeight="1">
      <c r="A56" s="24" t="s">
        <v>93</v>
      </c>
      <c r="B56" s="172" t="s">
        <v>94</v>
      </c>
      <c r="C56" s="173"/>
      <c r="D56" s="173"/>
      <c r="E56" s="173"/>
      <c r="F56" s="173"/>
      <c r="G56" s="173"/>
      <c r="H56" s="174"/>
    </row>
    <row r="57" spans="1:8" ht="40.5" customHeight="1">
      <c r="A57" s="24" t="s">
        <v>95</v>
      </c>
      <c r="B57" s="172" t="s">
        <v>96</v>
      </c>
      <c r="C57" s="173"/>
      <c r="D57" s="173"/>
      <c r="E57" s="173"/>
      <c r="F57" s="173"/>
      <c r="G57" s="173"/>
      <c r="H57" s="174"/>
    </row>
    <row r="58" spans="1:8" ht="35.1" customHeight="1">
      <c r="A58" s="24" t="s">
        <v>97</v>
      </c>
      <c r="B58" s="172" t="s">
        <v>98</v>
      </c>
      <c r="C58" s="173"/>
      <c r="D58" s="173"/>
      <c r="E58" s="173"/>
      <c r="F58" s="173"/>
      <c r="G58" s="173"/>
      <c r="H58" s="174"/>
    </row>
    <row r="59" spans="1:8" ht="36" customHeight="1">
      <c r="A59" s="24" t="s">
        <v>99</v>
      </c>
      <c r="B59" s="172" t="s">
        <v>100</v>
      </c>
      <c r="C59" s="173"/>
      <c r="D59" s="173"/>
      <c r="E59" s="173"/>
      <c r="F59" s="173"/>
      <c r="G59" s="173"/>
      <c r="H59" s="174"/>
    </row>
    <row r="60" spans="1:8" ht="54.75" customHeight="1">
      <c r="A60" s="14" t="s">
        <v>101</v>
      </c>
      <c r="B60" s="172" t="s">
        <v>102</v>
      </c>
      <c r="C60" s="173"/>
      <c r="D60" s="173"/>
      <c r="E60" s="173"/>
      <c r="F60" s="173"/>
      <c r="G60" s="173"/>
      <c r="H60" s="174"/>
    </row>
    <row r="62" spans="1:8" ht="134.44999999999999" customHeight="1">
      <c r="A62" s="187" t="s">
        <v>103</v>
      </c>
      <c r="B62" s="188"/>
      <c r="C62" s="188"/>
      <c r="D62" s="188"/>
      <c r="E62" s="188"/>
      <c r="F62" s="188"/>
      <c r="G62" s="188"/>
      <c r="H62" s="188"/>
    </row>
    <row r="63" spans="1:8" ht="64.5" customHeight="1">
      <c r="A63" s="186" t="s">
        <v>104</v>
      </c>
      <c r="B63" s="186"/>
      <c r="C63" s="165" t="s">
        <v>105</v>
      </c>
      <c r="D63" s="165"/>
      <c r="E63" s="165"/>
      <c r="F63" s="165"/>
      <c r="G63" s="165"/>
      <c r="H63" s="165"/>
    </row>
    <row r="64" spans="1:8" ht="49.5" customHeight="1">
      <c r="A64" s="186" t="s">
        <v>106</v>
      </c>
      <c r="B64" s="186"/>
      <c r="C64" s="165" t="s">
        <v>107</v>
      </c>
      <c r="D64" s="165"/>
      <c r="E64" s="165"/>
      <c r="F64" s="165"/>
      <c r="G64" s="165"/>
      <c r="H64" s="165"/>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63"/>
  <sheetViews>
    <sheetView tabSelected="1" topLeftCell="AC1" zoomScale="75" zoomScaleNormal="75" workbookViewId="0">
      <pane ySplit="8" topLeftCell="A57" activePane="bottomLeft" state="frozen"/>
      <selection pane="bottomLeft" activeCell="AK49" sqref="AK49:AK57"/>
    </sheetView>
  </sheetViews>
  <sheetFormatPr defaultColWidth="10.85546875" defaultRowHeight="15"/>
  <cols>
    <col min="1" max="1" width="20.85546875" style="31" customWidth="1"/>
    <col min="2" max="2" width="22.140625" style="7" customWidth="1"/>
    <col min="3" max="3" width="23.5703125" style="7" customWidth="1"/>
    <col min="4" max="4" width="24.5703125" style="7" customWidth="1"/>
    <col min="5" max="5" width="23.28515625" style="7" customWidth="1"/>
    <col min="6" max="6" width="26.7109375" style="7" customWidth="1"/>
    <col min="7" max="7" width="14.7109375" style="17" customWidth="1"/>
    <col min="8" max="8" width="17.5703125" style="7" customWidth="1"/>
    <col min="9" max="9" width="21.42578125" style="17" customWidth="1"/>
    <col min="10" max="10" width="21.140625" style="8" customWidth="1"/>
    <col min="11" max="11" width="43.5703125" style="34" customWidth="1"/>
    <col min="12" max="12" width="27.28515625" style="7" customWidth="1"/>
    <col min="13" max="13" width="25.140625" style="7" customWidth="1"/>
    <col min="14" max="14" width="45.140625" style="34" customWidth="1"/>
    <col min="15" max="16" width="13.85546875" style="7" customWidth="1"/>
    <col min="17" max="17" width="28.7109375" style="7" customWidth="1"/>
    <col min="18" max="18" width="17.42578125" style="17" customWidth="1"/>
    <col min="19" max="20" width="26" style="21" customWidth="1"/>
    <col min="21" max="21" width="26.28515625" style="21" customWidth="1"/>
    <col min="22" max="22" width="26" style="21" customWidth="1"/>
    <col min="23" max="23" width="26" style="22" customWidth="1"/>
    <col min="24" max="24" width="17.7109375" style="37" customWidth="1"/>
    <col min="25" max="25" width="14.42578125" style="37" customWidth="1"/>
    <col min="26" max="26" width="21.85546875" style="38" customWidth="1"/>
    <col min="27" max="27" width="27.42578125" style="38" bestFit="1" customWidth="1"/>
    <col min="28" max="28" width="36.140625" style="20" customWidth="1"/>
    <col min="29" max="29" width="22.28515625" style="4" customWidth="1"/>
    <col min="30" max="30" width="29.28515625" style="6" customWidth="1"/>
    <col min="31" max="31" width="61.28515625" style="35" customWidth="1"/>
    <col min="32" max="32" width="20.5703125" style="18" customWidth="1"/>
    <col min="33" max="33" width="21.42578125" style="19" customWidth="1"/>
    <col min="34" max="36" width="17.5703125" style="19" customWidth="1"/>
    <col min="37" max="38" width="17.5703125" style="29" customWidth="1"/>
    <col min="39" max="39" width="17.5703125" style="16" customWidth="1"/>
    <col min="40" max="40" width="17.5703125" style="17" customWidth="1"/>
    <col min="41" max="41" width="17.5703125" style="30" customWidth="1"/>
    <col min="42" max="42" width="20.85546875" style="7" customWidth="1"/>
    <col min="43" max="43" width="21.28515625" style="31" customWidth="1"/>
    <col min="44" max="44" width="19.7109375" style="36" customWidth="1"/>
    <col min="45" max="45" width="42.7109375" style="36" customWidth="1"/>
    <col min="46" max="46" width="29.42578125" style="31" customWidth="1"/>
    <col min="47" max="47" width="23.42578125" style="31" customWidth="1"/>
    <col min="48" max="48" width="34.85546875" style="31" customWidth="1"/>
    <col min="49" max="49" width="45" style="31" customWidth="1"/>
    <col min="50" max="50" width="48.5703125" style="31" customWidth="1"/>
    <col min="51" max="51" width="29.140625" style="31" customWidth="1"/>
    <col min="52" max="52" width="21.140625" style="7" customWidth="1"/>
    <col min="53" max="53" width="30.85546875" style="31" customWidth="1"/>
    <col min="54" max="54" width="28" style="31" customWidth="1"/>
    <col min="55" max="55" width="19.5703125" style="7" customWidth="1"/>
    <col min="56" max="56" width="23.140625" style="7" customWidth="1"/>
    <col min="57" max="57" width="41.5703125" style="33" customWidth="1"/>
    <col min="58" max="58" width="53" style="7" customWidth="1"/>
    <col min="59" max="59" width="60.140625" style="34" customWidth="1"/>
    <col min="60" max="16384" width="10.85546875" style="39"/>
  </cols>
  <sheetData>
    <row r="1" spans="1:59" ht="30" hidden="1" customHeight="1" thickBot="1">
      <c r="B1" s="350" t="s">
        <v>108</v>
      </c>
      <c r="C1" s="350"/>
      <c r="D1" s="351" t="s">
        <v>109</v>
      </c>
      <c r="E1" s="352"/>
      <c r="F1" s="352"/>
      <c r="G1" s="352"/>
      <c r="H1" s="352"/>
      <c r="I1" s="352"/>
      <c r="J1" s="353"/>
      <c r="K1" s="354"/>
      <c r="L1" s="352"/>
      <c r="M1" s="352"/>
      <c r="N1" s="354"/>
      <c r="O1" s="352"/>
      <c r="P1" s="352"/>
      <c r="Q1" s="355"/>
      <c r="R1" s="352"/>
      <c r="S1" s="352"/>
      <c r="T1" s="352"/>
      <c r="U1" s="352"/>
      <c r="V1" s="352"/>
      <c r="W1" s="352"/>
      <c r="X1" s="356"/>
      <c r="Y1" s="356"/>
      <c r="Z1" s="355"/>
      <c r="AA1" s="355"/>
      <c r="AB1" s="353"/>
      <c r="AC1" s="353"/>
      <c r="AD1" s="352"/>
      <c r="AE1" s="354"/>
      <c r="AF1" s="355"/>
      <c r="AG1" s="352"/>
      <c r="AH1" s="352"/>
      <c r="AI1" s="352"/>
      <c r="AJ1" s="352"/>
      <c r="AK1" s="357"/>
      <c r="AL1" s="357"/>
      <c r="AM1" s="358"/>
      <c r="AN1" s="358"/>
      <c r="AO1" s="358"/>
      <c r="AP1" s="353"/>
      <c r="AQ1" s="353"/>
      <c r="AR1" s="352"/>
      <c r="AS1" s="353"/>
      <c r="AT1" s="353"/>
      <c r="AU1" s="353"/>
      <c r="AV1" s="353"/>
      <c r="AW1" s="353"/>
      <c r="AX1" s="353"/>
      <c r="AY1" s="353"/>
      <c r="AZ1" s="359"/>
      <c r="BA1" s="41" t="s">
        <v>110</v>
      </c>
      <c r="BE1" s="32"/>
      <c r="BF1" s="9"/>
      <c r="BG1" s="40"/>
    </row>
    <row r="2" spans="1:59" ht="51" hidden="1" customHeight="1" thickBot="1">
      <c r="B2" s="350"/>
      <c r="C2" s="350"/>
      <c r="D2" s="351" t="s">
        <v>111</v>
      </c>
      <c r="E2" s="352"/>
      <c r="F2" s="352"/>
      <c r="G2" s="352"/>
      <c r="H2" s="352"/>
      <c r="I2" s="352"/>
      <c r="J2" s="353"/>
      <c r="K2" s="354"/>
      <c r="L2" s="352"/>
      <c r="M2" s="352"/>
      <c r="N2" s="354"/>
      <c r="O2" s="352"/>
      <c r="P2" s="352"/>
      <c r="Q2" s="355"/>
      <c r="R2" s="352"/>
      <c r="S2" s="352"/>
      <c r="T2" s="352"/>
      <c r="U2" s="352"/>
      <c r="V2" s="352"/>
      <c r="W2" s="352"/>
      <c r="X2" s="356"/>
      <c r="Y2" s="356"/>
      <c r="Z2" s="355"/>
      <c r="AA2" s="355"/>
      <c r="AB2" s="353"/>
      <c r="AC2" s="353"/>
      <c r="AD2" s="352"/>
      <c r="AE2" s="354"/>
      <c r="AF2" s="355"/>
      <c r="AG2" s="352"/>
      <c r="AH2" s="352"/>
      <c r="AI2" s="352"/>
      <c r="AJ2" s="352"/>
      <c r="AK2" s="357"/>
      <c r="AL2" s="357"/>
      <c r="AM2" s="358"/>
      <c r="AN2" s="358"/>
      <c r="AO2" s="358"/>
      <c r="AP2" s="353"/>
      <c r="AQ2" s="353"/>
      <c r="AR2" s="352"/>
      <c r="AS2" s="353"/>
      <c r="AT2" s="353"/>
      <c r="AU2" s="353"/>
      <c r="AV2" s="353"/>
      <c r="AW2" s="353"/>
      <c r="AX2" s="353"/>
      <c r="AY2" s="353"/>
      <c r="AZ2" s="359"/>
      <c r="BA2" s="41" t="s">
        <v>112</v>
      </c>
      <c r="BE2" s="32"/>
      <c r="BF2" s="9"/>
      <c r="BG2" s="40"/>
    </row>
    <row r="3" spans="1:59" ht="35.25" hidden="1" customHeight="1" thickBot="1">
      <c r="B3" s="350"/>
      <c r="C3" s="350"/>
      <c r="D3" s="351" t="s">
        <v>113</v>
      </c>
      <c r="E3" s="352"/>
      <c r="F3" s="352"/>
      <c r="G3" s="352"/>
      <c r="H3" s="352"/>
      <c r="I3" s="352"/>
      <c r="J3" s="353"/>
      <c r="K3" s="354"/>
      <c r="L3" s="352"/>
      <c r="M3" s="352"/>
      <c r="N3" s="354"/>
      <c r="O3" s="352"/>
      <c r="P3" s="352"/>
      <c r="Q3" s="355"/>
      <c r="R3" s="352"/>
      <c r="S3" s="352"/>
      <c r="T3" s="352"/>
      <c r="U3" s="352"/>
      <c r="V3" s="352"/>
      <c r="W3" s="352"/>
      <c r="X3" s="356"/>
      <c r="Y3" s="356"/>
      <c r="Z3" s="355"/>
      <c r="AA3" s="355"/>
      <c r="AB3" s="353"/>
      <c r="AC3" s="353"/>
      <c r="AD3" s="352"/>
      <c r="AE3" s="354"/>
      <c r="AF3" s="355"/>
      <c r="AG3" s="352"/>
      <c r="AH3" s="352"/>
      <c r="AI3" s="352"/>
      <c r="AJ3" s="352"/>
      <c r="AK3" s="357"/>
      <c r="AL3" s="357"/>
      <c r="AM3" s="358"/>
      <c r="AN3" s="358"/>
      <c r="AO3" s="358"/>
      <c r="AP3" s="353"/>
      <c r="AQ3" s="353"/>
      <c r="AR3" s="352"/>
      <c r="AS3" s="353"/>
      <c r="AT3" s="353"/>
      <c r="AU3" s="353"/>
      <c r="AV3" s="353"/>
      <c r="AW3" s="353"/>
      <c r="AX3" s="353"/>
      <c r="AY3" s="353"/>
      <c r="AZ3" s="359"/>
      <c r="BA3" s="41" t="s">
        <v>114</v>
      </c>
      <c r="BE3" s="32"/>
      <c r="BF3" s="9"/>
      <c r="BG3" s="40"/>
    </row>
    <row r="4" spans="1:59" ht="71.25" hidden="1" customHeight="1" thickBot="1">
      <c r="B4" s="350"/>
      <c r="C4" s="350"/>
      <c r="D4" s="351" t="s">
        <v>115</v>
      </c>
      <c r="E4" s="352"/>
      <c r="F4" s="352"/>
      <c r="G4" s="352"/>
      <c r="H4" s="352"/>
      <c r="I4" s="352"/>
      <c r="J4" s="353"/>
      <c r="K4" s="354"/>
      <c r="L4" s="352"/>
      <c r="M4" s="352"/>
      <c r="N4" s="354"/>
      <c r="O4" s="352"/>
      <c r="P4" s="352"/>
      <c r="Q4" s="355"/>
      <c r="R4" s="352"/>
      <c r="S4" s="352"/>
      <c r="T4" s="352"/>
      <c r="U4" s="352"/>
      <c r="V4" s="352"/>
      <c r="W4" s="352"/>
      <c r="X4" s="356"/>
      <c r="Y4" s="356"/>
      <c r="Z4" s="355"/>
      <c r="AA4" s="355"/>
      <c r="AB4" s="353"/>
      <c r="AC4" s="353"/>
      <c r="AD4" s="352"/>
      <c r="AE4" s="354"/>
      <c r="AF4" s="355"/>
      <c r="AG4" s="352"/>
      <c r="AH4" s="352"/>
      <c r="AI4" s="352"/>
      <c r="AJ4" s="352"/>
      <c r="AK4" s="357"/>
      <c r="AL4" s="357"/>
      <c r="AM4" s="358"/>
      <c r="AN4" s="358"/>
      <c r="AO4" s="358"/>
      <c r="AP4" s="353"/>
      <c r="AQ4" s="353"/>
      <c r="AR4" s="352"/>
      <c r="AS4" s="353"/>
      <c r="AT4" s="353"/>
      <c r="AU4" s="353"/>
      <c r="AV4" s="353"/>
      <c r="AW4" s="353"/>
      <c r="AX4" s="353"/>
      <c r="AY4" s="353"/>
      <c r="AZ4" s="359"/>
      <c r="BA4" s="41" t="s">
        <v>116</v>
      </c>
      <c r="BE4" s="32"/>
      <c r="BF4" s="9"/>
      <c r="BG4" s="40"/>
    </row>
    <row r="5" spans="1:59" ht="66" hidden="1" customHeight="1" thickBot="1">
      <c r="B5" s="360" t="s">
        <v>117</v>
      </c>
      <c r="C5" s="360"/>
      <c r="D5" s="361" t="s">
        <v>118</v>
      </c>
      <c r="E5" s="362"/>
      <c r="F5" s="362"/>
      <c r="G5" s="362"/>
      <c r="H5" s="362"/>
      <c r="I5" s="362"/>
      <c r="J5" s="363"/>
      <c r="K5" s="364"/>
      <c r="L5" s="362"/>
      <c r="M5" s="362"/>
      <c r="N5" s="364"/>
      <c r="O5" s="362"/>
      <c r="P5" s="362"/>
      <c r="Q5" s="365"/>
      <c r="R5" s="362"/>
      <c r="S5" s="362"/>
      <c r="T5" s="362"/>
      <c r="U5" s="362"/>
      <c r="V5" s="362"/>
      <c r="W5" s="362"/>
      <c r="X5" s="366"/>
      <c r="Y5" s="366"/>
      <c r="Z5" s="365"/>
      <c r="AA5" s="365"/>
      <c r="AB5" s="363"/>
      <c r="AC5" s="363"/>
      <c r="AD5" s="362"/>
      <c r="AE5" s="364"/>
      <c r="AF5" s="365"/>
      <c r="AG5" s="362"/>
      <c r="AH5" s="362"/>
      <c r="AI5" s="362"/>
      <c r="AJ5" s="362"/>
      <c r="AK5" s="367"/>
      <c r="AL5" s="367"/>
      <c r="AM5" s="362"/>
      <c r="AN5" s="362"/>
      <c r="AO5" s="362"/>
      <c r="AP5" s="363"/>
      <c r="AQ5" s="363"/>
      <c r="AR5" s="362"/>
      <c r="AS5" s="363"/>
      <c r="AT5" s="363"/>
      <c r="AU5" s="363"/>
      <c r="AV5" s="363"/>
      <c r="AW5" s="363"/>
      <c r="AX5" s="363"/>
      <c r="AY5" s="363"/>
      <c r="AZ5" s="368"/>
      <c r="BA5" s="42"/>
      <c r="BE5" s="32"/>
      <c r="BF5" s="9"/>
      <c r="BG5" s="40"/>
    </row>
    <row r="6" spans="1:59" ht="97.5" hidden="1" customHeight="1" thickBot="1">
      <c r="A6" s="320" t="s">
        <v>1</v>
      </c>
      <c r="B6" s="321"/>
      <c r="C6" s="321"/>
      <c r="D6" s="321"/>
      <c r="E6" s="321"/>
      <c r="F6" s="321"/>
      <c r="G6" s="322"/>
      <c r="H6" s="321"/>
      <c r="I6" s="322"/>
      <c r="J6" s="323"/>
      <c r="K6" s="324"/>
      <c r="L6" s="321"/>
      <c r="M6" s="321"/>
      <c r="N6" s="324"/>
      <c r="O6" s="321"/>
      <c r="P6" s="321"/>
      <c r="Q6" s="325"/>
      <c r="R6" s="322"/>
      <c r="S6" s="322"/>
      <c r="T6" s="322"/>
      <c r="U6" s="322"/>
      <c r="V6" s="322"/>
      <c r="W6" s="322"/>
      <c r="X6" s="326" t="s">
        <v>119</v>
      </c>
      <c r="Y6" s="327"/>
      <c r="Z6" s="328"/>
      <c r="AA6" s="329"/>
      <c r="AB6" s="330" t="s">
        <v>120</v>
      </c>
      <c r="AC6" s="331"/>
      <c r="AD6" s="332"/>
      <c r="AE6" s="333"/>
      <c r="AF6" s="334"/>
      <c r="AG6" s="335"/>
      <c r="AH6" s="335"/>
      <c r="AI6" s="335"/>
      <c r="AJ6" s="335"/>
      <c r="AK6" s="336"/>
      <c r="AL6" s="336"/>
      <c r="AM6" s="335"/>
      <c r="AN6" s="335"/>
      <c r="AO6" s="335"/>
      <c r="AP6" s="337"/>
      <c r="AQ6" s="338"/>
      <c r="AR6" s="343" t="s">
        <v>71</v>
      </c>
      <c r="AS6" s="322"/>
      <c r="AT6" s="321"/>
      <c r="AU6" s="321"/>
      <c r="AV6" s="344"/>
      <c r="AW6" s="85"/>
      <c r="AX6" s="85"/>
      <c r="AY6" s="85"/>
      <c r="AZ6" s="345" t="s">
        <v>82</v>
      </c>
      <c r="BA6" s="346"/>
      <c r="BB6" s="346"/>
      <c r="BC6" s="346"/>
      <c r="BD6" s="347"/>
      <c r="BE6" s="55"/>
      <c r="BF6" s="348" t="s">
        <v>121</v>
      </c>
      <c r="BG6" s="349"/>
    </row>
    <row r="7" spans="1:59" ht="57" customHeight="1" thickBot="1">
      <c r="A7" s="307" t="s">
        <v>2</v>
      </c>
      <c r="B7" s="307" t="s">
        <v>4</v>
      </c>
      <c r="C7" s="307" t="s">
        <v>6</v>
      </c>
      <c r="D7" s="307" t="s">
        <v>122</v>
      </c>
      <c r="E7" s="307" t="s">
        <v>10</v>
      </c>
      <c r="F7" s="307" t="s">
        <v>12</v>
      </c>
      <c r="G7" s="307" t="s">
        <v>14</v>
      </c>
      <c r="H7" s="307" t="s">
        <v>16</v>
      </c>
      <c r="I7" s="307" t="s">
        <v>18</v>
      </c>
      <c r="J7" s="307" t="s">
        <v>123</v>
      </c>
      <c r="K7" s="307" t="s">
        <v>22</v>
      </c>
      <c r="L7" s="307" t="s">
        <v>24</v>
      </c>
      <c r="M7" s="305" t="s">
        <v>26</v>
      </c>
      <c r="N7" s="305" t="s">
        <v>28</v>
      </c>
      <c r="O7" s="314" t="s">
        <v>124</v>
      </c>
      <c r="P7" s="315"/>
      <c r="Q7" s="339" t="s">
        <v>32</v>
      </c>
      <c r="R7" s="305" t="s">
        <v>34</v>
      </c>
      <c r="S7" s="305" t="s">
        <v>36</v>
      </c>
      <c r="T7" s="312" t="s">
        <v>125</v>
      </c>
      <c r="U7" s="312" t="s">
        <v>126</v>
      </c>
      <c r="V7" s="312" t="s">
        <v>127</v>
      </c>
      <c r="W7" s="305" t="s">
        <v>38</v>
      </c>
      <c r="X7" s="305" t="s">
        <v>42</v>
      </c>
      <c r="Y7" s="305" t="s">
        <v>44</v>
      </c>
      <c r="Z7" s="312" t="s">
        <v>46</v>
      </c>
      <c r="AA7" s="312" t="s">
        <v>48</v>
      </c>
      <c r="AB7" s="305" t="s">
        <v>51</v>
      </c>
      <c r="AC7" s="305" t="s">
        <v>53</v>
      </c>
      <c r="AD7" s="305" t="s">
        <v>55</v>
      </c>
      <c r="AE7" s="310" t="s">
        <v>128</v>
      </c>
      <c r="AF7" s="310" t="s">
        <v>59</v>
      </c>
      <c r="AG7" s="310" t="s">
        <v>129</v>
      </c>
      <c r="AH7" s="310" t="s">
        <v>63</v>
      </c>
      <c r="AI7" s="341" t="s">
        <v>130</v>
      </c>
      <c r="AJ7" s="341" t="s">
        <v>131</v>
      </c>
      <c r="AK7" s="310" t="s">
        <v>65</v>
      </c>
      <c r="AL7" s="310" t="s">
        <v>67</v>
      </c>
      <c r="AM7" s="316" t="s">
        <v>69</v>
      </c>
      <c r="AN7" s="316" t="s">
        <v>72</v>
      </c>
      <c r="AO7" s="316" t="s">
        <v>74</v>
      </c>
      <c r="AP7" s="318" t="s">
        <v>76</v>
      </c>
      <c r="AQ7" s="318" t="s">
        <v>78</v>
      </c>
      <c r="AR7" s="307" t="s">
        <v>80</v>
      </c>
      <c r="AS7" s="318" t="s">
        <v>83</v>
      </c>
      <c r="AT7" s="318" t="s">
        <v>85</v>
      </c>
      <c r="AU7" s="318" t="s">
        <v>87</v>
      </c>
      <c r="AV7" s="318" t="s">
        <v>89</v>
      </c>
      <c r="AW7" s="231" t="s">
        <v>132</v>
      </c>
      <c r="AX7" s="231" t="s">
        <v>133</v>
      </c>
      <c r="AY7" s="231" t="s">
        <v>134</v>
      </c>
      <c r="AZ7" s="307" t="s">
        <v>91</v>
      </c>
      <c r="BA7" s="307" t="s">
        <v>93</v>
      </c>
      <c r="BB7" s="307" t="s">
        <v>95</v>
      </c>
      <c r="BC7" s="307" t="s">
        <v>97</v>
      </c>
      <c r="BD7" s="307" t="s">
        <v>99</v>
      </c>
      <c r="BE7" s="307" t="s">
        <v>101</v>
      </c>
      <c r="BF7" s="307" t="s">
        <v>104</v>
      </c>
      <c r="BG7" s="307" t="s">
        <v>106</v>
      </c>
    </row>
    <row r="8" spans="1:59" ht="36.950000000000003" customHeight="1" thickBot="1">
      <c r="A8" s="308"/>
      <c r="B8" s="308"/>
      <c r="C8" s="308"/>
      <c r="D8" s="308"/>
      <c r="E8" s="308"/>
      <c r="F8" s="308"/>
      <c r="G8" s="308"/>
      <c r="H8" s="308"/>
      <c r="I8" s="308"/>
      <c r="J8" s="308"/>
      <c r="K8" s="308"/>
      <c r="L8" s="308"/>
      <c r="M8" s="306"/>
      <c r="N8" s="306"/>
      <c r="O8" s="43" t="s">
        <v>135</v>
      </c>
      <c r="P8" s="43" t="s">
        <v>136</v>
      </c>
      <c r="Q8" s="340"/>
      <c r="R8" s="306"/>
      <c r="S8" s="306"/>
      <c r="T8" s="313"/>
      <c r="U8" s="313"/>
      <c r="V8" s="313"/>
      <c r="W8" s="306"/>
      <c r="X8" s="306"/>
      <c r="Y8" s="306"/>
      <c r="Z8" s="313"/>
      <c r="AA8" s="313"/>
      <c r="AB8" s="306"/>
      <c r="AC8" s="306"/>
      <c r="AD8" s="306"/>
      <c r="AE8" s="311"/>
      <c r="AF8" s="311"/>
      <c r="AG8" s="311"/>
      <c r="AH8" s="311"/>
      <c r="AI8" s="342"/>
      <c r="AJ8" s="342"/>
      <c r="AK8" s="311"/>
      <c r="AL8" s="311"/>
      <c r="AM8" s="317"/>
      <c r="AN8" s="317"/>
      <c r="AO8" s="317"/>
      <c r="AP8" s="319"/>
      <c r="AQ8" s="319"/>
      <c r="AR8" s="308"/>
      <c r="AS8" s="319"/>
      <c r="AT8" s="319"/>
      <c r="AU8" s="319"/>
      <c r="AV8" s="319"/>
      <c r="AW8" s="231"/>
      <c r="AX8" s="231"/>
      <c r="AY8" s="231"/>
      <c r="AZ8" s="308"/>
      <c r="BA8" s="308"/>
      <c r="BB8" s="308"/>
      <c r="BC8" s="308"/>
      <c r="BD8" s="308"/>
      <c r="BE8" s="308"/>
      <c r="BF8" s="309"/>
      <c r="BG8" s="309"/>
    </row>
    <row r="9" spans="1:59">
      <c r="A9" s="44"/>
      <c r="B9" s="45"/>
      <c r="C9" s="45"/>
      <c r="D9" s="46"/>
      <c r="E9" s="47"/>
      <c r="F9" s="46"/>
      <c r="G9" s="48"/>
      <c r="H9" s="46"/>
      <c r="I9" s="48"/>
      <c r="J9" s="48"/>
      <c r="K9" s="49"/>
      <c r="L9" s="46"/>
      <c r="M9" s="46"/>
      <c r="N9" s="49"/>
      <c r="O9" s="46"/>
      <c r="P9" s="46"/>
      <c r="Q9" s="46"/>
      <c r="R9" s="48"/>
      <c r="S9" s="48"/>
      <c r="T9" s="48"/>
      <c r="U9" s="48"/>
      <c r="V9" s="48"/>
      <c r="W9" s="48"/>
      <c r="X9" s="50"/>
      <c r="Y9" s="50"/>
      <c r="Z9" s="46"/>
      <c r="AA9" s="46"/>
      <c r="AB9" s="48"/>
      <c r="AC9" s="46"/>
      <c r="AD9" s="46"/>
      <c r="AE9" s="49"/>
      <c r="AF9" s="46"/>
      <c r="AG9" s="48"/>
      <c r="AH9" s="48"/>
      <c r="AI9" s="48"/>
      <c r="AJ9" s="48"/>
      <c r="AK9" s="51"/>
      <c r="AL9" s="51"/>
      <c r="AM9" s="50"/>
      <c r="AN9" s="48"/>
      <c r="AO9" s="50"/>
      <c r="AP9" s="46"/>
      <c r="AQ9" s="46"/>
      <c r="AR9" s="50"/>
      <c r="AS9" s="50"/>
      <c r="AT9" s="46"/>
      <c r="AU9" s="46"/>
      <c r="AV9" s="46"/>
      <c r="AW9" s="46"/>
      <c r="AX9" s="46"/>
      <c r="AY9" s="46"/>
      <c r="AZ9" s="52"/>
      <c r="BA9" s="52"/>
      <c r="BB9" s="52"/>
      <c r="BC9" s="52"/>
      <c r="BD9" s="52"/>
      <c r="BE9" s="53"/>
      <c r="BF9" s="52"/>
      <c r="BG9" s="54"/>
    </row>
    <row r="10" spans="1:59" ht="77.25" customHeight="1">
      <c r="A10" s="303"/>
      <c r="B10" s="301" t="s">
        <v>137</v>
      </c>
      <c r="C10" s="301" t="s">
        <v>138</v>
      </c>
      <c r="D10" s="301" t="s">
        <v>139</v>
      </c>
      <c r="E10" s="301" t="s">
        <v>140</v>
      </c>
      <c r="F10" s="301" t="s">
        <v>141</v>
      </c>
      <c r="G10" s="302" t="s">
        <v>141</v>
      </c>
      <c r="H10" s="302" t="s">
        <v>142</v>
      </c>
      <c r="I10" s="302" t="s">
        <v>141</v>
      </c>
      <c r="J10" s="166" t="s">
        <v>143</v>
      </c>
      <c r="K10" s="166" t="s">
        <v>144</v>
      </c>
      <c r="L10" s="258" t="s">
        <v>145</v>
      </c>
      <c r="M10" s="166" t="s">
        <v>146</v>
      </c>
      <c r="N10" s="166" t="s">
        <v>147</v>
      </c>
      <c r="O10" s="258" t="s">
        <v>148</v>
      </c>
      <c r="P10" s="280"/>
      <c r="Q10" s="259" t="s">
        <v>149</v>
      </c>
      <c r="R10" s="259">
        <v>1</v>
      </c>
      <c r="S10" s="259" t="s">
        <v>150</v>
      </c>
      <c r="T10" s="236">
        <v>0</v>
      </c>
      <c r="U10" s="236">
        <v>0</v>
      </c>
      <c r="V10" s="384">
        <v>0</v>
      </c>
      <c r="W10" s="215">
        <v>0.62075000000000002</v>
      </c>
      <c r="X10" s="215"/>
      <c r="Y10" s="215"/>
      <c r="Z10" s="284" t="s">
        <v>151</v>
      </c>
      <c r="AA10" s="284" t="s">
        <v>152</v>
      </c>
      <c r="AB10" s="298" t="s">
        <v>153</v>
      </c>
      <c r="AC10" s="263">
        <v>2020130010160</v>
      </c>
      <c r="AD10" s="268" t="s">
        <v>154</v>
      </c>
      <c r="AE10" s="270" t="s">
        <v>155</v>
      </c>
      <c r="AF10" s="272" t="s">
        <v>156</v>
      </c>
      <c r="AG10" s="274">
        <v>1</v>
      </c>
      <c r="AH10" s="256">
        <v>1</v>
      </c>
      <c r="AI10" s="276">
        <v>0</v>
      </c>
      <c r="AJ10" s="261">
        <v>0</v>
      </c>
      <c r="AK10" s="294">
        <v>45322</v>
      </c>
      <c r="AL10" s="294">
        <v>45657</v>
      </c>
      <c r="AM10" s="259">
        <v>349</v>
      </c>
      <c r="AN10" s="259">
        <v>1028736</v>
      </c>
      <c r="AO10" s="259">
        <v>1028736</v>
      </c>
      <c r="AP10" s="207" t="s">
        <v>157</v>
      </c>
      <c r="AQ10" s="288" t="s">
        <v>158</v>
      </c>
      <c r="AR10" s="210" t="s">
        <v>159</v>
      </c>
      <c r="AS10" s="232">
        <v>84599413</v>
      </c>
      <c r="AT10" s="210" t="s">
        <v>160</v>
      </c>
      <c r="AU10" s="210" t="s">
        <v>161</v>
      </c>
      <c r="AV10" s="210" t="s">
        <v>162</v>
      </c>
      <c r="AW10" s="232">
        <v>0</v>
      </c>
      <c r="AX10" s="232">
        <v>0</v>
      </c>
      <c r="AY10" s="232"/>
      <c r="AZ10" s="288" t="s">
        <v>163</v>
      </c>
      <c r="BA10" s="288" t="s">
        <v>164</v>
      </c>
      <c r="BB10" s="210" t="s">
        <v>165</v>
      </c>
      <c r="BC10" s="288" t="s">
        <v>166</v>
      </c>
      <c r="BD10" s="287">
        <v>45342</v>
      </c>
      <c r="BE10" s="289"/>
      <c r="BF10" s="210" t="s">
        <v>167</v>
      </c>
      <c r="BG10" s="288" t="s">
        <v>168</v>
      </c>
    </row>
    <row r="11" spans="1:59" ht="15" customHeight="1">
      <c r="A11" s="304"/>
      <c r="B11" s="301"/>
      <c r="C11" s="301"/>
      <c r="D11" s="301"/>
      <c r="E11" s="301"/>
      <c r="F11" s="301"/>
      <c r="G11" s="302"/>
      <c r="H11" s="302"/>
      <c r="I11" s="302"/>
      <c r="J11" s="166"/>
      <c r="K11" s="166"/>
      <c r="L11" s="258"/>
      <c r="M11" s="166"/>
      <c r="N11" s="166"/>
      <c r="O11" s="258"/>
      <c r="P11" s="280"/>
      <c r="Q11" s="259"/>
      <c r="R11" s="259"/>
      <c r="S11" s="259"/>
      <c r="T11" s="293"/>
      <c r="U11" s="293"/>
      <c r="V11" s="385"/>
      <c r="W11" s="215"/>
      <c r="X11" s="215"/>
      <c r="Y11" s="215"/>
      <c r="Z11" s="285"/>
      <c r="AA11" s="285"/>
      <c r="AB11" s="299"/>
      <c r="AC11" s="264"/>
      <c r="AD11" s="269"/>
      <c r="AE11" s="271"/>
      <c r="AF11" s="273"/>
      <c r="AG11" s="275"/>
      <c r="AH11" s="248"/>
      <c r="AI11" s="277"/>
      <c r="AJ11" s="262"/>
      <c r="AK11" s="294"/>
      <c r="AL11" s="294"/>
      <c r="AM11" s="259"/>
      <c r="AN11" s="259"/>
      <c r="AO11" s="259"/>
      <c r="AP11" s="208"/>
      <c r="AQ11" s="288"/>
      <c r="AR11" s="210"/>
      <c r="AS11" s="232"/>
      <c r="AT11" s="210"/>
      <c r="AU11" s="210"/>
      <c r="AV11" s="210"/>
      <c r="AW11" s="232"/>
      <c r="AX11" s="232"/>
      <c r="AY11" s="232"/>
      <c r="AZ11" s="288"/>
      <c r="BA11" s="288"/>
      <c r="BB11" s="210"/>
      <c r="BC11" s="288"/>
      <c r="BD11" s="288"/>
      <c r="BE11" s="289"/>
      <c r="BF11" s="210"/>
      <c r="BG11" s="288"/>
    </row>
    <row r="12" spans="1:59" ht="15" customHeight="1">
      <c r="A12" s="304"/>
      <c r="B12" s="301"/>
      <c r="C12" s="301"/>
      <c r="D12" s="301"/>
      <c r="E12" s="301"/>
      <c r="F12" s="301"/>
      <c r="G12" s="302"/>
      <c r="H12" s="302"/>
      <c r="I12" s="302"/>
      <c r="J12" s="166"/>
      <c r="K12" s="166"/>
      <c r="L12" s="258"/>
      <c r="M12" s="166"/>
      <c r="N12" s="166"/>
      <c r="O12" s="258"/>
      <c r="P12" s="280"/>
      <c r="Q12" s="259"/>
      <c r="R12" s="259"/>
      <c r="S12" s="259"/>
      <c r="T12" s="293"/>
      <c r="U12" s="293"/>
      <c r="V12" s="385"/>
      <c r="W12" s="215"/>
      <c r="X12" s="215"/>
      <c r="Y12" s="215"/>
      <c r="Z12" s="285"/>
      <c r="AA12" s="285"/>
      <c r="AB12" s="299"/>
      <c r="AC12" s="264"/>
      <c r="AD12" s="269"/>
      <c r="AE12" s="271"/>
      <c r="AF12" s="273"/>
      <c r="AG12" s="275"/>
      <c r="AH12" s="248"/>
      <c r="AI12" s="277"/>
      <c r="AJ12" s="262"/>
      <c r="AK12" s="294"/>
      <c r="AL12" s="294"/>
      <c r="AM12" s="259"/>
      <c r="AN12" s="259"/>
      <c r="AO12" s="259"/>
      <c r="AP12" s="208"/>
      <c r="AQ12" s="288"/>
      <c r="AR12" s="210"/>
      <c r="AS12" s="232"/>
      <c r="AT12" s="210"/>
      <c r="AU12" s="210"/>
      <c r="AV12" s="210"/>
      <c r="AW12" s="232"/>
      <c r="AX12" s="232"/>
      <c r="AY12" s="232"/>
      <c r="AZ12" s="288"/>
      <c r="BA12" s="288"/>
      <c r="BB12" s="210"/>
      <c r="BC12" s="288"/>
      <c r="BD12" s="288"/>
      <c r="BE12" s="289"/>
      <c r="BF12" s="210"/>
      <c r="BG12" s="288"/>
    </row>
    <row r="13" spans="1:59" ht="27.75" customHeight="1">
      <c r="A13" s="304"/>
      <c r="B13" s="301"/>
      <c r="C13" s="301"/>
      <c r="D13" s="301"/>
      <c r="E13" s="301"/>
      <c r="F13" s="301"/>
      <c r="G13" s="302"/>
      <c r="H13" s="302"/>
      <c r="I13" s="302"/>
      <c r="J13" s="166"/>
      <c r="K13" s="166"/>
      <c r="L13" s="258"/>
      <c r="M13" s="166"/>
      <c r="N13" s="166"/>
      <c r="O13" s="258"/>
      <c r="P13" s="280"/>
      <c r="Q13" s="259"/>
      <c r="R13" s="259"/>
      <c r="S13" s="259"/>
      <c r="T13" s="237"/>
      <c r="U13" s="237"/>
      <c r="V13" s="386"/>
      <c r="W13" s="215"/>
      <c r="X13" s="215"/>
      <c r="Y13" s="215"/>
      <c r="Z13" s="285"/>
      <c r="AA13" s="285"/>
      <c r="AB13" s="299"/>
      <c r="AC13" s="264"/>
      <c r="AD13" s="269"/>
      <c r="AE13" s="296"/>
      <c r="AF13" s="273"/>
      <c r="AG13" s="297"/>
      <c r="AH13" s="248"/>
      <c r="AI13" s="277"/>
      <c r="AJ13" s="262"/>
      <c r="AK13" s="294"/>
      <c r="AL13" s="294"/>
      <c r="AM13" s="259"/>
      <c r="AN13" s="259"/>
      <c r="AO13" s="259"/>
      <c r="AP13" s="208"/>
      <c r="AQ13" s="288"/>
      <c r="AR13" s="210"/>
      <c r="AS13" s="232"/>
      <c r="AT13" s="210"/>
      <c r="AU13" s="210"/>
      <c r="AV13" s="210"/>
      <c r="AW13" s="232"/>
      <c r="AX13" s="232"/>
      <c r="AY13" s="232"/>
      <c r="AZ13" s="288"/>
      <c r="BA13" s="288"/>
      <c r="BB13" s="210"/>
      <c r="BC13" s="288"/>
      <c r="BD13" s="288"/>
      <c r="BE13" s="289"/>
      <c r="BF13" s="210"/>
      <c r="BG13" s="288"/>
    </row>
    <row r="14" spans="1:59" ht="15" customHeight="1">
      <c r="A14" s="304"/>
      <c r="B14" s="301"/>
      <c r="C14" s="301"/>
      <c r="D14" s="301"/>
      <c r="E14" s="301"/>
      <c r="F14" s="301"/>
      <c r="G14" s="302"/>
      <c r="H14" s="302"/>
      <c r="I14" s="302"/>
      <c r="J14" s="166"/>
      <c r="K14" s="166" t="s">
        <v>169</v>
      </c>
      <c r="L14" s="258" t="s">
        <v>145</v>
      </c>
      <c r="M14" s="257">
        <v>0</v>
      </c>
      <c r="N14" s="166" t="s">
        <v>170</v>
      </c>
      <c r="O14" s="258" t="s">
        <v>148</v>
      </c>
      <c r="P14" s="280"/>
      <c r="Q14" s="259" t="s">
        <v>149</v>
      </c>
      <c r="R14" s="259">
        <v>1</v>
      </c>
      <c r="S14" s="259" t="s">
        <v>171</v>
      </c>
      <c r="T14" s="236">
        <v>0</v>
      </c>
      <c r="U14" s="236">
        <v>0</v>
      </c>
      <c r="V14" s="387">
        <v>0</v>
      </c>
      <c r="W14" s="215">
        <v>0.7</v>
      </c>
      <c r="X14" s="215"/>
      <c r="Y14" s="215"/>
      <c r="Z14" s="285"/>
      <c r="AA14" s="285"/>
      <c r="AB14" s="299"/>
      <c r="AC14" s="264"/>
      <c r="AD14" s="269"/>
      <c r="AE14" s="270" t="s">
        <v>172</v>
      </c>
      <c r="AF14" s="273"/>
      <c r="AG14" s="274">
        <v>1</v>
      </c>
      <c r="AH14" s="248"/>
      <c r="AI14" s="277"/>
      <c r="AJ14" s="262"/>
      <c r="AK14" s="294"/>
      <c r="AL14" s="294"/>
      <c r="AM14" s="259"/>
      <c r="AN14" s="259"/>
      <c r="AO14" s="259"/>
      <c r="AP14" s="208"/>
      <c r="AQ14" s="288"/>
      <c r="AR14" s="210"/>
      <c r="AS14" s="232"/>
      <c r="AT14" s="210"/>
      <c r="AU14" s="210"/>
      <c r="AV14" s="210"/>
      <c r="AW14" s="232"/>
      <c r="AX14" s="232"/>
      <c r="AY14" s="232"/>
      <c r="AZ14" s="288"/>
      <c r="BA14" s="288"/>
      <c r="BB14" s="210"/>
      <c r="BC14" s="288"/>
      <c r="BD14" s="288"/>
      <c r="BE14" s="289"/>
      <c r="BF14" s="210"/>
      <c r="BG14" s="288"/>
    </row>
    <row r="15" spans="1:59" ht="15" customHeight="1">
      <c r="A15" s="304"/>
      <c r="B15" s="301"/>
      <c r="C15" s="301"/>
      <c r="D15" s="301"/>
      <c r="E15" s="301"/>
      <c r="F15" s="301"/>
      <c r="G15" s="302"/>
      <c r="H15" s="302"/>
      <c r="I15" s="302"/>
      <c r="J15" s="166"/>
      <c r="K15" s="166"/>
      <c r="L15" s="258"/>
      <c r="M15" s="257"/>
      <c r="N15" s="166"/>
      <c r="O15" s="258"/>
      <c r="P15" s="280"/>
      <c r="Q15" s="259"/>
      <c r="R15" s="259"/>
      <c r="S15" s="259"/>
      <c r="T15" s="293"/>
      <c r="U15" s="293"/>
      <c r="V15" s="293"/>
      <c r="W15" s="215"/>
      <c r="X15" s="215"/>
      <c r="Y15" s="215"/>
      <c r="Z15" s="285"/>
      <c r="AA15" s="285"/>
      <c r="AB15" s="299"/>
      <c r="AC15" s="264"/>
      <c r="AD15" s="269"/>
      <c r="AE15" s="271"/>
      <c r="AF15" s="273"/>
      <c r="AG15" s="275"/>
      <c r="AH15" s="248"/>
      <c r="AI15" s="277"/>
      <c r="AJ15" s="262"/>
      <c r="AK15" s="294"/>
      <c r="AL15" s="294"/>
      <c r="AM15" s="259"/>
      <c r="AN15" s="259"/>
      <c r="AO15" s="259"/>
      <c r="AP15" s="208"/>
      <c r="AQ15" s="288"/>
      <c r="AR15" s="210"/>
      <c r="AS15" s="232"/>
      <c r="AT15" s="210"/>
      <c r="AU15" s="210"/>
      <c r="AV15" s="210"/>
      <c r="AW15" s="232"/>
      <c r="AX15" s="232"/>
      <c r="AY15" s="232"/>
      <c r="AZ15" s="288"/>
      <c r="BA15" s="288"/>
      <c r="BB15" s="210"/>
      <c r="BC15" s="288"/>
      <c r="BD15" s="288"/>
      <c r="BE15" s="289"/>
      <c r="BF15" s="210"/>
      <c r="BG15" s="288"/>
    </row>
    <row r="16" spans="1:59" ht="15" customHeight="1">
      <c r="A16" s="304"/>
      <c r="B16" s="301"/>
      <c r="C16" s="301"/>
      <c r="D16" s="301"/>
      <c r="E16" s="301"/>
      <c r="F16" s="301"/>
      <c r="G16" s="302"/>
      <c r="H16" s="302"/>
      <c r="I16" s="302"/>
      <c r="J16" s="166"/>
      <c r="K16" s="166"/>
      <c r="L16" s="258"/>
      <c r="M16" s="257"/>
      <c r="N16" s="166"/>
      <c r="O16" s="258"/>
      <c r="P16" s="280"/>
      <c r="Q16" s="259"/>
      <c r="R16" s="259"/>
      <c r="S16" s="259"/>
      <c r="T16" s="293"/>
      <c r="U16" s="293"/>
      <c r="V16" s="293"/>
      <c r="W16" s="215"/>
      <c r="X16" s="215"/>
      <c r="Y16" s="215"/>
      <c r="Z16" s="285"/>
      <c r="AA16" s="285"/>
      <c r="AB16" s="299"/>
      <c r="AC16" s="264"/>
      <c r="AD16" s="269"/>
      <c r="AE16" s="271"/>
      <c r="AF16" s="273"/>
      <c r="AG16" s="275"/>
      <c r="AH16" s="248"/>
      <c r="AI16" s="277"/>
      <c r="AJ16" s="262"/>
      <c r="AK16" s="294"/>
      <c r="AL16" s="294"/>
      <c r="AM16" s="259"/>
      <c r="AN16" s="259"/>
      <c r="AO16" s="259"/>
      <c r="AP16" s="208"/>
      <c r="AQ16" s="288"/>
      <c r="AR16" s="210"/>
      <c r="AS16" s="232"/>
      <c r="AT16" s="210"/>
      <c r="AU16" s="210"/>
      <c r="AV16" s="210"/>
      <c r="AW16" s="232"/>
      <c r="AX16" s="232"/>
      <c r="AY16" s="232"/>
      <c r="AZ16" s="288"/>
      <c r="BA16" s="288"/>
      <c r="BB16" s="210"/>
      <c r="BC16" s="288"/>
      <c r="BD16" s="288"/>
      <c r="BE16" s="289"/>
      <c r="BF16" s="210"/>
      <c r="BG16" s="288"/>
    </row>
    <row r="17" spans="1:59" ht="15" customHeight="1">
      <c r="A17" s="304"/>
      <c r="B17" s="301"/>
      <c r="C17" s="301"/>
      <c r="D17" s="301"/>
      <c r="E17" s="301"/>
      <c r="F17" s="301"/>
      <c r="G17" s="302"/>
      <c r="H17" s="302"/>
      <c r="I17" s="302"/>
      <c r="J17" s="166"/>
      <c r="K17" s="166"/>
      <c r="L17" s="258"/>
      <c r="M17" s="257"/>
      <c r="N17" s="166"/>
      <c r="O17" s="258"/>
      <c r="P17" s="280"/>
      <c r="Q17" s="259"/>
      <c r="R17" s="259"/>
      <c r="S17" s="259"/>
      <c r="T17" s="293"/>
      <c r="U17" s="293"/>
      <c r="V17" s="293"/>
      <c r="W17" s="215"/>
      <c r="X17" s="215"/>
      <c r="Y17" s="215"/>
      <c r="Z17" s="285"/>
      <c r="AA17" s="285"/>
      <c r="AB17" s="299"/>
      <c r="AC17" s="264"/>
      <c r="AD17" s="269"/>
      <c r="AE17" s="296"/>
      <c r="AF17" s="295"/>
      <c r="AG17" s="297"/>
      <c r="AH17" s="248"/>
      <c r="AI17" s="382"/>
      <c r="AJ17" s="375"/>
      <c r="AK17" s="294"/>
      <c r="AL17" s="294"/>
      <c r="AM17" s="259"/>
      <c r="AN17" s="259"/>
      <c r="AO17" s="259"/>
      <c r="AP17" s="208"/>
      <c r="AQ17" s="288"/>
      <c r="AR17" s="210"/>
      <c r="AS17" s="232"/>
      <c r="AT17" s="210"/>
      <c r="AU17" s="210"/>
      <c r="AV17" s="210"/>
      <c r="AW17" s="232"/>
      <c r="AX17" s="232"/>
      <c r="AY17" s="232"/>
      <c r="AZ17" s="288"/>
      <c r="BA17" s="288"/>
      <c r="BB17" s="210"/>
      <c r="BC17" s="288"/>
      <c r="BD17" s="288"/>
      <c r="BE17" s="289"/>
      <c r="BF17" s="210"/>
      <c r="BG17" s="288"/>
    </row>
    <row r="18" spans="1:59" ht="73.5" customHeight="1">
      <c r="A18" s="304"/>
      <c r="B18" s="301"/>
      <c r="C18" s="301"/>
      <c r="D18" s="301"/>
      <c r="E18" s="301"/>
      <c r="F18" s="301"/>
      <c r="G18" s="302"/>
      <c r="H18" s="302"/>
      <c r="I18" s="302"/>
      <c r="J18" s="166"/>
      <c r="K18" s="166"/>
      <c r="L18" s="258"/>
      <c r="M18" s="257"/>
      <c r="N18" s="166"/>
      <c r="O18" s="258"/>
      <c r="P18" s="280"/>
      <c r="Q18" s="259"/>
      <c r="R18" s="259"/>
      <c r="S18" s="259"/>
      <c r="T18" s="237"/>
      <c r="U18" s="237"/>
      <c r="V18" s="237"/>
      <c r="W18" s="215"/>
      <c r="X18" s="215"/>
      <c r="Y18" s="215"/>
      <c r="Z18" s="285"/>
      <c r="AA18" s="285"/>
      <c r="AB18" s="299"/>
      <c r="AC18" s="264"/>
      <c r="AD18" s="269"/>
      <c r="AE18" s="270" t="s">
        <v>173</v>
      </c>
      <c r="AF18" s="272" t="s">
        <v>174</v>
      </c>
      <c r="AG18" s="274">
        <v>1</v>
      </c>
      <c r="AH18" s="261">
        <v>1</v>
      </c>
      <c r="AI18" s="276">
        <v>0</v>
      </c>
      <c r="AJ18" s="261">
        <v>0</v>
      </c>
      <c r="AK18" s="290">
        <v>45322</v>
      </c>
      <c r="AL18" s="290">
        <v>45657</v>
      </c>
      <c r="AM18" s="236">
        <v>349</v>
      </c>
      <c r="AN18" s="236">
        <v>1028736</v>
      </c>
      <c r="AO18" s="236">
        <v>1028736</v>
      </c>
      <c r="AP18" s="208"/>
      <c r="AQ18" s="288"/>
      <c r="AR18" s="210"/>
      <c r="AS18" s="211">
        <f>914240733+777278563</f>
        <v>1691519296</v>
      </c>
      <c r="AT18" s="207" t="s">
        <v>175</v>
      </c>
      <c r="AU18" s="207"/>
      <c r="AV18" s="207"/>
      <c r="AW18" s="211">
        <v>98000000</v>
      </c>
      <c r="AX18" s="211">
        <v>34500000</v>
      </c>
      <c r="AY18" s="211">
        <v>0.35</v>
      </c>
      <c r="AZ18" s="288"/>
      <c r="BA18" s="288"/>
      <c r="BB18" s="210"/>
      <c r="BC18" s="288"/>
      <c r="BD18" s="288"/>
      <c r="BE18" s="289"/>
      <c r="BF18" s="210"/>
      <c r="BG18" s="288"/>
    </row>
    <row r="19" spans="1:59" ht="15" customHeight="1">
      <c r="A19" s="304"/>
      <c r="B19" s="301"/>
      <c r="C19" s="301"/>
      <c r="D19" s="301"/>
      <c r="E19" s="301"/>
      <c r="F19" s="301"/>
      <c r="G19" s="302"/>
      <c r="H19" s="302"/>
      <c r="I19" s="302"/>
      <c r="J19" s="166"/>
      <c r="K19" s="166" t="s">
        <v>176</v>
      </c>
      <c r="L19" s="258" t="s">
        <v>145</v>
      </c>
      <c r="M19" s="257">
        <v>0</v>
      </c>
      <c r="N19" s="166" t="s">
        <v>177</v>
      </c>
      <c r="O19" s="258" t="s">
        <v>148</v>
      </c>
      <c r="P19" s="280"/>
      <c r="Q19" s="259" t="s">
        <v>149</v>
      </c>
      <c r="R19" s="259">
        <v>1</v>
      </c>
      <c r="S19" s="259" t="s">
        <v>177</v>
      </c>
      <c r="T19" s="236">
        <v>0</v>
      </c>
      <c r="U19" s="236">
        <v>0</v>
      </c>
      <c r="V19" s="387">
        <v>0</v>
      </c>
      <c r="W19" s="215">
        <v>1</v>
      </c>
      <c r="X19" s="215"/>
      <c r="Y19" s="215"/>
      <c r="Z19" s="285"/>
      <c r="AA19" s="285"/>
      <c r="AB19" s="299"/>
      <c r="AC19" s="264"/>
      <c r="AD19" s="269"/>
      <c r="AE19" s="271"/>
      <c r="AF19" s="273"/>
      <c r="AG19" s="275"/>
      <c r="AH19" s="262"/>
      <c r="AI19" s="277"/>
      <c r="AJ19" s="262"/>
      <c r="AK19" s="291"/>
      <c r="AL19" s="291"/>
      <c r="AM19" s="293"/>
      <c r="AN19" s="293"/>
      <c r="AO19" s="293"/>
      <c r="AP19" s="208"/>
      <c r="AQ19" s="288"/>
      <c r="AR19" s="210"/>
      <c r="AS19" s="212"/>
      <c r="AT19" s="208"/>
      <c r="AU19" s="208"/>
      <c r="AV19" s="208"/>
      <c r="AW19" s="212"/>
      <c r="AX19" s="212"/>
      <c r="AY19" s="212"/>
      <c r="AZ19" s="288"/>
      <c r="BA19" s="288"/>
      <c r="BB19" s="210"/>
      <c r="BC19" s="288"/>
      <c r="BD19" s="288"/>
      <c r="BE19" s="289"/>
      <c r="BF19" s="210"/>
      <c r="BG19" s="288"/>
    </row>
    <row r="20" spans="1:59" ht="15" customHeight="1">
      <c r="A20" s="304"/>
      <c r="B20" s="301"/>
      <c r="C20" s="301"/>
      <c r="D20" s="301"/>
      <c r="E20" s="301"/>
      <c r="F20" s="301"/>
      <c r="G20" s="302"/>
      <c r="H20" s="302"/>
      <c r="I20" s="302"/>
      <c r="J20" s="166"/>
      <c r="K20" s="166"/>
      <c r="L20" s="258"/>
      <c r="M20" s="257"/>
      <c r="N20" s="166"/>
      <c r="O20" s="258"/>
      <c r="P20" s="280"/>
      <c r="Q20" s="259"/>
      <c r="R20" s="259"/>
      <c r="S20" s="259"/>
      <c r="T20" s="293"/>
      <c r="U20" s="293"/>
      <c r="V20" s="293"/>
      <c r="W20" s="215"/>
      <c r="X20" s="215"/>
      <c r="Y20" s="215"/>
      <c r="Z20" s="285"/>
      <c r="AA20" s="285"/>
      <c r="AB20" s="299"/>
      <c r="AC20" s="264"/>
      <c r="AD20" s="269"/>
      <c r="AE20" s="271"/>
      <c r="AF20" s="273"/>
      <c r="AG20" s="275"/>
      <c r="AH20" s="262"/>
      <c r="AI20" s="277"/>
      <c r="AJ20" s="262"/>
      <c r="AK20" s="291"/>
      <c r="AL20" s="291"/>
      <c r="AM20" s="293"/>
      <c r="AN20" s="293"/>
      <c r="AO20" s="293"/>
      <c r="AP20" s="208"/>
      <c r="AQ20" s="288"/>
      <c r="AR20" s="210"/>
      <c r="AS20" s="212"/>
      <c r="AT20" s="208"/>
      <c r="AU20" s="208"/>
      <c r="AV20" s="208"/>
      <c r="AW20" s="212"/>
      <c r="AX20" s="212"/>
      <c r="AY20" s="212"/>
      <c r="AZ20" s="288"/>
      <c r="BA20" s="288"/>
      <c r="BB20" s="210"/>
      <c r="BC20" s="288"/>
      <c r="BD20" s="288"/>
      <c r="BE20" s="289"/>
      <c r="BF20" s="210"/>
      <c r="BG20" s="288"/>
    </row>
    <row r="21" spans="1:59" ht="15" customHeight="1">
      <c r="A21" s="304"/>
      <c r="B21" s="301"/>
      <c r="C21" s="301"/>
      <c r="D21" s="301"/>
      <c r="E21" s="301"/>
      <c r="F21" s="301"/>
      <c r="G21" s="302"/>
      <c r="H21" s="302"/>
      <c r="I21" s="302"/>
      <c r="J21" s="166"/>
      <c r="K21" s="166"/>
      <c r="L21" s="258"/>
      <c r="M21" s="257"/>
      <c r="N21" s="166"/>
      <c r="O21" s="258"/>
      <c r="P21" s="280"/>
      <c r="Q21" s="259"/>
      <c r="R21" s="259"/>
      <c r="S21" s="259"/>
      <c r="T21" s="293"/>
      <c r="U21" s="293"/>
      <c r="V21" s="293"/>
      <c r="W21" s="215"/>
      <c r="X21" s="215"/>
      <c r="Y21" s="215"/>
      <c r="Z21" s="285"/>
      <c r="AA21" s="285"/>
      <c r="AB21" s="299"/>
      <c r="AC21" s="264"/>
      <c r="AD21" s="269"/>
      <c r="AE21" s="271"/>
      <c r="AF21" s="273"/>
      <c r="AG21" s="275"/>
      <c r="AH21" s="262"/>
      <c r="AI21" s="277"/>
      <c r="AJ21" s="262"/>
      <c r="AK21" s="291"/>
      <c r="AL21" s="291"/>
      <c r="AM21" s="293"/>
      <c r="AN21" s="293"/>
      <c r="AO21" s="293"/>
      <c r="AP21" s="208"/>
      <c r="AQ21" s="288"/>
      <c r="AR21" s="210"/>
      <c r="AS21" s="212"/>
      <c r="AT21" s="208"/>
      <c r="AU21" s="208"/>
      <c r="AV21" s="208"/>
      <c r="AW21" s="212"/>
      <c r="AX21" s="212"/>
      <c r="AY21" s="212"/>
      <c r="AZ21" s="288"/>
      <c r="BA21" s="288"/>
      <c r="BB21" s="210"/>
      <c r="BC21" s="288"/>
      <c r="BD21" s="288"/>
      <c r="BE21" s="289"/>
      <c r="BF21" s="210"/>
      <c r="BG21" s="288"/>
    </row>
    <row r="22" spans="1:59" ht="15" customHeight="1">
      <c r="A22" s="304"/>
      <c r="B22" s="301"/>
      <c r="C22" s="301"/>
      <c r="D22" s="301"/>
      <c r="E22" s="301"/>
      <c r="F22" s="301"/>
      <c r="G22" s="302"/>
      <c r="H22" s="302"/>
      <c r="I22" s="302"/>
      <c r="J22" s="166"/>
      <c r="K22" s="166"/>
      <c r="L22" s="258"/>
      <c r="M22" s="257"/>
      <c r="N22" s="166"/>
      <c r="O22" s="258"/>
      <c r="P22" s="280"/>
      <c r="Q22" s="259"/>
      <c r="R22" s="259"/>
      <c r="S22" s="259"/>
      <c r="T22" s="293"/>
      <c r="U22" s="293"/>
      <c r="V22" s="293"/>
      <c r="W22" s="215"/>
      <c r="X22" s="215"/>
      <c r="Y22" s="215"/>
      <c r="Z22" s="285"/>
      <c r="AA22" s="285"/>
      <c r="AB22" s="299"/>
      <c r="AC22" s="264"/>
      <c r="AD22" s="269"/>
      <c r="AE22" s="271"/>
      <c r="AF22" s="273"/>
      <c r="AG22" s="275"/>
      <c r="AH22" s="262"/>
      <c r="AI22" s="277"/>
      <c r="AJ22" s="262"/>
      <c r="AK22" s="291"/>
      <c r="AL22" s="291"/>
      <c r="AM22" s="293"/>
      <c r="AN22" s="293"/>
      <c r="AO22" s="293"/>
      <c r="AP22" s="208"/>
      <c r="AQ22" s="288"/>
      <c r="AR22" s="210"/>
      <c r="AS22" s="212"/>
      <c r="AT22" s="208"/>
      <c r="AU22" s="208"/>
      <c r="AV22" s="208"/>
      <c r="AW22" s="212"/>
      <c r="AX22" s="212"/>
      <c r="AY22" s="212"/>
      <c r="AZ22" s="288"/>
      <c r="BA22" s="288"/>
      <c r="BB22" s="210"/>
      <c r="BC22" s="288"/>
      <c r="BD22" s="288"/>
      <c r="BE22" s="289"/>
      <c r="BF22" s="210"/>
      <c r="BG22" s="288"/>
    </row>
    <row r="23" spans="1:59" ht="15" customHeight="1">
      <c r="A23" s="304"/>
      <c r="B23" s="301"/>
      <c r="C23" s="301"/>
      <c r="D23" s="301"/>
      <c r="E23" s="301"/>
      <c r="F23" s="301"/>
      <c r="G23" s="302"/>
      <c r="H23" s="302"/>
      <c r="I23" s="302"/>
      <c r="J23" s="166"/>
      <c r="K23" s="166"/>
      <c r="L23" s="258"/>
      <c r="M23" s="257"/>
      <c r="N23" s="166"/>
      <c r="O23" s="258"/>
      <c r="P23" s="280"/>
      <c r="Q23" s="259"/>
      <c r="R23" s="259"/>
      <c r="S23" s="259"/>
      <c r="T23" s="293"/>
      <c r="U23" s="293"/>
      <c r="V23" s="293"/>
      <c r="W23" s="215"/>
      <c r="X23" s="215"/>
      <c r="Y23" s="215"/>
      <c r="Z23" s="285"/>
      <c r="AA23" s="285"/>
      <c r="AB23" s="299"/>
      <c r="AC23" s="264"/>
      <c r="AD23" s="269"/>
      <c r="AE23" s="271"/>
      <c r="AF23" s="273"/>
      <c r="AG23" s="275"/>
      <c r="AH23" s="262"/>
      <c r="AI23" s="277"/>
      <c r="AJ23" s="262"/>
      <c r="AK23" s="291"/>
      <c r="AL23" s="291"/>
      <c r="AM23" s="293"/>
      <c r="AN23" s="293"/>
      <c r="AO23" s="293"/>
      <c r="AP23" s="208"/>
      <c r="AQ23" s="288"/>
      <c r="AR23" s="210"/>
      <c r="AS23" s="213"/>
      <c r="AT23" s="209"/>
      <c r="AU23" s="209"/>
      <c r="AV23" s="209"/>
      <c r="AW23" s="213"/>
      <c r="AX23" s="213"/>
      <c r="AY23" s="213"/>
      <c r="AZ23" s="288"/>
      <c r="BA23" s="288"/>
      <c r="BB23" s="210"/>
      <c r="BC23" s="288"/>
      <c r="BD23" s="288"/>
      <c r="BE23" s="289"/>
      <c r="BF23" s="210"/>
      <c r="BG23" s="288"/>
    </row>
    <row r="24" spans="1:59" ht="53.25" customHeight="1">
      <c r="A24" s="304"/>
      <c r="B24" s="301"/>
      <c r="C24" s="301"/>
      <c r="D24" s="301"/>
      <c r="E24" s="301"/>
      <c r="F24" s="301"/>
      <c r="G24" s="302"/>
      <c r="H24" s="302"/>
      <c r="I24" s="302"/>
      <c r="J24" s="166"/>
      <c r="K24" s="166"/>
      <c r="L24" s="258"/>
      <c r="M24" s="257"/>
      <c r="N24" s="166"/>
      <c r="O24" s="258"/>
      <c r="P24" s="280"/>
      <c r="Q24" s="259"/>
      <c r="R24" s="259"/>
      <c r="S24" s="259"/>
      <c r="T24" s="237"/>
      <c r="U24" s="237"/>
      <c r="V24" s="237"/>
      <c r="W24" s="215"/>
      <c r="X24" s="215"/>
      <c r="Y24" s="215"/>
      <c r="Z24" s="285"/>
      <c r="AA24" s="285"/>
      <c r="AB24" s="300"/>
      <c r="AC24" s="252" t="s">
        <v>178</v>
      </c>
      <c r="AD24" s="253"/>
      <c r="AE24" s="253"/>
      <c r="AF24" s="253"/>
      <c r="AG24" s="253"/>
      <c r="AH24" s="254"/>
      <c r="AI24" s="129"/>
      <c r="AJ24" s="130">
        <v>0</v>
      </c>
      <c r="AK24" s="292"/>
      <c r="AL24" s="292"/>
      <c r="AM24" s="237"/>
      <c r="AN24" s="237"/>
      <c r="AO24" s="237"/>
      <c r="AP24" s="208"/>
      <c r="AQ24" s="288"/>
      <c r="AR24" s="210"/>
      <c r="AS24" s="157">
        <f>SUM(AS10:AS23)</f>
        <v>1776118709</v>
      </c>
      <c r="AT24" s="204" t="s">
        <v>179</v>
      </c>
      <c r="AU24" s="205"/>
      <c r="AV24" s="135"/>
      <c r="AW24" s="136">
        <f t="shared" ref="AW24:AX24" si="0">SUM(AW10:AW23)</f>
        <v>98000000</v>
      </c>
      <c r="AX24" s="152">
        <f t="shared" si="0"/>
        <v>34500000</v>
      </c>
      <c r="AY24" s="137">
        <f>+AX24/AS24</f>
        <v>1.9424377337607338E-2</v>
      </c>
      <c r="AZ24" s="288"/>
      <c r="BA24" s="288"/>
      <c r="BB24" s="210"/>
      <c r="BC24" s="288"/>
      <c r="BD24" s="288"/>
      <c r="BE24" s="289"/>
      <c r="BF24" s="210"/>
      <c r="BG24" s="288"/>
    </row>
    <row r="25" spans="1:59" ht="56.25" customHeight="1">
      <c r="A25" s="304"/>
      <c r="B25" s="301"/>
      <c r="C25" s="301"/>
      <c r="D25" s="301"/>
      <c r="E25" s="301"/>
      <c r="F25" s="301"/>
      <c r="G25" s="302"/>
      <c r="H25" s="302"/>
      <c r="I25" s="302"/>
      <c r="J25" s="166"/>
      <c r="K25" s="166" t="s">
        <v>180</v>
      </c>
      <c r="L25" s="258" t="s">
        <v>181</v>
      </c>
      <c r="M25" s="257">
        <v>0</v>
      </c>
      <c r="N25" s="166" t="s">
        <v>180</v>
      </c>
      <c r="O25" s="258" t="s">
        <v>148</v>
      </c>
      <c r="P25" s="258"/>
      <c r="Q25" s="259" t="s">
        <v>182</v>
      </c>
      <c r="R25" s="259">
        <v>1</v>
      </c>
      <c r="S25" s="259" t="s">
        <v>180</v>
      </c>
      <c r="T25" s="236">
        <v>0</v>
      </c>
      <c r="U25" s="236">
        <v>0</v>
      </c>
      <c r="V25" s="387">
        <v>0</v>
      </c>
      <c r="W25" s="281">
        <v>0.4</v>
      </c>
      <c r="X25" s="79"/>
      <c r="Y25" s="79"/>
      <c r="Z25" s="285"/>
      <c r="AA25" s="285"/>
      <c r="AB25" s="298" t="s">
        <v>183</v>
      </c>
      <c r="AC25" s="263">
        <v>2021130010272</v>
      </c>
      <c r="AD25" s="268" t="s">
        <v>184</v>
      </c>
      <c r="AE25" s="59" t="s">
        <v>185</v>
      </c>
      <c r="AF25" s="67"/>
      <c r="AG25" s="75">
        <v>1</v>
      </c>
      <c r="AH25" s="76">
        <v>1</v>
      </c>
      <c r="AI25" s="90">
        <v>0</v>
      </c>
      <c r="AJ25" s="89">
        <v>0</v>
      </c>
      <c r="AK25" s="62">
        <v>45322</v>
      </c>
      <c r="AL25" s="62">
        <v>45657</v>
      </c>
      <c r="AM25" s="57">
        <v>349</v>
      </c>
      <c r="AN25" s="57">
        <v>887946</v>
      </c>
      <c r="AO25" s="57">
        <v>887946</v>
      </c>
      <c r="AP25" s="208"/>
      <c r="AQ25" s="288"/>
      <c r="AR25" s="210"/>
      <c r="AS25" s="63"/>
      <c r="AT25" s="210" t="s">
        <v>160</v>
      </c>
      <c r="AU25" s="288" t="s">
        <v>183</v>
      </c>
      <c r="AV25" s="288" t="s">
        <v>186</v>
      </c>
      <c r="AW25" s="214">
        <v>0</v>
      </c>
      <c r="AX25" s="214">
        <v>0</v>
      </c>
      <c r="AY25" s="214"/>
      <c r="AZ25" s="288" t="s">
        <v>163</v>
      </c>
      <c r="BA25" s="288" t="s">
        <v>187</v>
      </c>
      <c r="BB25" s="210" t="s">
        <v>188</v>
      </c>
      <c r="BC25" s="288" t="s">
        <v>166</v>
      </c>
      <c r="BD25" s="287">
        <v>45342</v>
      </c>
      <c r="BE25" s="288" t="s">
        <v>189</v>
      </c>
      <c r="BF25" s="210" t="s">
        <v>190</v>
      </c>
      <c r="BG25" s="288" t="s">
        <v>191</v>
      </c>
    </row>
    <row r="26" spans="1:59" ht="59.25" customHeight="1">
      <c r="A26" s="304"/>
      <c r="B26" s="301"/>
      <c r="C26" s="301"/>
      <c r="D26" s="301"/>
      <c r="E26" s="301"/>
      <c r="F26" s="301"/>
      <c r="G26" s="302"/>
      <c r="H26" s="302"/>
      <c r="I26" s="302"/>
      <c r="J26" s="166"/>
      <c r="K26" s="166"/>
      <c r="L26" s="258"/>
      <c r="M26" s="257"/>
      <c r="N26" s="166"/>
      <c r="O26" s="258"/>
      <c r="P26" s="258"/>
      <c r="Q26" s="259"/>
      <c r="R26" s="259"/>
      <c r="S26" s="259"/>
      <c r="T26" s="237"/>
      <c r="U26" s="237"/>
      <c r="V26" s="237"/>
      <c r="W26" s="282"/>
      <c r="X26" s="79"/>
      <c r="Y26" s="79"/>
      <c r="Z26" s="286"/>
      <c r="AA26" s="286"/>
      <c r="AB26" s="299"/>
      <c r="AC26" s="265"/>
      <c r="AD26" s="283"/>
      <c r="AE26" s="59" t="s">
        <v>192</v>
      </c>
      <c r="AF26" s="67" t="s">
        <v>180</v>
      </c>
      <c r="AG26" s="75">
        <v>1</v>
      </c>
      <c r="AH26" s="76">
        <v>1</v>
      </c>
      <c r="AI26" s="91">
        <v>0</v>
      </c>
      <c r="AJ26" s="76">
        <v>0</v>
      </c>
      <c r="AK26" s="60">
        <v>45322</v>
      </c>
      <c r="AL26" s="60">
        <v>45657</v>
      </c>
      <c r="AM26" s="61">
        <v>349</v>
      </c>
      <c r="AN26" s="61">
        <v>887946</v>
      </c>
      <c r="AO26" s="61">
        <v>887946</v>
      </c>
      <c r="AP26" s="208"/>
      <c r="AQ26" s="288"/>
      <c r="AR26" s="210"/>
      <c r="AS26" s="163">
        <v>9800000000</v>
      </c>
      <c r="AT26" s="210"/>
      <c r="AU26" s="288"/>
      <c r="AV26" s="288"/>
      <c r="AW26" s="214"/>
      <c r="AX26" s="214">
        <v>0</v>
      </c>
      <c r="AY26" s="214"/>
      <c r="AZ26" s="288"/>
      <c r="BA26" s="288"/>
      <c r="BB26" s="210"/>
      <c r="BC26" s="288"/>
      <c r="BD26" s="288"/>
      <c r="BE26" s="288"/>
      <c r="BF26" s="210"/>
      <c r="BG26" s="288"/>
    </row>
    <row r="27" spans="1:59" ht="59.25" customHeight="1">
      <c r="A27" s="304"/>
      <c r="B27" s="301"/>
      <c r="C27" s="301"/>
      <c r="D27" s="301"/>
      <c r="E27" s="301"/>
      <c r="F27" s="301"/>
      <c r="G27" s="84"/>
      <c r="H27" s="84"/>
      <c r="I27" s="84"/>
      <c r="J27" s="56"/>
      <c r="K27" s="252" t="s">
        <v>193</v>
      </c>
      <c r="L27" s="253"/>
      <c r="M27" s="253"/>
      <c r="N27" s="253"/>
      <c r="O27" s="253"/>
      <c r="P27" s="253"/>
      <c r="Q27" s="253"/>
      <c r="R27" s="253"/>
      <c r="S27" s="254"/>
      <c r="T27" s="82">
        <v>0</v>
      </c>
      <c r="U27" s="82">
        <v>0</v>
      </c>
      <c r="V27" s="92">
        <v>0</v>
      </c>
      <c r="W27" s="93">
        <f>AVERAGE(W10:W25)</f>
        <v>0.68018749999999994</v>
      </c>
      <c r="X27" s="79"/>
      <c r="Y27" s="79"/>
      <c r="Z27" s="87"/>
      <c r="AA27" s="87"/>
      <c r="AB27" s="300"/>
      <c r="AC27" s="252" t="s">
        <v>194</v>
      </c>
      <c r="AD27" s="253"/>
      <c r="AE27" s="253"/>
      <c r="AF27" s="253"/>
      <c r="AG27" s="253"/>
      <c r="AH27" s="253"/>
      <c r="AI27" s="254"/>
      <c r="AJ27" s="95">
        <v>0</v>
      </c>
      <c r="AK27" s="60"/>
      <c r="AL27" s="60"/>
      <c r="AM27" s="61"/>
      <c r="AN27" s="61"/>
      <c r="AO27" s="61"/>
      <c r="AP27" s="208"/>
      <c r="AQ27" s="288"/>
      <c r="AR27" s="210"/>
      <c r="AS27" s="158">
        <f>SUM(AS25:AS26)</f>
        <v>9800000000</v>
      </c>
      <c r="AT27" s="204" t="s">
        <v>179</v>
      </c>
      <c r="AU27" s="205"/>
      <c r="AV27" s="138"/>
      <c r="AW27" s="124">
        <f>SUM(AW25)</f>
        <v>0</v>
      </c>
      <c r="AX27" s="124">
        <f>SUM(AX25)</f>
        <v>0</v>
      </c>
      <c r="AY27" s="139">
        <v>0</v>
      </c>
      <c r="AZ27" s="9"/>
      <c r="BA27" s="86"/>
      <c r="BB27" s="72"/>
      <c r="BC27" s="86"/>
      <c r="BD27" s="86"/>
      <c r="BE27" s="86"/>
      <c r="BF27" s="72"/>
      <c r="BG27" s="86"/>
    </row>
    <row r="28" spans="1:59" ht="15" customHeight="1">
      <c r="A28" s="304"/>
      <c r="B28" s="301"/>
      <c r="C28" s="301"/>
      <c r="D28" s="301"/>
      <c r="E28" s="301"/>
      <c r="F28" s="301"/>
      <c r="G28" s="302" t="s">
        <v>141</v>
      </c>
      <c r="H28" s="302" t="s">
        <v>142</v>
      </c>
      <c r="I28" s="302" t="s">
        <v>141</v>
      </c>
      <c r="J28" s="249" t="s">
        <v>195</v>
      </c>
      <c r="K28" s="166" t="s">
        <v>196</v>
      </c>
      <c r="L28" s="257" t="s">
        <v>197</v>
      </c>
      <c r="M28" s="257">
        <v>0</v>
      </c>
      <c r="N28" s="166" t="s">
        <v>198</v>
      </c>
      <c r="O28" s="258" t="s">
        <v>148</v>
      </c>
      <c r="P28" s="258" t="s">
        <v>148</v>
      </c>
      <c r="Q28" s="259" t="s">
        <v>199</v>
      </c>
      <c r="R28" s="259">
        <v>39</v>
      </c>
      <c r="S28" s="259" t="s">
        <v>200</v>
      </c>
      <c r="T28" s="259">
        <v>0</v>
      </c>
      <c r="U28" s="259">
        <v>54</v>
      </c>
      <c r="V28" s="260">
        <v>1</v>
      </c>
      <c r="W28" s="215">
        <v>1</v>
      </c>
      <c r="X28" s="215"/>
      <c r="Y28" s="215"/>
      <c r="Z28" s="376" t="s">
        <v>201</v>
      </c>
      <c r="AA28" s="284" t="s">
        <v>152</v>
      </c>
      <c r="AB28" s="216" t="s">
        <v>202</v>
      </c>
      <c r="AC28" s="263">
        <v>2020130010211</v>
      </c>
      <c r="AD28" s="266" t="s">
        <v>203</v>
      </c>
      <c r="AE28" s="222" t="s">
        <v>204</v>
      </c>
      <c r="AF28" s="222"/>
      <c r="AG28" s="248">
        <v>39</v>
      </c>
      <c r="AH28" s="256">
        <v>1</v>
      </c>
      <c r="AI28" s="267">
        <v>54</v>
      </c>
      <c r="AJ28" s="256">
        <v>1</v>
      </c>
      <c r="AK28" s="369">
        <v>45322</v>
      </c>
      <c r="AL28" s="369">
        <v>45657</v>
      </c>
      <c r="AM28" s="210">
        <v>349</v>
      </c>
      <c r="AN28" s="210">
        <v>1028736</v>
      </c>
      <c r="AO28" s="210">
        <v>1028736</v>
      </c>
      <c r="AP28" s="208"/>
      <c r="AQ28" s="288"/>
      <c r="AR28" s="210"/>
      <c r="AS28" s="211">
        <v>615000000</v>
      </c>
      <c r="AT28" s="199" t="s">
        <v>160</v>
      </c>
      <c r="AU28" s="207" t="s">
        <v>205</v>
      </c>
      <c r="AV28" s="207" t="s">
        <v>206</v>
      </c>
      <c r="AW28" s="194">
        <v>209600000</v>
      </c>
      <c r="AX28" s="194">
        <v>106200000</v>
      </c>
      <c r="AY28" s="197"/>
      <c r="AZ28" s="288" t="s">
        <v>163</v>
      </c>
      <c r="BA28" s="207" t="s">
        <v>207</v>
      </c>
      <c r="BB28" s="199" t="s">
        <v>208</v>
      </c>
      <c r="BC28" s="207" t="s">
        <v>166</v>
      </c>
      <c r="BD28" s="373">
        <v>45342</v>
      </c>
      <c r="BE28" s="207"/>
      <c r="BF28" s="199" t="s">
        <v>209</v>
      </c>
      <c r="BG28" s="207" t="s">
        <v>210</v>
      </c>
    </row>
    <row r="29" spans="1:59" ht="15" customHeight="1">
      <c r="A29" s="304"/>
      <c r="B29" s="301"/>
      <c r="C29" s="301"/>
      <c r="D29" s="301"/>
      <c r="E29" s="301"/>
      <c r="F29" s="301"/>
      <c r="G29" s="302"/>
      <c r="H29" s="302"/>
      <c r="I29" s="302"/>
      <c r="J29" s="250"/>
      <c r="K29" s="166"/>
      <c r="L29" s="257"/>
      <c r="M29" s="257"/>
      <c r="N29" s="166"/>
      <c r="O29" s="258"/>
      <c r="P29" s="258"/>
      <c r="Q29" s="259"/>
      <c r="R29" s="259"/>
      <c r="S29" s="259"/>
      <c r="T29" s="259"/>
      <c r="U29" s="259"/>
      <c r="V29" s="259"/>
      <c r="W29" s="215"/>
      <c r="X29" s="215"/>
      <c r="Y29" s="215"/>
      <c r="Z29" s="377"/>
      <c r="AA29" s="285"/>
      <c r="AB29" s="217"/>
      <c r="AC29" s="264"/>
      <c r="AD29" s="266"/>
      <c r="AE29" s="222"/>
      <c r="AF29" s="222"/>
      <c r="AG29" s="248"/>
      <c r="AH29" s="256"/>
      <c r="AI29" s="267"/>
      <c r="AJ29" s="256"/>
      <c r="AK29" s="369"/>
      <c r="AL29" s="369"/>
      <c r="AM29" s="210"/>
      <c r="AN29" s="210"/>
      <c r="AO29" s="210"/>
      <c r="AP29" s="208"/>
      <c r="AQ29" s="288"/>
      <c r="AR29" s="210"/>
      <c r="AS29" s="212"/>
      <c r="AT29" s="200"/>
      <c r="AU29" s="208"/>
      <c r="AV29" s="208"/>
      <c r="AW29" s="195"/>
      <c r="AX29" s="195"/>
      <c r="AY29" s="198"/>
      <c r="AZ29" s="288"/>
      <c r="BA29" s="208"/>
      <c r="BB29" s="200"/>
      <c r="BC29" s="208"/>
      <c r="BD29" s="208"/>
      <c r="BE29" s="208"/>
      <c r="BF29" s="200"/>
      <c r="BG29" s="208"/>
    </row>
    <row r="30" spans="1:59" ht="34.5" customHeight="1">
      <c r="A30" s="304"/>
      <c r="B30" s="301"/>
      <c r="C30" s="301"/>
      <c r="D30" s="301"/>
      <c r="E30" s="301"/>
      <c r="F30" s="301"/>
      <c r="G30" s="302"/>
      <c r="H30" s="302"/>
      <c r="I30" s="302"/>
      <c r="J30" s="250"/>
      <c r="K30" s="166"/>
      <c r="L30" s="257"/>
      <c r="M30" s="257"/>
      <c r="N30" s="166"/>
      <c r="O30" s="258"/>
      <c r="P30" s="258"/>
      <c r="Q30" s="259"/>
      <c r="R30" s="259"/>
      <c r="S30" s="259"/>
      <c r="T30" s="259"/>
      <c r="U30" s="259"/>
      <c r="V30" s="259"/>
      <c r="W30" s="215"/>
      <c r="X30" s="215"/>
      <c r="Y30" s="215"/>
      <c r="Z30" s="377"/>
      <c r="AA30" s="285"/>
      <c r="AB30" s="217"/>
      <c r="AC30" s="264"/>
      <c r="AD30" s="266"/>
      <c r="AE30" s="222"/>
      <c r="AF30" s="222"/>
      <c r="AG30" s="248"/>
      <c r="AH30" s="256"/>
      <c r="AI30" s="267"/>
      <c r="AJ30" s="256"/>
      <c r="AK30" s="369"/>
      <c r="AL30" s="369"/>
      <c r="AM30" s="210"/>
      <c r="AN30" s="210"/>
      <c r="AO30" s="210"/>
      <c r="AP30" s="208"/>
      <c r="AQ30" s="288"/>
      <c r="AR30" s="210"/>
      <c r="AS30" s="212"/>
      <c r="AT30" s="200"/>
      <c r="AU30" s="208"/>
      <c r="AV30" s="208"/>
      <c r="AW30" s="195"/>
      <c r="AX30" s="195"/>
      <c r="AY30" s="198"/>
      <c r="AZ30" s="288"/>
      <c r="BA30" s="208"/>
      <c r="BB30" s="200"/>
      <c r="BC30" s="208"/>
      <c r="BD30" s="208"/>
      <c r="BE30" s="208"/>
      <c r="BF30" s="200"/>
      <c r="BG30" s="208"/>
    </row>
    <row r="31" spans="1:59" ht="23.25" customHeight="1">
      <c r="A31" s="304"/>
      <c r="B31" s="301"/>
      <c r="C31" s="301"/>
      <c r="D31" s="301"/>
      <c r="E31" s="301"/>
      <c r="F31" s="301"/>
      <c r="G31" s="302"/>
      <c r="H31" s="302"/>
      <c r="I31" s="302"/>
      <c r="J31" s="250"/>
      <c r="K31" s="166"/>
      <c r="L31" s="257"/>
      <c r="M31" s="257"/>
      <c r="N31" s="166"/>
      <c r="O31" s="258"/>
      <c r="P31" s="258"/>
      <c r="Q31" s="259"/>
      <c r="R31" s="259"/>
      <c r="S31" s="259"/>
      <c r="T31" s="259"/>
      <c r="U31" s="259"/>
      <c r="V31" s="259"/>
      <c r="W31" s="215"/>
      <c r="X31" s="215"/>
      <c r="Y31" s="215"/>
      <c r="Z31" s="377"/>
      <c r="AA31" s="285"/>
      <c r="AB31" s="217"/>
      <c r="AC31" s="264"/>
      <c r="AD31" s="266"/>
      <c r="AE31" s="222"/>
      <c r="AF31" s="222"/>
      <c r="AG31" s="248"/>
      <c r="AH31" s="256"/>
      <c r="AI31" s="267"/>
      <c r="AJ31" s="256"/>
      <c r="AK31" s="369"/>
      <c r="AL31" s="369"/>
      <c r="AM31" s="210"/>
      <c r="AN31" s="210"/>
      <c r="AO31" s="210"/>
      <c r="AP31" s="208"/>
      <c r="AQ31" s="288"/>
      <c r="AR31" s="210"/>
      <c r="AS31" s="212"/>
      <c r="AT31" s="200"/>
      <c r="AU31" s="208"/>
      <c r="AV31" s="208"/>
      <c r="AW31" s="195"/>
      <c r="AX31" s="195"/>
      <c r="AY31" s="198"/>
      <c r="AZ31" s="288"/>
      <c r="BA31" s="208"/>
      <c r="BB31" s="200"/>
      <c r="BC31" s="208"/>
      <c r="BD31" s="208"/>
      <c r="BE31" s="208"/>
      <c r="BF31" s="200"/>
      <c r="BG31" s="208"/>
    </row>
    <row r="32" spans="1:59" ht="26.25" customHeight="1">
      <c r="A32" s="304"/>
      <c r="B32" s="301"/>
      <c r="C32" s="301"/>
      <c r="D32" s="301"/>
      <c r="E32" s="301"/>
      <c r="F32" s="301"/>
      <c r="G32" s="302"/>
      <c r="H32" s="302"/>
      <c r="I32" s="302"/>
      <c r="J32" s="250"/>
      <c r="K32" s="166"/>
      <c r="L32" s="257"/>
      <c r="M32" s="257"/>
      <c r="N32" s="166"/>
      <c r="O32" s="258"/>
      <c r="P32" s="258"/>
      <c r="Q32" s="259"/>
      <c r="R32" s="259"/>
      <c r="S32" s="259"/>
      <c r="T32" s="259"/>
      <c r="U32" s="259"/>
      <c r="V32" s="259"/>
      <c r="W32" s="215"/>
      <c r="X32" s="215"/>
      <c r="Y32" s="215"/>
      <c r="Z32" s="377"/>
      <c r="AA32" s="285"/>
      <c r="AB32" s="217"/>
      <c r="AC32" s="264"/>
      <c r="AD32" s="266"/>
      <c r="AE32" s="222" t="s">
        <v>211</v>
      </c>
      <c r="AF32" s="222"/>
      <c r="AG32" s="248">
        <v>2</v>
      </c>
      <c r="AH32" s="256">
        <v>1</v>
      </c>
      <c r="AI32" s="267">
        <v>3</v>
      </c>
      <c r="AJ32" s="256">
        <v>1</v>
      </c>
      <c r="AK32" s="369"/>
      <c r="AL32" s="369"/>
      <c r="AM32" s="210"/>
      <c r="AN32" s="210"/>
      <c r="AO32" s="210"/>
      <c r="AP32" s="208"/>
      <c r="AQ32" s="288"/>
      <c r="AR32" s="210"/>
      <c r="AS32" s="213"/>
      <c r="AT32" s="200"/>
      <c r="AU32" s="208"/>
      <c r="AV32" s="208"/>
      <c r="AW32" s="195"/>
      <c r="AX32" s="195"/>
      <c r="AY32" s="198"/>
      <c r="AZ32" s="288"/>
      <c r="BA32" s="208"/>
      <c r="BB32" s="200"/>
      <c r="BC32" s="208"/>
      <c r="BD32" s="208"/>
      <c r="BE32" s="208"/>
      <c r="BF32" s="200"/>
      <c r="BG32" s="208"/>
    </row>
    <row r="33" spans="1:59" ht="15" customHeight="1">
      <c r="A33" s="304"/>
      <c r="B33" s="301"/>
      <c r="C33" s="301"/>
      <c r="D33" s="301"/>
      <c r="E33" s="301"/>
      <c r="F33" s="301"/>
      <c r="G33" s="302"/>
      <c r="H33" s="302"/>
      <c r="I33" s="302"/>
      <c r="J33" s="250"/>
      <c r="K33" s="166"/>
      <c r="L33" s="257"/>
      <c r="M33" s="257"/>
      <c r="N33" s="166"/>
      <c r="O33" s="258"/>
      <c r="P33" s="258"/>
      <c r="Q33" s="259"/>
      <c r="R33" s="259">
        <v>8</v>
      </c>
      <c r="S33" s="259" t="s">
        <v>212</v>
      </c>
      <c r="T33" s="259">
        <v>0</v>
      </c>
      <c r="U33" s="259">
        <v>3</v>
      </c>
      <c r="V33" s="260">
        <v>1</v>
      </c>
      <c r="W33" s="215"/>
      <c r="X33" s="215"/>
      <c r="Y33" s="215"/>
      <c r="Z33" s="377"/>
      <c r="AA33" s="285"/>
      <c r="AB33" s="217"/>
      <c r="AC33" s="264"/>
      <c r="AD33" s="266"/>
      <c r="AE33" s="222"/>
      <c r="AF33" s="222"/>
      <c r="AG33" s="248"/>
      <c r="AH33" s="256"/>
      <c r="AI33" s="267"/>
      <c r="AJ33" s="256"/>
      <c r="AK33" s="370">
        <v>45322</v>
      </c>
      <c r="AL33" s="369">
        <v>45657</v>
      </c>
      <c r="AM33" s="210">
        <v>349</v>
      </c>
      <c r="AN33" s="199">
        <v>1028736</v>
      </c>
      <c r="AO33" s="199">
        <v>1028736</v>
      </c>
      <c r="AP33" s="208"/>
      <c r="AQ33" s="288"/>
      <c r="AR33" s="210"/>
      <c r="AS33" s="228">
        <v>68235742.549999997</v>
      </c>
      <c r="AT33" s="201" t="s">
        <v>213</v>
      </c>
      <c r="AU33" s="208"/>
      <c r="AV33" s="208"/>
      <c r="AW33" s="195"/>
      <c r="AX33" s="195"/>
      <c r="AY33" s="198"/>
      <c r="AZ33" s="288"/>
      <c r="BA33" s="208"/>
      <c r="BB33" s="200"/>
      <c r="BC33" s="208"/>
      <c r="BD33" s="208"/>
      <c r="BE33" s="208"/>
      <c r="BF33" s="200"/>
      <c r="BG33" s="208"/>
    </row>
    <row r="34" spans="1:59" ht="23.25" customHeight="1">
      <c r="A34" s="304"/>
      <c r="B34" s="301"/>
      <c r="C34" s="301"/>
      <c r="D34" s="301"/>
      <c r="E34" s="301"/>
      <c r="F34" s="301"/>
      <c r="G34" s="302"/>
      <c r="H34" s="302"/>
      <c r="I34" s="302"/>
      <c r="J34" s="250"/>
      <c r="K34" s="166"/>
      <c r="L34" s="257"/>
      <c r="M34" s="257"/>
      <c r="N34" s="166"/>
      <c r="O34" s="258"/>
      <c r="P34" s="258"/>
      <c r="Q34" s="259"/>
      <c r="R34" s="259"/>
      <c r="S34" s="259"/>
      <c r="T34" s="259"/>
      <c r="U34" s="259"/>
      <c r="V34" s="260"/>
      <c r="W34" s="215"/>
      <c r="X34" s="215"/>
      <c r="Y34" s="215"/>
      <c r="Z34" s="377"/>
      <c r="AA34" s="285"/>
      <c r="AB34" s="217"/>
      <c r="AC34" s="264"/>
      <c r="AD34" s="266"/>
      <c r="AE34" s="222"/>
      <c r="AF34" s="222"/>
      <c r="AG34" s="248"/>
      <c r="AH34" s="256"/>
      <c r="AI34" s="267"/>
      <c r="AJ34" s="256"/>
      <c r="AK34" s="371"/>
      <c r="AL34" s="369"/>
      <c r="AM34" s="210"/>
      <c r="AN34" s="200"/>
      <c r="AO34" s="200"/>
      <c r="AP34" s="208"/>
      <c r="AQ34" s="288"/>
      <c r="AR34" s="210"/>
      <c r="AS34" s="229"/>
      <c r="AT34" s="202"/>
      <c r="AU34" s="208"/>
      <c r="AV34" s="208"/>
      <c r="AW34" s="195"/>
      <c r="AX34" s="195"/>
      <c r="AY34" s="198"/>
      <c r="AZ34" s="288"/>
      <c r="BA34" s="208"/>
      <c r="BB34" s="200"/>
      <c r="BC34" s="208"/>
      <c r="BD34" s="208"/>
      <c r="BE34" s="208"/>
      <c r="BF34" s="200"/>
      <c r="BG34" s="208"/>
    </row>
    <row r="35" spans="1:59" ht="83.25" customHeight="1">
      <c r="A35" s="304"/>
      <c r="B35" s="301"/>
      <c r="C35" s="301"/>
      <c r="D35" s="301"/>
      <c r="E35" s="301"/>
      <c r="F35" s="301"/>
      <c r="G35" s="302"/>
      <c r="H35" s="302"/>
      <c r="I35" s="302"/>
      <c r="J35" s="250"/>
      <c r="K35" s="166"/>
      <c r="L35" s="257"/>
      <c r="M35" s="257"/>
      <c r="N35" s="166"/>
      <c r="O35" s="258"/>
      <c r="P35" s="258"/>
      <c r="Q35" s="259"/>
      <c r="R35" s="259"/>
      <c r="S35" s="259"/>
      <c r="T35" s="259"/>
      <c r="U35" s="259"/>
      <c r="V35" s="260"/>
      <c r="W35" s="215"/>
      <c r="X35" s="215"/>
      <c r="Y35" s="215"/>
      <c r="Z35" s="377"/>
      <c r="AA35" s="285"/>
      <c r="AB35" s="217"/>
      <c r="AC35" s="265"/>
      <c r="AD35" s="266"/>
      <c r="AE35" s="222"/>
      <c r="AF35" s="222"/>
      <c r="AG35" s="248"/>
      <c r="AH35" s="256"/>
      <c r="AI35" s="267"/>
      <c r="AJ35" s="256"/>
      <c r="AK35" s="371"/>
      <c r="AL35" s="369"/>
      <c r="AM35" s="210"/>
      <c r="AN35" s="200"/>
      <c r="AO35" s="200"/>
      <c r="AP35" s="208"/>
      <c r="AQ35" s="288"/>
      <c r="AR35" s="210"/>
      <c r="AS35" s="230"/>
      <c r="AT35" s="203"/>
      <c r="AU35" s="209"/>
      <c r="AV35" s="209"/>
      <c r="AW35" s="196"/>
      <c r="AX35" s="196"/>
      <c r="AY35" s="198"/>
      <c r="AZ35" s="288"/>
      <c r="BA35" s="208"/>
      <c r="BB35" s="200"/>
      <c r="BC35" s="208"/>
      <c r="BD35" s="208"/>
      <c r="BE35" s="208"/>
      <c r="BF35" s="200"/>
      <c r="BG35" s="208"/>
    </row>
    <row r="36" spans="1:59" ht="67.5" customHeight="1">
      <c r="A36" s="304"/>
      <c r="B36" s="301"/>
      <c r="C36" s="301"/>
      <c r="D36" s="301"/>
      <c r="E36" s="301"/>
      <c r="F36" s="301"/>
      <c r="G36" s="302"/>
      <c r="H36" s="302"/>
      <c r="I36" s="302"/>
      <c r="J36" s="251"/>
      <c r="K36" s="252" t="s">
        <v>214</v>
      </c>
      <c r="L36" s="253"/>
      <c r="M36" s="253"/>
      <c r="N36" s="253"/>
      <c r="O36" s="253"/>
      <c r="P36" s="253"/>
      <c r="Q36" s="253"/>
      <c r="R36" s="253"/>
      <c r="S36" s="253"/>
      <c r="T36" s="253"/>
      <c r="U36" s="254"/>
      <c r="V36" s="131">
        <v>1</v>
      </c>
      <c r="W36" s="104">
        <v>1</v>
      </c>
      <c r="X36" s="79"/>
      <c r="Y36" s="79"/>
      <c r="Z36" s="378"/>
      <c r="AA36" s="286"/>
      <c r="AB36" s="218"/>
      <c r="AC36" s="219" t="s">
        <v>215</v>
      </c>
      <c r="AD36" s="220"/>
      <c r="AE36" s="220"/>
      <c r="AF36" s="220"/>
      <c r="AG36" s="220"/>
      <c r="AH36" s="220"/>
      <c r="AI36" s="221"/>
      <c r="AJ36" s="95">
        <f>AVERAGE(AJ28:AJ35)</f>
        <v>1</v>
      </c>
      <c r="AK36" s="372"/>
      <c r="AL36" s="369"/>
      <c r="AM36" s="210"/>
      <c r="AN36" s="206"/>
      <c r="AO36" s="206"/>
      <c r="AP36" s="208"/>
      <c r="AQ36" s="288"/>
      <c r="AR36" s="210"/>
      <c r="AS36" s="159">
        <f>SUM(AS28:AS35)</f>
        <v>683235742.54999995</v>
      </c>
      <c r="AT36" s="204" t="s">
        <v>179</v>
      </c>
      <c r="AU36" s="205"/>
      <c r="AV36" s="140"/>
      <c r="AW36" s="141">
        <f t="shared" ref="AW36:AX36" si="1">SUM(AW28:AW35)</f>
        <v>209600000</v>
      </c>
      <c r="AX36" s="153">
        <f t="shared" si="1"/>
        <v>106200000</v>
      </c>
      <c r="AY36" s="142">
        <f>+AX36/AS36</f>
        <v>0.15543683297895991</v>
      </c>
      <c r="AZ36" s="288"/>
      <c r="BA36" s="209"/>
      <c r="BB36" s="206"/>
      <c r="BC36" s="209"/>
      <c r="BD36" s="209"/>
      <c r="BE36" s="209"/>
      <c r="BF36" s="206"/>
      <c r="BG36" s="209"/>
    </row>
    <row r="37" spans="1:59" ht="103.5" customHeight="1">
      <c r="A37" s="304"/>
      <c r="B37" s="301"/>
      <c r="C37" s="301"/>
      <c r="D37" s="301"/>
      <c r="E37" s="301"/>
      <c r="F37" s="301"/>
      <c r="G37" s="302" t="s">
        <v>141</v>
      </c>
      <c r="H37" s="302" t="s">
        <v>142</v>
      </c>
      <c r="I37" s="302" t="s">
        <v>141</v>
      </c>
      <c r="J37" s="249" t="s">
        <v>216</v>
      </c>
      <c r="K37" s="56" t="s">
        <v>217</v>
      </c>
      <c r="L37" s="66" t="s">
        <v>218</v>
      </c>
      <c r="M37" s="66" t="s">
        <v>219</v>
      </c>
      <c r="N37" s="56" t="s">
        <v>220</v>
      </c>
      <c r="O37" s="65"/>
      <c r="P37" s="66" t="s">
        <v>148</v>
      </c>
      <c r="Q37" s="69"/>
      <c r="R37" s="61">
        <v>100000</v>
      </c>
      <c r="S37" s="80" t="s">
        <v>221</v>
      </c>
      <c r="T37" s="80">
        <v>0</v>
      </c>
      <c r="U37" s="80">
        <v>21157</v>
      </c>
      <c r="V37" s="81">
        <v>0.7</v>
      </c>
      <c r="W37" s="58">
        <v>1</v>
      </c>
      <c r="X37" s="58"/>
      <c r="Y37" s="79"/>
      <c r="Z37" s="284" t="s">
        <v>222</v>
      </c>
      <c r="AA37" s="284" t="s">
        <v>152</v>
      </c>
      <c r="AB37" s="216" t="s">
        <v>223</v>
      </c>
      <c r="AC37" s="73">
        <v>2021130010268</v>
      </c>
      <c r="AD37" s="99" t="s">
        <v>224</v>
      </c>
      <c r="AE37" s="74" t="s">
        <v>225</v>
      </c>
      <c r="AF37" s="67"/>
      <c r="AG37" s="75">
        <v>30000</v>
      </c>
      <c r="AH37" s="76">
        <v>1</v>
      </c>
      <c r="AI37" s="91">
        <v>21157</v>
      </c>
      <c r="AJ37" s="76">
        <v>0.7</v>
      </c>
      <c r="AK37" s="70">
        <v>45322</v>
      </c>
      <c r="AL37" s="70">
        <v>45657</v>
      </c>
      <c r="AM37" s="71">
        <v>349</v>
      </c>
      <c r="AN37" s="71">
        <v>1028736</v>
      </c>
      <c r="AO37" s="71">
        <v>1028736</v>
      </c>
      <c r="AP37" s="208"/>
      <c r="AQ37" s="288"/>
      <c r="AR37" s="210"/>
      <c r="AS37" s="144">
        <v>3750000000</v>
      </c>
      <c r="AT37" s="78" t="s">
        <v>160</v>
      </c>
      <c r="AU37" s="78" t="s">
        <v>226</v>
      </c>
      <c r="AV37" s="68" t="s">
        <v>227</v>
      </c>
      <c r="AW37" s="125">
        <v>66000000</v>
      </c>
      <c r="AX37" s="125">
        <v>27000000</v>
      </c>
      <c r="AY37" s="145">
        <f>AX37/AS37</f>
        <v>7.1999999999999998E-3</v>
      </c>
      <c r="AZ37" s="9" t="s">
        <v>163</v>
      </c>
      <c r="BA37" s="72" t="s">
        <v>228</v>
      </c>
      <c r="BB37" s="71" t="s">
        <v>208</v>
      </c>
      <c r="BC37" s="9" t="s">
        <v>166</v>
      </c>
      <c r="BD37" s="64">
        <v>45342</v>
      </c>
      <c r="BE37" s="9"/>
      <c r="BF37" s="9" t="s">
        <v>229</v>
      </c>
      <c r="BG37" s="9" t="s">
        <v>230</v>
      </c>
    </row>
    <row r="38" spans="1:59" ht="67.5" customHeight="1">
      <c r="A38" s="304"/>
      <c r="B38" s="301"/>
      <c r="C38" s="301"/>
      <c r="D38" s="301"/>
      <c r="E38" s="301"/>
      <c r="F38" s="301"/>
      <c r="G38" s="302"/>
      <c r="H38" s="302"/>
      <c r="I38" s="302"/>
      <c r="J38" s="250"/>
      <c r="K38" s="166" t="s">
        <v>231</v>
      </c>
      <c r="L38" s="257" t="s">
        <v>197</v>
      </c>
      <c r="M38" s="257" t="s">
        <v>232</v>
      </c>
      <c r="N38" s="166" t="s">
        <v>233</v>
      </c>
      <c r="O38" s="258"/>
      <c r="P38" s="257" t="s">
        <v>148</v>
      </c>
      <c r="Q38" s="259" t="s">
        <v>199</v>
      </c>
      <c r="R38" s="259">
        <v>9</v>
      </c>
      <c r="S38" s="374" t="s">
        <v>234</v>
      </c>
      <c r="T38" s="238">
        <v>0</v>
      </c>
      <c r="U38" s="238">
        <v>0</v>
      </c>
      <c r="V38" s="388">
        <v>0</v>
      </c>
      <c r="W38" s="215">
        <v>1</v>
      </c>
      <c r="X38" s="215"/>
      <c r="Y38" s="215"/>
      <c r="Z38" s="285"/>
      <c r="AA38" s="285"/>
      <c r="AB38" s="218"/>
      <c r="AC38" s="225" t="s">
        <v>235</v>
      </c>
      <c r="AD38" s="225"/>
      <c r="AE38" s="225"/>
      <c r="AF38" s="225"/>
      <c r="AG38" s="225"/>
      <c r="AH38" s="225"/>
      <c r="AI38" s="225"/>
      <c r="AJ38" s="100">
        <v>0.7</v>
      </c>
      <c r="AK38" s="246">
        <v>45322</v>
      </c>
      <c r="AL38" s="246">
        <v>45657</v>
      </c>
      <c r="AM38" s="248">
        <v>349</v>
      </c>
      <c r="AN38" s="248">
        <v>1028736</v>
      </c>
      <c r="AO38" s="248">
        <v>1028736</v>
      </c>
      <c r="AP38" s="208"/>
      <c r="AQ38" s="288"/>
      <c r="AR38" s="210"/>
      <c r="AS38" s="160">
        <f>+AS37</f>
        <v>3750000000</v>
      </c>
      <c r="AT38" s="204" t="s">
        <v>179</v>
      </c>
      <c r="AU38" s="205"/>
      <c r="AV38" s="140"/>
      <c r="AW38" s="143">
        <f t="shared" ref="AW38:AX38" si="2">+AW37</f>
        <v>66000000</v>
      </c>
      <c r="AX38" s="154">
        <f t="shared" si="2"/>
        <v>27000000</v>
      </c>
      <c r="AY38" s="145">
        <f>AX38/AS38</f>
        <v>7.1999999999999998E-3</v>
      </c>
      <c r="AZ38" s="288" t="s">
        <v>163</v>
      </c>
      <c r="BA38" s="207" t="s">
        <v>236</v>
      </c>
      <c r="BB38" s="210" t="s">
        <v>165</v>
      </c>
      <c r="BC38" s="288" t="s">
        <v>166</v>
      </c>
      <c r="BD38" s="287">
        <v>45342</v>
      </c>
      <c r="BE38" s="288"/>
      <c r="BF38" s="288" t="s">
        <v>229</v>
      </c>
      <c r="BG38" s="288" t="s">
        <v>230</v>
      </c>
    </row>
    <row r="39" spans="1:59" ht="53.25" customHeight="1">
      <c r="A39" s="304"/>
      <c r="B39" s="301"/>
      <c r="C39" s="301"/>
      <c r="D39" s="301"/>
      <c r="E39" s="301"/>
      <c r="F39" s="301"/>
      <c r="G39" s="302"/>
      <c r="H39" s="302"/>
      <c r="I39" s="302"/>
      <c r="J39" s="250"/>
      <c r="K39" s="166"/>
      <c r="L39" s="257"/>
      <c r="M39" s="257"/>
      <c r="N39" s="166"/>
      <c r="O39" s="258"/>
      <c r="P39" s="257"/>
      <c r="Q39" s="259"/>
      <c r="R39" s="259"/>
      <c r="S39" s="374"/>
      <c r="T39" s="383"/>
      <c r="U39" s="383"/>
      <c r="V39" s="383"/>
      <c r="W39" s="215"/>
      <c r="X39" s="215"/>
      <c r="Y39" s="215"/>
      <c r="Z39" s="285"/>
      <c r="AA39" s="285"/>
      <c r="AB39" s="216" t="s">
        <v>237</v>
      </c>
      <c r="AC39" s="278">
        <v>2021130010267</v>
      </c>
      <c r="AD39" s="279" t="s">
        <v>224</v>
      </c>
      <c r="AE39" s="248" t="s">
        <v>233</v>
      </c>
      <c r="AF39" s="247"/>
      <c r="AG39" s="248">
        <v>3</v>
      </c>
      <c r="AH39" s="256">
        <v>1</v>
      </c>
      <c r="AI39" s="267">
        <v>0</v>
      </c>
      <c r="AJ39" s="261">
        <v>0</v>
      </c>
      <c r="AK39" s="247"/>
      <c r="AL39" s="247"/>
      <c r="AM39" s="248"/>
      <c r="AN39" s="248"/>
      <c r="AO39" s="248"/>
      <c r="AP39" s="208"/>
      <c r="AQ39" s="288"/>
      <c r="AR39" s="210"/>
      <c r="AS39" s="77">
        <v>1579148092</v>
      </c>
      <c r="AT39" s="78" t="s">
        <v>160</v>
      </c>
      <c r="AU39" s="199" t="s">
        <v>237</v>
      </c>
      <c r="AV39" s="207" t="s">
        <v>238</v>
      </c>
      <c r="AW39" s="120">
        <f>+AW30</f>
        <v>0</v>
      </c>
      <c r="AX39" s="120">
        <f>+AX30</f>
        <v>0</v>
      </c>
      <c r="AY39" s="121"/>
      <c r="AZ39" s="288"/>
      <c r="BA39" s="208"/>
      <c r="BB39" s="210"/>
      <c r="BC39" s="288"/>
      <c r="BD39" s="288"/>
      <c r="BE39" s="288"/>
      <c r="BF39" s="288"/>
      <c r="BG39" s="288"/>
    </row>
    <row r="40" spans="1:59" ht="33.75" customHeight="1">
      <c r="A40" s="304"/>
      <c r="B40" s="301"/>
      <c r="C40" s="301"/>
      <c r="D40" s="301"/>
      <c r="E40" s="301"/>
      <c r="F40" s="301"/>
      <c r="G40" s="302"/>
      <c r="H40" s="302"/>
      <c r="I40" s="302"/>
      <c r="J40" s="250"/>
      <c r="K40" s="166"/>
      <c r="L40" s="257"/>
      <c r="M40" s="257"/>
      <c r="N40" s="166"/>
      <c r="O40" s="258"/>
      <c r="P40" s="257"/>
      <c r="Q40" s="259"/>
      <c r="R40" s="259"/>
      <c r="S40" s="374"/>
      <c r="T40" s="239"/>
      <c r="U40" s="239"/>
      <c r="V40" s="239"/>
      <c r="W40" s="215"/>
      <c r="X40" s="215"/>
      <c r="Y40" s="215"/>
      <c r="Z40" s="285"/>
      <c r="AA40" s="285"/>
      <c r="AB40" s="217"/>
      <c r="AC40" s="278"/>
      <c r="AD40" s="279"/>
      <c r="AE40" s="248"/>
      <c r="AF40" s="247"/>
      <c r="AG40" s="248"/>
      <c r="AH40" s="256"/>
      <c r="AI40" s="267"/>
      <c r="AJ40" s="375"/>
      <c r="AK40" s="247"/>
      <c r="AL40" s="247"/>
      <c r="AM40" s="248"/>
      <c r="AN40" s="248"/>
      <c r="AO40" s="248"/>
      <c r="AP40" s="208"/>
      <c r="AQ40" s="288"/>
      <c r="AR40" s="210"/>
      <c r="AS40" s="77">
        <v>2831063396</v>
      </c>
      <c r="AT40" s="78"/>
      <c r="AU40" s="200"/>
      <c r="AV40" s="208"/>
      <c r="AW40" s="228">
        <v>804800000</v>
      </c>
      <c r="AX40" s="228">
        <v>277000000</v>
      </c>
      <c r="AY40" s="223"/>
      <c r="AZ40" s="288"/>
      <c r="BA40" s="208"/>
      <c r="BB40" s="210"/>
      <c r="BC40" s="288"/>
      <c r="BD40" s="288"/>
      <c r="BE40" s="288"/>
      <c r="BF40" s="288"/>
      <c r="BG40" s="288"/>
    </row>
    <row r="41" spans="1:59" ht="55.5" customHeight="1">
      <c r="A41" s="304"/>
      <c r="B41" s="301"/>
      <c r="C41" s="301"/>
      <c r="D41" s="301"/>
      <c r="E41" s="301"/>
      <c r="F41" s="301"/>
      <c r="G41" s="302"/>
      <c r="H41" s="302"/>
      <c r="I41" s="302"/>
      <c r="J41" s="250"/>
      <c r="K41" s="249" t="s">
        <v>239</v>
      </c>
      <c r="L41" s="244" t="s">
        <v>240</v>
      </c>
      <c r="M41" s="244" t="s">
        <v>241</v>
      </c>
      <c r="N41" s="249" t="s">
        <v>242</v>
      </c>
      <c r="O41" s="83"/>
      <c r="P41" s="244" t="s">
        <v>148</v>
      </c>
      <c r="Q41" s="234"/>
      <c r="R41" s="236">
        <v>200</v>
      </c>
      <c r="S41" s="238" t="s">
        <v>242</v>
      </c>
      <c r="T41" s="240">
        <v>65</v>
      </c>
      <c r="U41" s="240">
        <v>118</v>
      </c>
      <c r="V41" s="242">
        <v>0.91</v>
      </c>
      <c r="W41" s="223">
        <v>1</v>
      </c>
      <c r="X41" s="223"/>
      <c r="Y41" s="223"/>
      <c r="Z41" s="285"/>
      <c r="AA41" s="285"/>
      <c r="AB41" s="217"/>
      <c r="AC41" s="278"/>
      <c r="AD41" s="279"/>
      <c r="AE41" s="248" t="s">
        <v>242</v>
      </c>
      <c r="AF41" s="247"/>
      <c r="AG41" s="248">
        <v>200</v>
      </c>
      <c r="AH41" s="256">
        <v>1</v>
      </c>
      <c r="AI41" s="267">
        <v>183</v>
      </c>
      <c r="AJ41" s="256">
        <v>0.91</v>
      </c>
      <c r="AK41" s="246">
        <v>45322</v>
      </c>
      <c r="AL41" s="246">
        <v>45657</v>
      </c>
      <c r="AM41" s="248">
        <v>349</v>
      </c>
      <c r="AN41" s="248">
        <v>1028736</v>
      </c>
      <c r="AO41" s="248">
        <v>1028736</v>
      </c>
      <c r="AP41" s="208"/>
      <c r="AQ41" s="288"/>
      <c r="AR41" s="210"/>
      <c r="AS41" s="77">
        <v>409919315</v>
      </c>
      <c r="AT41" s="9" t="s">
        <v>243</v>
      </c>
      <c r="AU41" s="200"/>
      <c r="AV41" s="208"/>
      <c r="AW41" s="229"/>
      <c r="AX41" s="229"/>
      <c r="AY41" s="233"/>
      <c r="AZ41" s="288"/>
      <c r="BA41" s="208"/>
      <c r="BB41" s="210"/>
      <c r="BC41" s="288"/>
      <c r="BD41" s="288"/>
      <c r="BE41" s="288"/>
      <c r="BF41" s="288"/>
      <c r="BG41" s="288"/>
    </row>
    <row r="42" spans="1:59" ht="40.5" customHeight="1">
      <c r="A42" s="304"/>
      <c r="B42" s="301"/>
      <c r="C42" s="301"/>
      <c r="D42" s="301"/>
      <c r="E42" s="301"/>
      <c r="F42" s="301"/>
      <c r="G42" s="302"/>
      <c r="H42" s="302"/>
      <c r="I42" s="302"/>
      <c r="J42" s="250"/>
      <c r="K42" s="251"/>
      <c r="L42" s="245"/>
      <c r="M42" s="245"/>
      <c r="N42" s="251"/>
      <c r="O42" s="83"/>
      <c r="P42" s="245"/>
      <c r="Q42" s="235"/>
      <c r="R42" s="237"/>
      <c r="S42" s="239"/>
      <c r="T42" s="241"/>
      <c r="U42" s="241"/>
      <c r="V42" s="243"/>
      <c r="W42" s="224"/>
      <c r="X42" s="224"/>
      <c r="Y42" s="224"/>
      <c r="Z42" s="285"/>
      <c r="AA42" s="285"/>
      <c r="AB42" s="217"/>
      <c r="AC42" s="278"/>
      <c r="AD42" s="279"/>
      <c r="AE42" s="248"/>
      <c r="AF42" s="247"/>
      <c r="AG42" s="248"/>
      <c r="AH42" s="256"/>
      <c r="AI42" s="267"/>
      <c r="AJ42" s="256"/>
      <c r="AK42" s="247"/>
      <c r="AL42" s="247"/>
      <c r="AM42" s="248"/>
      <c r="AN42" s="248"/>
      <c r="AO42" s="248"/>
      <c r="AP42" s="208"/>
      <c r="AQ42" s="288"/>
      <c r="AR42" s="210"/>
      <c r="AS42" s="77">
        <v>22801483</v>
      </c>
      <c r="AT42" s="68" t="s">
        <v>244</v>
      </c>
      <c r="AU42" s="206"/>
      <c r="AV42" s="209"/>
      <c r="AW42" s="230"/>
      <c r="AX42" s="230"/>
      <c r="AY42" s="224"/>
      <c r="AZ42" s="288"/>
      <c r="BA42" s="208"/>
      <c r="BB42" s="210"/>
      <c r="BC42" s="288"/>
      <c r="BD42" s="288"/>
      <c r="BE42" s="288"/>
      <c r="BF42" s="288"/>
      <c r="BG42" s="288"/>
    </row>
    <row r="43" spans="1:59" ht="66.75" customHeight="1">
      <c r="A43" s="304"/>
      <c r="B43" s="301"/>
      <c r="C43" s="301"/>
      <c r="D43" s="301"/>
      <c r="E43" s="301"/>
      <c r="F43" s="301"/>
      <c r="G43" s="302"/>
      <c r="H43" s="302"/>
      <c r="I43" s="302"/>
      <c r="J43" s="251"/>
      <c r="K43" s="252" t="s">
        <v>245</v>
      </c>
      <c r="L43" s="253"/>
      <c r="M43" s="253"/>
      <c r="N43" s="253"/>
      <c r="O43" s="253"/>
      <c r="P43" s="253"/>
      <c r="Q43" s="253"/>
      <c r="R43" s="253"/>
      <c r="S43" s="253"/>
      <c r="T43" s="253"/>
      <c r="U43" s="254"/>
      <c r="V43" s="132">
        <f>AVERAGE(V37:V42)</f>
        <v>0.53666666666666663</v>
      </c>
      <c r="W43" s="133">
        <v>1</v>
      </c>
      <c r="X43" s="79"/>
      <c r="Y43" s="79"/>
      <c r="Z43" s="285"/>
      <c r="AA43" s="285"/>
      <c r="AB43" s="218"/>
      <c r="AC43" s="219" t="s">
        <v>246</v>
      </c>
      <c r="AD43" s="220"/>
      <c r="AE43" s="220"/>
      <c r="AF43" s="220"/>
      <c r="AG43" s="220"/>
      <c r="AH43" s="220"/>
      <c r="AI43" s="221"/>
      <c r="AJ43" s="130">
        <f>AVERAGE(AJ41,AJ39)</f>
        <v>0.45500000000000002</v>
      </c>
      <c r="AK43" s="247"/>
      <c r="AL43" s="247"/>
      <c r="AM43" s="248"/>
      <c r="AN43" s="248"/>
      <c r="AO43" s="248"/>
      <c r="AP43" s="208"/>
      <c r="AQ43" s="288"/>
      <c r="AR43" s="210"/>
      <c r="AS43" s="161">
        <f>SUM(AS39:AS42)</f>
        <v>4842932286</v>
      </c>
      <c r="AT43" s="204" t="s">
        <v>179</v>
      </c>
      <c r="AU43" s="205"/>
      <c r="AV43" s="146"/>
      <c r="AW43" s="147">
        <f>SUM(AW39:AW42)</f>
        <v>804800000</v>
      </c>
      <c r="AX43" s="155">
        <f>SUM(AX39:AX42)</f>
        <v>277000000</v>
      </c>
      <c r="AY43" s="148">
        <f>+AX43/AS43</f>
        <v>5.7196752636982873E-2</v>
      </c>
      <c r="AZ43" s="288"/>
      <c r="BA43" s="208"/>
      <c r="BB43" s="210"/>
      <c r="BC43" s="288"/>
      <c r="BD43" s="288"/>
      <c r="BE43" s="288"/>
      <c r="BF43" s="288"/>
      <c r="BG43" s="288"/>
    </row>
    <row r="44" spans="1:59" ht="0.75" customHeight="1">
      <c r="A44" s="304"/>
      <c r="B44" s="301"/>
      <c r="C44" s="301"/>
      <c r="D44" s="301"/>
      <c r="E44" s="301"/>
      <c r="F44" s="301"/>
      <c r="G44" s="302"/>
      <c r="H44" s="302"/>
      <c r="I44" s="302"/>
      <c r="J44" s="101"/>
      <c r="K44" s="101"/>
      <c r="L44" s="102"/>
      <c r="M44" s="102"/>
      <c r="N44" s="101"/>
      <c r="O44" s="83"/>
      <c r="P44" s="102"/>
      <c r="Q44" s="69"/>
      <c r="R44" s="103"/>
      <c r="S44" s="105"/>
      <c r="T44" s="106"/>
      <c r="U44" s="88"/>
      <c r="V44" s="106"/>
      <c r="W44" s="106"/>
      <c r="X44" s="79"/>
      <c r="Y44" s="79"/>
      <c r="Z44" s="286"/>
      <c r="AA44" s="286"/>
      <c r="AB44" s="96"/>
      <c r="AC44" s="98"/>
      <c r="AD44" s="99"/>
      <c r="AE44" s="94"/>
      <c r="AF44" s="97"/>
      <c r="AG44" s="94"/>
      <c r="AH44" s="94"/>
      <c r="AI44" s="75"/>
      <c r="AJ44" s="75"/>
      <c r="AK44" s="247"/>
      <c r="AL44" s="247"/>
      <c r="AM44" s="248"/>
      <c r="AN44" s="248"/>
      <c r="AO44" s="248"/>
      <c r="AP44" s="208"/>
      <c r="AQ44" s="288"/>
      <c r="AR44" s="210"/>
      <c r="AS44" s="77">
        <v>13131110</v>
      </c>
      <c r="AT44" s="9" t="s">
        <v>247</v>
      </c>
      <c r="AU44" s="128"/>
      <c r="AV44" s="68"/>
      <c r="AW44" s="9">
        <v>0</v>
      </c>
      <c r="AX44" s="9">
        <v>0</v>
      </c>
      <c r="AY44" s="9"/>
      <c r="AZ44" s="288"/>
      <c r="BA44" s="209"/>
      <c r="BB44" s="210"/>
      <c r="BC44" s="288"/>
      <c r="BD44" s="288"/>
      <c r="BE44" s="288"/>
      <c r="BF44" s="288"/>
      <c r="BG44" s="288"/>
    </row>
    <row r="45" spans="1:59" ht="15" customHeight="1">
      <c r="A45" s="304"/>
      <c r="B45" s="301"/>
      <c r="C45" s="301"/>
      <c r="D45" s="301"/>
      <c r="E45" s="301"/>
      <c r="F45" s="301"/>
      <c r="G45" s="302" t="s">
        <v>141</v>
      </c>
      <c r="H45" s="302" t="s">
        <v>142</v>
      </c>
      <c r="I45" s="302" t="s">
        <v>141</v>
      </c>
      <c r="J45" s="166" t="s">
        <v>248</v>
      </c>
      <c r="K45" s="166" t="s">
        <v>249</v>
      </c>
      <c r="L45" s="257" t="s">
        <v>250</v>
      </c>
      <c r="M45" s="257">
        <v>0</v>
      </c>
      <c r="N45" s="166" t="s">
        <v>251</v>
      </c>
      <c r="O45" s="258"/>
      <c r="P45" s="257" t="s">
        <v>148</v>
      </c>
      <c r="Q45" s="379"/>
      <c r="R45" s="259">
        <v>30000</v>
      </c>
      <c r="S45" s="259" t="s">
        <v>252</v>
      </c>
      <c r="T45" s="236">
        <v>0</v>
      </c>
      <c r="U45" s="236"/>
      <c r="V45" s="387">
        <v>0</v>
      </c>
      <c r="W45" s="215">
        <v>0.61</v>
      </c>
      <c r="X45" s="79"/>
      <c r="Y45" s="79"/>
      <c r="Z45" s="284" t="s">
        <v>253</v>
      </c>
      <c r="AA45" s="284" t="s">
        <v>152</v>
      </c>
      <c r="AB45" s="216" t="s">
        <v>254</v>
      </c>
      <c r="AC45" s="278">
        <v>2021130010266</v>
      </c>
      <c r="AD45" s="380" t="s">
        <v>255</v>
      </c>
      <c r="AE45" s="248" t="s">
        <v>256</v>
      </c>
      <c r="AF45" s="247"/>
      <c r="AG45" s="248">
        <v>30000</v>
      </c>
      <c r="AH45" s="256">
        <v>1</v>
      </c>
      <c r="AI45" s="276">
        <v>0</v>
      </c>
      <c r="AJ45" s="261">
        <v>0</v>
      </c>
      <c r="AK45" s="369">
        <v>45322</v>
      </c>
      <c r="AL45" s="369">
        <v>45657</v>
      </c>
      <c r="AM45" s="210">
        <v>349</v>
      </c>
      <c r="AN45" s="210">
        <v>1028736</v>
      </c>
      <c r="AO45" s="210">
        <v>1028736</v>
      </c>
      <c r="AP45" s="208"/>
      <c r="AQ45" s="288"/>
      <c r="AR45" s="210"/>
      <c r="AS45" s="381">
        <v>3336306640</v>
      </c>
      <c r="AT45" s="210" t="s">
        <v>160</v>
      </c>
      <c r="AU45" s="210" t="s">
        <v>254</v>
      </c>
      <c r="AV45" s="210" t="s">
        <v>257</v>
      </c>
      <c r="AW45" s="77">
        <v>0</v>
      </c>
      <c r="AX45" s="9">
        <v>0</v>
      </c>
      <c r="AY45" s="9"/>
      <c r="AZ45" s="288" t="s">
        <v>163</v>
      </c>
      <c r="BA45" s="288" t="s">
        <v>258</v>
      </c>
      <c r="BB45" s="210" t="s">
        <v>208</v>
      </c>
      <c r="BC45" s="288" t="s">
        <v>166</v>
      </c>
      <c r="BD45" s="287">
        <v>45342</v>
      </c>
      <c r="BE45" s="288"/>
      <c r="BF45" s="288" t="s">
        <v>209</v>
      </c>
      <c r="BG45" s="288" t="s">
        <v>210</v>
      </c>
    </row>
    <row r="46" spans="1:59" ht="15" customHeight="1">
      <c r="A46" s="304"/>
      <c r="B46" s="301"/>
      <c r="C46" s="301"/>
      <c r="D46" s="301"/>
      <c r="E46" s="301"/>
      <c r="F46" s="301"/>
      <c r="G46" s="302"/>
      <c r="H46" s="302"/>
      <c r="I46" s="302"/>
      <c r="J46" s="166"/>
      <c r="K46" s="166"/>
      <c r="L46" s="257"/>
      <c r="M46" s="257"/>
      <c r="N46" s="166"/>
      <c r="O46" s="258"/>
      <c r="P46" s="257"/>
      <c r="Q46" s="379"/>
      <c r="R46" s="259"/>
      <c r="S46" s="259"/>
      <c r="T46" s="293"/>
      <c r="U46" s="293"/>
      <c r="V46" s="293"/>
      <c r="W46" s="215"/>
      <c r="X46" s="79"/>
      <c r="Y46" s="79"/>
      <c r="Z46" s="285"/>
      <c r="AA46" s="285"/>
      <c r="AB46" s="217"/>
      <c r="AC46" s="278"/>
      <c r="AD46" s="380"/>
      <c r="AE46" s="248"/>
      <c r="AF46" s="247"/>
      <c r="AG46" s="248"/>
      <c r="AH46" s="248"/>
      <c r="AI46" s="277"/>
      <c r="AJ46" s="262"/>
      <c r="AK46" s="369"/>
      <c r="AL46" s="369"/>
      <c r="AM46" s="210"/>
      <c r="AN46" s="210"/>
      <c r="AO46" s="210"/>
      <c r="AP46" s="208"/>
      <c r="AQ46" s="288"/>
      <c r="AR46" s="210"/>
      <c r="AS46" s="381"/>
      <c r="AT46" s="210"/>
      <c r="AU46" s="210"/>
      <c r="AV46" s="210"/>
      <c r="AW46" s="77">
        <v>0</v>
      </c>
      <c r="AX46" s="9">
        <v>0</v>
      </c>
      <c r="AY46" s="9"/>
      <c r="AZ46" s="288"/>
      <c r="BA46" s="288"/>
      <c r="BB46" s="210"/>
      <c r="BC46" s="288"/>
      <c r="BD46" s="288"/>
      <c r="BE46" s="288"/>
      <c r="BF46" s="288"/>
      <c r="BG46" s="288"/>
    </row>
    <row r="47" spans="1:59" ht="34.5" customHeight="1">
      <c r="A47" s="304"/>
      <c r="B47" s="301"/>
      <c r="C47" s="301"/>
      <c r="D47" s="301"/>
      <c r="E47" s="301"/>
      <c r="F47" s="301"/>
      <c r="G47" s="302"/>
      <c r="H47" s="302"/>
      <c r="I47" s="302"/>
      <c r="J47" s="166"/>
      <c r="K47" s="166"/>
      <c r="L47" s="257"/>
      <c r="M47" s="257"/>
      <c r="N47" s="166"/>
      <c r="O47" s="258"/>
      <c r="P47" s="257"/>
      <c r="Q47" s="379"/>
      <c r="R47" s="259"/>
      <c r="S47" s="259"/>
      <c r="T47" s="293"/>
      <c r="U47" s="293"/>
      <c r="V47" s="293"/>
      <c r="W47" s="215"/>
      <c r="X47" s="79"/>
      <c r="Y47" s="79"/>
      <c r="Z47" s="285"/>
      <c r="AA47" s="285"/>
      <c r="AB47" s="217"/>
      <c r="AC47" s="278"/>
      <c r="AD47" s="380"/>
      <c r="AE47" s="248"/>
      <c r="AF47" s="247"/>
      <c r="AG47" s="248"/>
      <c r="AH47" s="248"/>
      <c r="AI47" s="277"/>
      <c r="AJ47" s="262"/>
      <c r="AK47" s="369"/>
      <c r="AL47" s="369"/>
      <c r="AM47" s="210"/>
      <c r="AN47" s="210"/>
      <c r="AO47" s="210"/>
      <c r="AP47" s="208"/>
      <c r="AQ47" s="288"/>
      <c r="AR47" s="210"/>
      <c r="AS47" s="381"/>
      <c r="AT47" s="210"/>
      <c r="AU47" s="210"/>
      <c r="AV47" s="210"/>
      <c r="AW47" s="77">
        <v>0</v>
      </c>
      <c r="AX47" s="77">
        <v>0</v>
      </c>
      <c r="AY47" s="122"/>
      <c r="AZ47" s="288"/>
      <c r="BA47" s="288"/>
      <c r="BB47" s="210"/>
      <c r="BC47" s="288"/>
      <c r="BD47" s="288"/>
      <c r="BE47" s="288"/>
      <c r="BF47" s="288"/>
      <c r="BG47" s="288"/>
    </row>
    <row r="48" spans="1:59" ht="21" customHeight="1">
      <c r="A48" s="304"/>
      <c r="B48" s="301"/>
      <c r="C48" s="301"/>
      <c r="D48" s="301"/>
      <c r="E48" s="301"/>
      <c r="F48" s="301"/>
      <c r="G48" s="302"/>
      <c r="H48" s="302"/>
      <c r="I48" s="302"/>
      <c r="J48" s="166"/>
      <c r="K48" s="166"/>
      <c r="L48" s="257"/>
      <c r="M48" s="257"/>
      <c r="N48" s="166"/>
      <c r="O48" s="258"/>
      <c r="P48" s="257"/>
      <c r="Q48" s="379"/>
      <c r="R48" s="259"/>
      <c r="S48" s="259"/>
      <c r="T48" s="237"/>
      <c r="U48" s="237"/>
      <c r="V48" s="237"/>
      <c r="W48" s="215"/>
      <c r="X48" s="79"/>
      <c r="Y48" s="79"/>
      <c r="Z48" s="285"/>
      <c r="AA48" s="285"/>
      <c r="AB48" s="217"/>
      <c r="AC48" s="278"/>
      <c r="AD48" s="380"/>
      <c r="AE48" s="248"/>
      <c r="AF48" s="247"/>
      <c r="AG48" s="248"/>
      <c r="AH48" s="248"/>
      <c r="AI48" s="382"/>
      <c r="AJ48" s="375"/>
      <c r="AK48" s="369"/>
      <c r="AL48" s="369"/>
      <c r="AM48" s="210"/>
      <c r="AN48" s="210"/>
      <c r="AO48" s="210"/>
      <c r="AP48" s="208"/>
      <c r="AQ48" s="288"/>
      <c r="AR48" s="210"/>
      <c r="AS48" s="381"/>
      <c r="AT48" s="210"/>
      <c r="AU48" s="210"/>
      <c r="AV48" s="210"/>
      <c r="AW48" s="194">
        <v>707600000</v>
      </c>
      <c r="AX48" s="194">
        <v>249300000</v>
      </c>
      <c r="AY48" s="194"/>
      <c r="AZ48" s="288"/>
      <c r="BA48" s="288"/>
      <c r="BB48" s="210"/>
      <c r="BC48" s="288"/>
      <c r="BD48" s="288"/>
      <c r="BE48" s="288"/>
      <c r="BF48" s="288"/>
      <c r="BG48" s="288"/>
    </row>
    <row r="49" spans="1:59" ht="15" customHeight="1">
      <c r="A49" s="304"/>
      <c r="B49" s="301"/>
      <c r="C49" s="301"/>
      <c r="D49" s="301"/>
      <c r="E49" s="301"/>
      <c r="F49" s="301"/>
      <c r="G49" s="302"/>
      <c r="H49" s="302"/>
      <c r="I49" s="302"/>
      <c r="J49" s="166"/>
      <c r="K49" s="166" t="s">
        <v>259</v>
      </c>
      <c r="L49" s="257" t="s">
        <v>250</v>
      </c>
      <c r="M49" s="257">
        <v>0</v>
      </c>
      <c r="N49" s="166" t="s">
        <v>260</v>
      </c>
      <c r="O49" s="258"/>
      <c r="P49" s="257" t="s">
        <v>148</v>
      </c>
      <c r="Q49" s="259" t="s">
        <v>261</v>
      </c>
      <c r="R49" s="259">
        <v>98640</v>
      </c>
      <c r="S49" s="259" t="s">
        <v>262</v>
      </c>
      <c r="T49" s="236">
        <v>0</v>
      </c>
      <c r="U49" s="236"/>
      <c r="V49" s="387">
        <v>0</v>
      </c>
      <c r="W49" s="215">
        <v>0.51</v>
      </c>
      <c r="X49" s="79"/>
      <c r="Y49" s="79"/>
      <c r="Z49" s="285"/>
      <c r="AA49" s="285"/>
      <c r="AB49" s="217"/>
      <c r="AC49" s="278"/>
      <c r="AD49" s="380"/>
      <c r="AE49" s="248" t="s">
        <v>263</v>
      </c>
      <c r="AF49" s="247"/>
      <c r="AG49" s="248">
        <v>30000</v>
      </c>
      <c r="AH49" s="256">
        <v>1</v>
      </c>
      <c r="AI49" s="276">
        <v>0</v>
      </c>
      <c r="AJ49" s="261">
        <v>0</v>
      </c>
      <c r="AK49" s="369">
        <v>45322</v>
      </c>
      <c r="AL49" s="369">
        <v>45657</v>
      </c>
      <c r="AM49" s="210">
        <v>349</v>
      </c>
      <c r="AN49" s="210">
        <v>1028736</v>
      </c>
      <c r="AO49" s="210">
        <v>1028736</v>
      </c>
      <c r="AP49" s="208"/>
      <c r="AQ49" s="288"/>
      <c r="AR49" s="210"/>
      <c r="AS49" s="381">
        <v>73693360</v>
      </c>
      <c r="AT49" s="288" t="s">
        <v>243</v>
      </c>
      <c r="AU49" s="210"/>
      <c r="AV49" s="210"/>
      <c r="AW49" s="195"/>
      <c r="AX49" s="195"/>
      <c r="AY49" s="195"/>
      <c r="AZ49" s="288"/>
      <c r="BA49" s="288"/>
      <c r="BB49" s="210"/>
      <c r="BC49" s="288"/>
      <c r="BD49" s="288"/>
      <c r="BE49" s="288"/>
      <c r="BF49" s="288"/>
      <c r="BG49" s="288"/>
    </row>
    <row r="50" spans="1:59" ht="15" customHeight="1">
      <c r="A50" s="304"/>
      <c r="B50" s="301"/>
      <c r="C50" s="301"/>
      <c r="D50" s="301"/>
      <c r="E50" s="301"/>
      <c r="F50" s="301"/>
      <c r="G50" s="302"/>
      <c r="H50" s="302"/>
      <c r="I50" s="302"/>
      <c r="J50" s="166"/>
      <c r="K50" s="166"/>
      <c r="L50" s="257"/>
      <c r="M50" s="257"/>
      <c r="N50" s="166"/>
      <c r="O50" s="258"/>
      <c r="P50" s="257"/>
      <c r="Q50" s="259"/>
      <c r="R50" s="259"/>
      <c r="S50" s="259"/>
      <c r="T50" s="293"/>
      <c r="U50" s="293"/>
      <c r="V50" s="293"/>
      <c r="W50" s="215"/>
      <c r="X50" s="79"/>
      <c r="Y50" s="79"/>
      <c r="Z50" s="285"/>
      <c r="AA50" s="285"/>
      <c r="AB50" s="217"/>
      <c r="AC50" s="278"/>
      <c r="AD50" s="380"/>
      <c r="AE50" s="248"/>
      <c r="AF50" s="247"/>
      <c r="AG50" s="248"/>
      <c r="AH50" s="248"/>
      <c r="AI50" s="277"/>
      <c r="AJ50" s="262"/>
      <c r="AK50" s="369"/>
      <c r="AL50" s="369"/>
      <c r="AM50" s="210"/>
      <c r="AN50" s="210"/>
      <c r="AO50" s="210"/>
      <c r="AP50" s="208"/>
      <c r="AQ50" s="288"/>
      <c r="AR50" s="210"/>
      <c r="AS50" s="381"/>
      <c r="AT50" s="288"/>
      <c r="AU50" s="210"/>
      <c r="AV50" s="210"/>
      <c r="AW50" s="195"/>
      <c r="AX50" s="195"/>
      <c r="AY50" s="195"/>
      <c r="AZ50" s="288"/>
      <c r="BA50" s="288"/>
      <c r="BB50" s="210"/>
      <c r="BC50" s="288"/>
      <c r="BD50" s="288"/>
      <c r="BE50" s="288"/>
      <c r="BF50" s="288"/>
      <c r="BG50" s="288"/>
    </row>
    <row r="51" spans="1:59" ht="15" customHeight="1">
      <c r="A51" s="304"/>
      <c r="B51" s="301"/>
      <c r="C51" s="301"/>
      <c r="D51" s="301"/>
      <c r="E51" s="301"/>
      <c r="F51" s="301"/>
      <c r="G51" s="302"/>
      <c r="H51" s="302"/>
      <c r="I51" s="302"/>
      <c r="J51" s="166"/>
      <c r="K51" s="166"/>
      <c r="L51" s="257"/>
      <c r="M51" s="257"/>
      <c r="N51" s="166"/>
      <c r="O51" s="258"/>
      <c r="P51" s="257"/>
      <c r="Q51" s="259"/>
      <c r="R51" s="259"/>
      <c r="S51" s="259"/>
      <c r="T51" s="293"/>
      <c r="U51" s="293"/>
      <c r="V51" s="293"/>
      <c r="W51" s="215"/>
      <c r="X51" s="79"/>
      <c r="Y51" s="79"/>
      <c r="Z51" s="285"/>
      <c r="AA51" s="285"/>
      <c r="AB51" s="217"/>
      <c r="AC51" s="278"/>
      <c r="AD51" s="380"/>
      <c r="AE51" s="248"/>
      <c r="AF51" s="247"/>
      <c r="AG51" s="248"/>
      <c r="AH51" s="248"/>
      <c r="AI51" s="277"/>
      <c r="AJ51" s="262"/>
      <c r="AK51" s="369"/>
      <c r="AL51" s="369"/>
      <c r="AM51" s="210"/>
      <c r="AN51" s="210"/>
      <c r="AO51" s="210"/>
      <c r="AP51" s="208"/>
      <c r="AQ51" s="288"/>
      <c r="AR51" s="210"/>
      <c r="AS51" s="381"/>
      <c r="AT51" s="288"/>
      <c r="AU51" s="210"/>
      <c r="AV51" s="210"/>
      <c r="AW51" s="196"/>
      <c r="AX51" s="196"/>
      <c r="AY51" s="196"/>
      <c r="AZ51" s="288"/>
      <c r="BA51" s="288"/>
      <c r="BB51" s="210"/>
      <c r="BC51" s="288"/>
      <c r="BD51" s="288"/>
      <c r="BE51" s="288"/>
      <c r="BF51" s="288"/>
      <c r="BG51" s="288"/>
    </row>
    <row r="52" spans="1:59" ht="15" customHeight="1">
      <c r="A52" s="304"/>
      <c r="B52" s="301"/>
      <c r="C52" s="301"/>
      <c r="D52" s="301"/>
      <c r="E52" s="301"/>
      <c r="F52" s="301"/>
      <c r="G52" s="302"/>
      <c r="H52" s="302"/>
      <c r="I52" s="302"/>
      <c r="J52" s="166"/>
      <c r="K52" s="166"/>
      <c r="L52" s="257"/>
      <c r="M52" s="257"/>
      <c r="N52" s="166"/>
      <c r="O52" s="258"/>
      <c r="P52" s="257"/>
      <c r="Q52" s="259"/>
      <c r="R52" s="259"/>
      <c r="S52" s="259"/>
      <c r="T52" s="293"/>
      <c r="U52" s="293"/>
      <c r="V52" s="293"/>
      <c r="W52" s="215"/>
      <c r="X52" s="79"/>
      <c r="Y52" s="79"/>
      <c r="Z52" s="285"/>
      <c r="AA52" s="285"/>
      <c r="AB52" s="217"/>
      <c r="AC52" s="278"/>
      <c r="AD52" s="380"/>
      <c r="AE52" s="248"/>
      <c r="AF52" s="247"/>
      <c r="AG52" s="248"/>
      <c r="AH52" s="248"/>
      <c r="AI52" s="277"/>
      <c r="AJ52" s="262"/>
      <c r="AK52" s="369"/>
      <c r="AL52" s="369"/>
      <c r="AM52" s="210"/>
      <c r="AN52" s="210"/>
      <c r="AO52" s="210"/>
      <c r="AP52" s="208"/>
      <c r="AQ52" s="288"/>
      <c r="AR52" s="210"/>
      <c r="AS52" s="381"/>
      <c r="AT52" s="288"/>
      <c r="AU52" s="210"/>
      <c r="AV52" s="210"/>
      <c r="AW52" s="126"/>
      <c r="AX52" s="126">
        <v>0</v>
      </c>
      <c r="AY52" s="126"/>
      <c r="AZ52" s="288"/>
      <c r="BA52" s="288"/>
      <c r="BB52" s="210"/>
      <c r="BC52" s="288"/>
      <c r="BD52" s="288"/>
      <c r="BE52" s="288"/>
      <c r="BF52" s="288"/>
      <c r="BG52" s="288"/>
    </row>
    <row r="53" spans="1:59" ht="15" customHeight="1">
      <c r="A53" s="304"/>
      <c r="B53" s="301"/>
      <c r="C53" s="301"/>
      <c r="D53" s="301"/>
      <c r="E53" s="301"/>
      <c r="F53" s="301"/>
      <c r="G53" s="302"/>
      <c r="H53" s="302"/>
      <c r="I53" s="302"/>
      <c r="J53" s="166"/>
      <c r="K53" s="166"/>
      <c r="L53" s="257"/>
      <c r="M53" s="257"/>
      <c r="N53" s="166"/>
      <c r="O53" s="258"/>
      <c r="P53" s="257"/>
      <c r="Q53" s="259"/>
      <c r="R53" s="259"/>
      <c r="S53" s="259"/>
      <c r="T53" s="293"/>
      <c r="U53" s="293"/>
      <c r="V53" s="293"/>
      <c r="W53" s="215"/>
      <c r="X53" s="79"/>
      <c r="Y53" s="79"/>
      <c r="Z53" s="285"/>
      <c r="AA53" s="285"/>
      <c r="AB53" s="217"/>
      <c r="AC53" s="278"/>
      <c r="AD53" s="380"/>
      <c r="AE53" s="248"/>
      <c r="AF53" s="247"/>
      <c r="AG53" s="248"/>
      <c r="AH53" s="248"/>
      <c r="AI53" s="277"/>
      <c r="AJ53" s="262"/>
      <c r="AK53" s="369"/>
      <c r="AL53" s="369"/>
      <c r="AM53" s="210"/>
      <c r="AN53" s="210"/>
      <c r="AO53" s="210"/>
      <c r="AP53" s="208"/>
      <c r="AQ53" s="288"/>
      <c r="AR53" s="210"/>
      <c r="AS53" s="381"/>
      <c r="AT53" s="288"/>
      <c r="AU53" s="210"/>
      <c r="AV53" s="210"/>
      <c r="AW53" s="127"/>
      <c r="AX53" s="127"/>
      <c r="AY53" s="127"/>
      <c r="AZ53" s="288"/>
      <c r="BA53" s="288"/>
      <c r="BB53" s="210"/>
      <c r="BC53" s="288"/>
      <c r="BD53" s="288"/>
      <c r="BE53" s="288"/>
      <c r="BF53" s="288"/>
      <c r="BG53" s="288"/>
    </row>
    <row r="54" spans="1:59" ht="15" customHeight="1">
      <c r="A54" s="304"/>
      <c r="B54" s="301"/>
      <c r="C54" s="301"/>
      <c r="D54" s="301"/>
      <c r="E54" s="301"/>
      <c r="F54" s="301"/>
      <c r="G54" s="302"/>
      <c r="H54" s="302"/>
      <c r="I54" s="302"/>
      <c r="J54" s="166"/>
      <c r="K54" s="166"/>
      <c r="L54" s="257"/>
      <c r="M54" s="257"/>
      <c r="N54" s="166"/>
      <c r="O54" s="258"/>
      <c r="P54" s="257"/>
      <c r="Q54" s="259"/>
      <c r="R54" s="259"/>
      <c r="S54" s="259"/>
      <c r="T54" s="293"/>
      <c r="U54" s="293"/>
      <c r="V54" s="293"/>
      <c r="W54" s="215"/>
      <c r="X54" s="79"/>
      <c r="Y54" s="79"/>
      <c r="Z54" s="285"/>
      <c r="AA54" s="285"/>
      <c r="AB54" s="217"/>
      <c r="AC54" s="278"/>
      <c r="AD54" s="380"/>
      <c r="AE54" s="248"/>
      <c r="AF54" s="247"/>
      <c r="AG54" s="248"/>
      <c r="AH54" s="248"/>
      <c r="AI54" s="277"/>
      <c r="AJ54" s="262"/>
      <c r="AK54" s="369"/>
      <c r="AL54" s="369"/>
      <c r="AM54" s="210"/>
      <c r="AN54" s="210"/>
      <c r="AO54" s="210"/>
      <c r="AP54" s="208"/>
      <c r="AQ54" s="288"/>
      <c r="AR54" s="210"/>
      <c r="AS54" s="381"/>
      <c r="AT54" s="288"/>
      <c r="AU54" s="210"/>
      <c r="AV54" s="210"/>
      <c r="AW54" s="127"/>
      <c r="AX54" s="127"/>
      <c r="AY54" s="127"/>
      <c r="AZ54" s="288"/>
      <c r="BA54" s="288"/>
      <c r="BB54" s="210"/>
      <c r="BC54" s="288"/>
      <c r="BD54" s="288"/>
      <c r="BE54" s="288"/>
      <c r="BF54" s="288"/>
      <c r="BG54" s="288"/>
    </row>
    <row r="55" spans="1:59" ht="15" customHeight="1">
      <c r="A55" s="304"/>
      <c r="B55" s="301"/>
      <c r="C55" s="301"/>
      <c r="D55" s="301"/>
      <c r="E55" s="301"/>
      <c r="F55" s="301"/>
      <c r="G55" s="302"/>
      <c r="H55" s="302"/>
      <c r="I55" s="302"/>
      <c r="J55" s="166"/>
      <c r="K55" s="166"/>
      <c r="L55" s="257"/>
      <c r="M55" s="257"/>
      <c r="N55" s="166"/>
      <c r="O55" s="258"/>
      <c r="P55" s="257"/>
      <c r="Q55" s="259"/>
      <c r="R55" s="259"/>
      <c r="S55" s="259"/>
      <c r="T55" s="293"/>
      <c r="U55" s="293"/>
      <c r="V55" s="293"/>
      <c r="W55" s="215"/>
      <c r="X55" s="79"/>
      <c r="Y55" s="79"/>
      <c r="Z55" s="285"/>
      <c r="AA55" s="285"/>
      <c r="AB55" s="217"/>
      <c r="AC55" s="278"/>
      <c r="AD55" s="380"/>
      <c r="AE55" s="248"/>
      <c r="AF55" s="247"/>
      <c r="AG55" s="248"/>
      <c r="AH55" s="248"/>
      <c r="AI55" s="277"/>
      <c r="AJ55" s="262"/>
      <c r="AK55" s="369"/>
      <c r="AL55" s="369"/>
      <c r="AM55" s="210"/>
      <c r="AN55" s="210"/>
      <c r="AO55" s="210"/>
      <c r="AP55" s="208"/>
      <c r="AQ55" s="288"/>
      <c r="AR55" s="210"/>
      <c r="AS55" s="381"/>
      <c r="AT55" s="288"/>
      <c r="AU55" s="210"/>
      <c r="AV55" s="210"/>
      <c r="AW55" s="127"/>
      <c r="AX55" s="127"/>
      <c r="AY55" s="127"/>
      <c r="AZ55" s="288"/>
      <c r="BA55" s="288"/>
      <c r="BB55" s="210"/>
      <c r="BC55" s="288"/>
      <c r="BD55" s="288"/>
      <c r="BE55" s="288"/>
      <c r="BF55" s="288"/>
      <c r="BG55" s="288"/>
    </row>
    <row r="56" spans="1:59" ht="15" customHeight="1">
      <c r="A56" s="304"/>
      <c r="B56" s="301"/>
      <c r="C56" s="301"/>
      <c r="D56" s="301"/>
      <c r="E56" s="301"/>
      <c r="F56" s="301"/>
      <c r="G56" s="302"/>
      <c r="H56" s="302"/>
      <c r="I56" s="302"/>
      <c r="J56" s="166"/>
      <c r="K56" s="166"/>
      <c r="L56" s="257"/>
      <c r="M56" s="257"/>
      <c r="N56" s="166"/>
      <c r="O56" s="258"/>
      <c r="P56" s="257"/>
      <c r="Q56" s="259"/>
      <c r="R56" s="259"/>
      <c r="S56" s="259"/>
      <c r="T56" s="293"/>
      <c r="U56" s="293"/>
      <c r="V56" s="293"/>
      <c r="W56" s="215"/>
      <c r="X56" s="79"/>
      <c r="Y56" s="79"/>
      <c r="Z56" s="285"/>
      <c r="AA56" s="285"/>
      <c r="AB56" s="217"/>
      <c r="AC56" s="278"/>
      <c r="AD56" s="380"/>
      <c r="AE56" s="248"/>
      <c r="AF56" s="247"/>
      <c r="AG56" s="248"/>
      <c r="AH56" s="248"/>
      <c r="AI56" s="277"/>
      <c r="AJ56" s="262"/>
      <c r="AK56" s="369"/>
      <c r="AL56" s="369"/>
      <c r="AM56" s="210"/>
      <c r="AN56" s="210"/>
      <c r="AO56" s="210"/>
      <c r="AP56" s="208"/>
      <c r="AQ56" s="288"/>
      <c r="AR56" s="210"/>
      <c r="AS56" s="381"/>
      <c r="AT56" s="288"/>
      <c r="AU56" s="210"/>
      <c r="AV56" s="210"/>
      <c r="AW56" s="127"/>
      <c r="AX56" s="127"/>
      <c r="AY56" s="127"/>
      <c r="AZ56" s="288"/>
      <c r="BA56" s="288"/>
      <c r="BB56" s="210"/>
      <c r="BC56" s="288"/>
      <c r="BD56" s="288"/>
      <c r="BE56" s="288"/>
      <c r="BF56" s="288"/>
      <c r="BG56" s="288"/>
    </row>
    <row r="57" spans="1:59" ht="15" customHeight="1">
      <c r="A57" s="304"/>
      <c r="B57" s="301"/>
      <c r="C57" s="301"/>
      <c r="D57" s="301"/>
      <c r="E57" s="301"/>
      <c r="F57" s="301"/>
      <c r="G57" s="302"/>
      <c r="H57" s="302"/>
      <c r="I57" s="302"/>
      <c r="J57" s="166"/>
      <c r="K57" s="166"/>
      <c r="L57" s="257"/>
      <c r="M57" s="257"/>
      <c r="N57" s="166"/>
      <c r="O57" s="258"/>
      <c r="P57" s="257"/>
      <c r="Q57" s="259"/>
      <c r="R57" s="259"/>
      <c r="S57" s="259"/>
      <c r="T57" s="237"/>
      <c r="U57" s="237"/>
      <c r="V57" s="237"/>
      <c r="W57" s="215"/>
      <c r="X57" s="108"/>
      <c r="Y57" s="108"/>
      <c r="Z57" s="286"/>
      <c r="AA57" s="286"/>
      <c r="AB57" s="217"/>
      <c r="AC57" s="278"/>
      <c r="AD57" s="380"/>
      <c r="AE57" s="248"/>
      <c r="AF57" s="247"/>
      <c r="AG57" s="248"/>
      <c r="AH57" s="248"/>
      <c r="AI57" s="382"/>
      <c r="AJ57" s="375"/>
      <c r="AK57" s="369"/>
      <c r="AL57" s="369"/>
      <c r="AM57" s="210"/>
      <c r="AN57" s="210"/>
      <c r="AO57" s="210"/>
      <c r="AP57" s="209"/>
      <c r="AQ57" s="288"/>
      <c r="AR57" s="210"/>
      <c r="AS57" s="381"/>
      <c r="AT57" s="288"/>
      <c r="AU57" s="210"/>
      <c r="AV57" s="210"/>
      <c r="AW57" s="127"/>
      <c r="AX57" s="127"/>
      <c r="AY57" s="127"/>
      <c r="AZ57" s="288"/>
      <c r="BA57" s="288"/>
      <c r="BB57" s="210"/>
      <c r="BC57" s="288"/>
      <c r="BD57" s="288"/>
      <c r="BE57" s="288"/>
      <c r="BF57" s="288"/>
      <c r="BG57" s="288"/>
    </row>
    <row r="58" spans="1:59" s="119" customFormat="1" ht="50.25" customHeight="1">
      <c r="A58" s="110"/>
      <c r="B58" s="111"/>
      <c r="C58" s="111"/>
      <c r="D58" s="111"/>
      <c r="E58" s="111"/>
      <c r="F58" s="111"/>
      <c r="G58" s="112"/>
      <c r="H58" s="111"/>
      <c r="I58" s="112"/>
      <c r="J58" s="255" t="s">
        <v>264</v>
      </c>
      <c r="K58" s="255"/>
      <c r="L58" s="255"/>
      <c r="M58" s="255"/>
      <c r="N58" s="255"/>
      <c r="O58" s="255"/>
      <c r="P58" s="255"/>
      <c r="Q58" s="255"/>
      <c r="R58" s="255"/>
      <c r="S58" s="255"/>
      <c r="T58" s="255"/>
      <c r="U58" s="255"/>
      <c r="V58" s="109">
        <v>0</v>
      </c>
      <c r="W58" s="104">
        <v>0.51</v>
      </c>
      <c r="X58" s="113"/>
      <c r="Y58" s="113"/>
      <c r="Z58" s="114"/>
      <c r="AA58" s="114"/>
      <c r="AB58" s="218"/>
      <c r="AC58" s="252" t="s">
        <v>265</v>
      </c>
      <c r="AD58" s="253"/>
      <c r="AE58" s="253"/>
      <c r="AF58" s="253"/>
      <c r="AG58" s="253"/>
      <c r="AH58" s="253"/>
      <c r="AI58" s="254"/>
      <c r="AJ58" s="109">
        <v>0</v>
      </c>
      <c r="AK58" s="134"/>
      <c r="AL58" s="115"/>
      <c r="AM58" s="111"/>
      <c r="AN58" s="112"/>
      <c r="AO58" s="116"/>
      <c r="AP58" s="111"/>
      <c r="AQ58" s="110"/>
      <c r="AR58" s="110"/>
      <c r="AS58" s="162">
        <f>SUM(AS45:AS57)</f>
        <v>3410000000</v>
      </c>
      <c r="AT58" s="204" t="s">
        <v>179</v>
      </c>
      <c r="AU58" s="205"/>
      <c r="AV58" s="110"/>
      <c r="AW58" s="149">
        <f>SUM(AW45:AW57)</f>
        <v>707600000</v>
      </c>
      <c r="AX58" s="149">
        <f>SUM(AX45:AX57)</f>
        <v>249300000</v>
      </c>
      <c r="AY58" s="164">
        <f>+AX58/AS58</f>
        <v>7.3108504398826976E-2</v>
      </c>
      <c r="AZ58" s="111"/>
      <c r="BA58" s="110"/>
      <c r="BB58" s="110"/>
      <c r="BC58" s="111"/>
      <c r="BD58" s="111"/>
      <c r="BE58" s="117"/>
      <c r="BF58" s="111"/>
      <c r="BG58" s="118"/>
    </row>
    <row r="59" spans="1:59" ht="54" customHeight="1">
      <c r="R59" s="226" t="s">
        <v>266</v>
      </c>
      <c r="S59" s="226"/>
      <c r="T59" s="226"/>
      <c r="U59" s="226"/>
      <c r="V59" s="133">
        <f>AVERAGE(V27,V36,V43,V58)</f>
        <v>0.38416666666666666</v>
      </c>
      <c r="W59" s="104">
        <f>AVERAGE(W27,W36,W43,W58)</f>
        <v>0.79754687499999988</v>
      </c>
      <c r="AD59" s="227" t="s">
        <v>267</v>
      </c>
      <c r="AE59" s="227"/>
      <c r="AF59" s="227"/>
      <c r="AG59" s="227"/>
      <c r="AH59" s="227"/>
      <c r="AI59" s="227"/>
      <c r="AJ59" s="133">
        <f>SUM(AJ58+AJ43+AJ38+AJ36+AJ27+AJ24)/6</f>
        <v>0.35916666666666669</v>
      </c>
      <c r="AS59" s="151">
        <f>+AS24+AS27+AS36+AS38+AS43+AS58</f>
        <v>24262286737.549999</v>
      </c>
      <c r="AT59" s="192" t="s">
        <v>268</v>
      </c>
      <c r="AU59" s="193"/>
      <c r="AV59" s="150"/>
      <c r="AW59" s="151">
        <f t="shared" ref="AW59:AX59" si="3">+AW24+AW27+AW36+AW38+AW43+AW58</f>
        <v>1886000000</v>
      </c>
      <c r="AX59" s="151">
        <f t="shared" si="3"/>
        <v>694000000</v>
      </c>
      <c r="AY59" s="123">
        <f>+AX59/AS59</f>
        <v>2.8604063891715426E-2</v>
      </c>
    </row>
    <row r="60" spans="1:59">
      <c r="W60" s="107"/>
    </row>
    <row r="61" spans="1:59">
      <c r="W61" s="107"/>
    </row>
    <row r="62" spans="1:59">
      <c r="W62" s="107"/>
      <c r="AS62" s="156"/>
    </row>
    <row r="63" spans="1:59">
      <c r="W63" s="107"/>
    </row>
  </sheetData>
  <mergeCells count="445">
    <mergeCell ref="AJ10:AJ17"/>
    <mergeCell ref="AI45:AI48"/>
    <mergeCell ref="AJ45:AJ48"/>
    <mergeCell ref="AI49:AI57"/>
    <mergeCell ref="Z45:Z57"/>
    <mergeCell ref="AA45:AA57"/>
    <mergeCell ref="T38:T40"/>
    <mergeCell ref="T45:T48"/>
    <mergeCell ref="T49:T57"/>
    <mergeCell ref="V10:V13"/>
    <mergeCell ref="V14:V18"/>
    <mergeCell ref="V19:V24"/>
    <mergeCell ref="V25:V26"/>
    <mergeCell ref="V28:V32"/>
    <mergeCell ref="V38:V40"/>
    <mergeCell ref="V45:V48"/>
    <mergeCell ref="V49:V57"/>
    <mergeCell ref="W45:W48"/>
    <mergeCell ref="W49:W57"/>
    <mergeCell ref="U25:U26"/>
    <mergeCell ref="U28:U32"/>
    <mergeCell ref="U38:U40"/>
    <mergeCell ref="U45:U48"/>
    <mergeCell ref="U49:U57"/>
    <mergeCell ref="BA45:BA57"/>
    <mergeCell ref="BB45:BB57"/>
    <mergeCell ref="BC45:BC57"/>
    <mergeCell ref="BD45:BD57"/>
    <mergeCell ref="BE45:BE57"/>
    <mergeCell ref="BF45:BF57"/>
    <mergeCell ref="BG45:BG57"/>
    <mergeCell ref="AP10:AP57"/>
    <mergeCell ref="AQ10:AQ57"/>
    <mergeCell ref="AR10:AR57"/>
    <mergeCell ref="AZ38:AZ44"/>
    <mergeCell ref="BG28:BG36"/>
    <mergeCell ref="BA38:BA44"/>
    <mergeCell ref="BB38:BB44"/>
    <mergeCell ref="BC38:BC44"/>
    <mergeCell ref="BD38:BD44"/>
    <mergeCell ref="BE38:BE44"/>
    <mergeCell ref="BG38:BG44"/>
    <mergeCell ref="AO45:AO48"/>
    <mergeCell ref="AO49:AO57"/>
    <mergeCell ref="AS45:AS48"/>
    <mergeCell ref="AS49:AS57"/>
    <mergeCell ref="AT45:AT48"/>
    <mergeCell ref="AZ45:AZ57"/>
    <mergeCell ref="AH45:AH48"/>
    <mergeCell ref="AH49:AH57"/>
    <mergeCell ref="AK45:AK48"/>
    <mergeCell ref="AK49:AK57"/>
    <mergeCell ref="AL45:AL48"/>
    <mergeCell ref="AL49:AL57"/>
    <mergeCell ref="AM45:AM48"/>
    <mergeCell ref="AM49:AM57"/>
    <mergeCell ref="AN45:AN48"/>
    <mergeCell ref="AN49:AN57"/>
    <mergeCell ref="AJ49:AJ57"/>
    <mergeCell ref="AC45:AC57"/>
    <mergeCell ref="AD45:AD57"/>
    <mergeCell ref="AE45:AE48"/>
    <mergeCell ref="AE49:AE57"/>
    <mergeCell ref="AF45:AF48"/>
    <mergeCell ref="AF49:AF57"/>
    <mergeCell ref="AG45:AG48"/>
    <mergeCell ref="AG49:AG57"/>
    <mergeCell ref="AB45:AB58"/>
    <mergeCell ref="AC58:AI58"/>
    <mergeCell ref="Q49:Q57"/>
    <mergeCell ref="R49:R57"/>
    <mergeCell ref="S49:S57"/>
    <mergeCell ref="N45:N48"/>
    <mergeCell ref="P45:P48"/>
    <mergeCell ref="O45:O48"/>
    <mergeCell ref="Q45:Q48"/>
    <mergeCell ref="R45:R48"/>
    <mergeCell ref="S45:S48"/>
    <mergeCell ref="N49:N57"/>
    <mergeCell ref="O49:O57"/>
    <mergeCell ref="P49:P57"/>
    <mergeCell ref="BF28:BF36"/>
    <mergeCell ref="M38:M40"/>
    <mergeCell ref="N38:N40"/>
    <mergeCell ref="O38:O40"/>
    <mergeCell ref="P38:P40"/>
    <mergeCell ref="Q38:Q40"/>
    <mergeCell ref="R38:R40"/>
    <mergeCell ref="S38:S40"/>
    <mergeCell ref="W38:W40"/>
    <mergeCell ref="AK38:AK40"/>
    <mergeCell ref="AL38:AL40"/>
    <mergeCell ref="AM38:AM40"/>
    <mergeCell ref="AN38:AN40"/>
    <mergeCell ref="AO38:AO40"/>
    <mergeCell ref="AJ39:AJ40"/>
    <mergeCell ref="AI39:AI40"/>
    <mergeCell ref="AH39:AH40"/>
    <mergeCell ref="AG39:AG40"/>
    <mergeCell ref="R28:R32"/>
    <mergeCell ref="T28:T32"/>
    <mergeCell ref="S28:S32"/>
    <mergeCell ref="Z28:Z36"/>
    <mergeCell ref="AA28:AA36"/>
    <mergeCell ref="Z37:Z44"/>
    <mergeCell ref="AO28:AO32"/>
    <mergeCell ref="AO33:AO36"/>
    <mergeCell ref="AS28:AS32"/>
    <mergeCell ref="BF38:BF44"/>
    <mergeCell ref="BF25:BF26"/>
    <mergeCell ref="O25:O26"/>
    <mergeCell ref="P25:P26"/>
    <mergeCell ref="Q25:Q26"/>
    <mergeCell ref="R25:R26"/>
    <mergeCell ref="S25:S26"/>
    <mergeCell ref="AK28:AK32"/>
    <mergeCell ref="AK33:AK36"/>
    <mergeCell ref="AL28:AL32"/>
    <mergeCell ref="AL33:AL36"/>
    <mergeCell ref="AM28:AM32"/>
    <mergeCell ref="AM33:AM36"/>
    <mergeCell ref="AN28:AN32"/>
    <mergeCell ref="AN33:AN36"/>
    <mergeCell ref="AZ28:AZ36"/>
    <mergeCell ref="BA28:BA36"/>
    <mergeCell ref="BB28:BB36"/>
    <mergeCell ref="BC28:BC36"/>
    <mergeCell ref="BD28:BD36"/>
    <mergeCell ref="BE28:BE36"/>
    <mergeCell ref="BG25:BG26"/>
    <mergeCell ref="AT25:AT26"/>
    <mergeCell ref="AU25:AU26"/>
    <mergeCell ref="AV25:AV26"/>
    <mergeCell ref="AZ25:AZ26"/>
    <mergeCell ref="BA25:BA26"/>
    <mergeCell ref="BB25:BB26"/>
    <mergeCell ref="BC25:BC26"/>
    <mergeCell ref="BD25:BD26"/>
    <mergeCell ref="BE25:BE26"/>
    <mergeCell ref="AX25:AX26"/>
    <mergeCell ref="AY25:AY26"/>
    <mergeCell ref="AR6:AV6"/>
    <mergeCell ref="AZ6:BD6"/>
    <mergeCell ref="BF6:BG6"/>
    <mergeCell ref="B1:C4"/>
    <mergeCell ref="D1:AZ1"/>
    <mergeCell ref="D2:AZ2"/>
    <mergeCell ref="D3:AZ3"/>
    <mergeCell ref="D4:AZ4"/>
    <mergeCell ref="B5:C5"/>
    <mergeCell ref="D5:AZ5"/>
    <mergeCell ref="A7:A8"/>
    <mergeCell ref="AN7:AN8"/>
    <mergeCell ref="A6:W6"/>
    <mergeCell ref="X6:AA6"/>
    <mergeCell ref="AB6:AQ6"/>
    <mergeCell ref="B7:B8"/>
    <mergeCell ref="C7:C8"/>
    <mergeCell ref="D7:D8"/>
    <mergeCell ref="E7:E8"/>
    <mergeCell ref="F7:F8"/>
    <mergeCell ref="AO7:AO8"/>
    <mergeCell ref="AP7:AP8"/>
    <mergeCell ref="AC7:AC8"/>
    <mergeCell ref="AD7:AD8"/>
    <mergeCell ref="AE7:AE8"/>
    <mergeCell ref="Q7:Q8"/>
    <mergeCell ref="V7:V8"/>
    <mergeCell ref="U7:U8"/>
    <mergeCell ref="T7:T8"/>
    <mergeCell ref="AI7:AI8"/>
    <mergeCell ref="AJ7:AJ8"/>
    <mergeCell ref="BA7:BA8"/>
    <mergeCell ref="AM7:AM8"/>
    <mergeCell ref="BB7:BB8"/>
    <mergeCell ref="BC7:BC8"/>
    <mergeCell ref="S7:S8"/>
    <mergeCell ref="H7:H8"/>
    <mergeCell ref="I7:I8"/>
    <mergeCell ref="J7:J8"/>
    <mergeCell ref="K7:K8"/>
    <mergeCell ref="L7:L8"/>
    <mergeCell ref="AQ7:AQ8"/>
    <mergeCell ref="AR7:AR8"/>
    <mergeCell ref="AS7:AS8"/>
    <mergeCell ref="AT7:AT8"/>
    <mergeCell ref="AU7:AU8"/>
    <mergeCell ref="AV7:AV8"/>
    <mergeCell ref="AK7:AK8"/>
    <mergeCell ref="AL7:AL8"/>
    <mergeCell ref="AX7:AX8"/>
    <mergeCell ref="A10:A57"/>
    <mergeCell ref="B10:B57"/>
    <mergeCell ref="C10:C57"/>
    <mergeCell ref="D10:D57"/>
    <mergeCell ref="E10:E57"/>
    <mergeCell ref="M7:M8"/>
    <mergeCell ref="G7:G8"/>
    <mergeCell ref="BG7:BG8"/>
    <mergeCell ref="BF7:BF8"/>
    <mergeCell ref="BE7:BE8"/>
    <mergeCell ref="BD7:BD8"/>
    <mergeCell ref="AH7:AH8"/>
    <mergeCell ref="AG7:AG8"/>
    <mergeCell ref="AF7:AF8"/>
    <mergeCell ref="AB7:AB8"/>
    <mergeCell ref="AA7:AA8"/>
    <mergeCell ref="Z7:Z8"/>
    <mergeCell ref="Y7:Y8"/>
    <mergeCell ref="X7:X8"/>
    <mergeCell ref="W7:W8"/>
    <mergeCell ref="R7:R8"/>
    <mergeCell ref="O7:P7"/>
    <mergeCell ref="N7:N8"/>
    <mergeCell ref="AZ7:AZ8"/>
    <mergeCell ref="F10:F57"/>
    <mergeCell ref="G28:G36"/>
    <mergeCell ref="H28:H36"/>
    <mergeCell ref="I28:I36"/>
    <mergeCell ref="G37:G44"/>
    <mergeCell ref="H37:H44"/>
    <mergeCell ref="I37:I44"/>
    <mergeCell ref="G45:G57"/>
    <mergeCell ref="H45:H57"/>
    <mergeCell ref="I45:I57"/>
    <mergeCell ref="G10:G26"/>
    <mergeCell ref="H10:H26"/>
    <mergeCell ref="I10:I26"/>
    <mergeCell ref="J10:J26"/>
    <mergeCell ref="J45:J57"/>
    <mergeCell ref="K10:K13"/>
    <mergeCell ref="L10:L13"/>
    <mergeCell ref="M10:M13"/>
    <mergeCell ref="N10:N13"/>
    <mergeCell ref="K19:K24"/>
    <mergeCell ref="L19:L24"/>
    <mergeCell ref="M19:M24"/>
    <mergeCell ref="N19:N24"/>
    <mergeCell ref="K25:K26"/>
    <mergeCell ref="L25:L26"/>
    <mergeCell ref="M25:M26"/>
    <mergeCell ref="N25:N26"/>
    <mergeCell ref="K38:K40"/>
    <mergeCell ref="L38:L40"/>
    <mergeCell ref="K45:K48"/>
    <mergeCell ref="K49:K57"/>
    <mergeCell ref="L49:L57"/>
    <mergeCell ref="L45:L48"/>
    <mergeCell ref="M45:M48"/>
    <mergeCell ref="M49:M57"/>
    <mergeCell ref="J28:J36"/>
    <mergeCell ref="K36:U36"/>
    <mergeCell ref="O10:O13"/>
    <mergeCell ref="P10:P13"/>
    <mergeCell ref="Q10:Q13"/>
    <mergeCell ref="R10:R13"/>
    <mergeCell ref="U10:U13"/>
    <mergeCell ref="U14:U18"/>
    <mergeCell ref="U19:U24"/>
    <mergeCell ref="K14:K18"/>
    <mergeCell ref="L14:L18"/>
    <mergeCell ref="M14:M18"/>
    <mergeCell ref="N14:N18"/>
    <mergeCell ref="O14:O18"/>
    <mergeCell ref="P14:P18"/>
    <mergeCell ref="Q14:Q18"/>
    <mergeCell ref="R14:R18"/>
    <mergeCell ref="T10:T13"/>
    <mergeCell ref="T14:T18"/>
    <mergeCell ref="T19:T24"/>
    <mergeCell ref="S10:S13"/>
    <mergeCell ref="S14:S18"/>
    <mergeCell ref="S19:S24"/>
    <mergeCell ref="AG14:AG17"/>
    <mergeCell ref="W10:W13"/>
    <mergeCell ref="W14:W18"/>
    <mergeCell ref="W19:W24"/>
    <mergeCell ref="Z10:Z26"/>
    <mergeCell ref="AA10:AA26"/>
    <mergeCell ref="X10:X13"/>
    <mergeCell ref="Y10:Y13"/>
    <mergeCell ref="X19:X24"/>
    <mergeCell ref="Y19:Y24"/>
    <mergeCell ref="AB10:AB24"/>
    <mergeCell ref="AC24:AH24"/>
    <mergeCell ref="AB25:AB27"/>
    <mergeCell ref="AC27:AI27"/>
    <mergeCell ref="AI10:AI17"/>
    <mergeCell ref="X14:X18"/>
    <mergeCell ref="Y14:Y18"/>
    <mergeCell ref="BD10:BD24"/>
    <mergeCell ref="BE10:BE24"/>
    <mergeCell ref="BF10:BF24"/>
    <mergeCell ref="BG10:BG24"/>
    <mergeCell ref="AZ10:AZ24"/>
    <mergeCell ref="BA10:BA24"/>
    <mergeCell ref="BB10:BB24"/>
    <mergeCell ref="BC10:BC24"/>
    <mergeCell ref="AX10:AX17"/>
    <mergeCell ref="AS10:AS17"/>
    <mergeCell ref="AT10:AT17"/>
    <mergeCell ref="AK18:AK24"/>
    <mergeCell ref="AL18:AL24"/>
    <mergeCell ref="AM18:AM24"/>
    <mergeCell ref="AN18:AN24"/>
    <mergeCell ref="AO18:AO24"/>
    <mergeCell ref="AK10:AK17"/>
    <mergeCell ref="AL10:AL17"/>
    <mergeCell ref="AM10:AM17"/>
    <mergeCell ref="AN10:AN17"/>
    <mergeCell ref="AO10:AO17"/>
    <mergeCell ref="AF10:AF17"/>
    <mergeCell ref="K27:S27"/>
    <mergeCell ref="O19:O24"/>
    <mergeCell ref="P19:P24"/>
    <mergeCell ref="Q19:Q24"/>
    <mergeCell ref="R19:R24"/>
    <mergeCell ref="W25:W26"/>
    <mergeCell ref="AC25:AC26"/>
    <mergeCell ref="AD25:AD26"/>
    <mergeCell ref="AG41:AG42"/>
    <mergeCell ref="T25:T26"/>
    <mergeCell ref="AA37:AA44"/>
    <mergeCell ref="AJ18:AJ23"/>
    <mergeCell ref="AC28:AC35"/>
    <mergeCell ref="AD28:AD35"/>
    <mergeCell ref="AE28:AE31"/>
    <mergeCell ref="AE32:AE35"/>
    <mergeCell ref="AG28:AG31"/>
    <mergeCell ref="AH28:AH31"/>
    <mergeCell ref="AG32:AG35"/>
    <mergeCell ref="AI28:AI31"/>
    <mergeCell ref="AI32:AI35"/>
    <mergeCell ref="AH32:AH35"/>
    <mergeCell ref="AJ28:AJ31"/>
    <mergeCell ref="AJ32:AJ35"/>
    <mergeCell ref="AC10:AC23"/>
    <mergeCell ref="AD10:AD23"/>
    <mergeCell ref="AE18:AE23"/>
    <mergeCell ref="AF18:AF23"/>
    <mergeCell ref="AG18:AG23"/>
    <mergeCell ref="AH18:AH23"/>
    <mergeCell ref="AI18:AI23"/>
    <mergeCell ref="AH10:AH17"/>
    <mergeCell ref="AE10:AE13"/>
    <mergeCell ref="AE14:AE17"/>
    <mergeCell ref="AG10:AG13"/>
    <mergeCell ref="J37:J43"/>
    <mergeCell ref="K43:U43"/>
    <mergeCell ref="J58:U58"/>
    <mergeCell ref="AF39:AF40"/>
    <mergeCell ref="AJ41:AJ42"/>
    <mergeCell ref="K28:K35"/>
    <mergeCell ref="L28:L35"/>
    <mergeCell ref="M28:M35"/>
    <mergeCell ref="N28:N35"/>
    <mergeCell ref="O28:O35"/>
    <mergeCell ref="P28:P35"/>
    <mergeCell ref="Q28:Q35"/>
    <mergeCell ref="R33:R35"/>
    <mergeCell ref="S33:S35"/>
    <mergeCell ref="T33:T35"/>
    <mergeCell ref="U33:U35"/>
    <mergeCell ref="V33:V35"/>
    <mergeCell ref="W28:W35"/>
    <mergeCell ref="K41:K42"/>
    <mergeCell ref="L41:L42"/>
    <mergeCell ref="M41:M42"/>
    <mergeCell ref="N41:N42"/>
    <mergeCell ref="AC39:AC42"/>
    <mergeCell ref="AD39:AD42"/>
    <mergeCell ref="Q41:Q42"/>
    <mergeCell ref="R41:R42"/>
    <mergeCell ref="S41:S42"/>
    <mergeCell ref="T41:T42"/>
    <mergeCell ref="U41:U42"/>
    <mergeCell ref="V41:V42"/>
    <mergeCell ref="W41:W42"/>
    <mergeCell ref="P41:P42"/>
    <mergeCell ref="AK41:AK44"/>
    <mergeCell ref="AE41:AE42"/>
    <mergeCell ref="AF41:AF42"/>
    <mergeCell ref="AH41:AH42"/>
    <mergeCell ref="AI41:AI42"/>
    <mergeCell ref="R59:U59"/>
    <mergeCell ref="AD59:AI59"/>
    <mergeCell ref="AX40:AX42"/>
    <mergeCell ref="AX48:AX51"/>
    <mergeCell ref="AY7:AY8"/>
    <mergeCell ref="AY10:AY17"/>
    <mergeCell ref="AY40:AY42"/>
    <mergeCell ref="AY48:AY51"/>
    <mergeCell ref="AX18:AX23"/>
    <mergeCell ref="AY18:AY23"/>
    <mergeCell ref="AW7:AW8"/>
    <mergeCell ref="AW10:AW17"/>
    <mergeCell ref="AW40:AW42"/>
    <mergeCell ref="AW48:AW51"/>
    <mergeCell ref="AW18:AW23"/>
    <mergeCell ref="AS33:AS35"/>
    <mergeCell ref="AU28:AU35"/>
    <mergeCell ref="AV28:AV35"/>
    <mergeCell ref="AT36:AU36"/>
    <mergeCell ref="AW28:AW35"/>
    <mergeCell ref="AL41:AL44"/>
    <mergeCell ref="AM41:AM44"/>
    <mergeCell ref="AN41:AN44"/>
    <mergeCell ref="AO41:AO44"/>
    <mergeCell ref="X28:X35"/>
    <mergeCell ref="Y28:Y35"/>
    <mergeCell ref="AB28:AB36"/>
    <mergeCell ref="AC36:AI36"/>
    <mergeCell ref="AF28:AF31"/>
    <mergeCell ref="AF32:AF35"/>
    <mergeCell ref="X38:X40"/>
    <mergeCell ref="Y38:Y40"/>
    <mergeCell ref="X41:X42"/>
    <mergeCell ref="Y41:Y42"/>
    <mergeCell ref="AB37:AB38"/>
    <mergeCell ref="AC38:AI38"/>
    <mergeCell ref="AB39:AB43"/>
    <mergeCell ref="AC43:AI43"/>
    <mergeCell ref="AE39:AE40"/>
    <mergeCell ref="AU10:AU17"/>
    <mergeCell ref="AV10:AV17"/>
    <mergeCell ref="AS18:AS23"/>
    <mergeCell ref="AT18:AT23"/>
    <mergeCell ref="AU18:AU23"/>
    <mergeCell ref="AV18:AV23"/>
    <mergeCell ref="AT24:AU24"/>
    <mergeCell ref="AT27:AU27"/>
    <mergeCell ref="AW25:AW26"/>
    <mergeCell ref="AT59:AU59"/>
    <mergeCell ref="AX28:AX35"/>
    <mergeCell ref="AY28:AY35"/>
    <mergeCell ref="AT28:AT32"/>
    <mergeCell ref="AT33:AT35"/>
    <mergeCell ref="AT38:AU38"/>
    <mergeCell ref="AT43:AU43"/>
    <mergeCell ref="AU39:AU42"/>
    <mergeCell ref="AV39:AV42"/>
    <mergeCell ref="AT58:AU58"/>
    <mergeCell ref="AT49:AT57"/>
    <mergeCell ref="AU45:AU57"/>
    <mergeCell ref="AV45:AV57"/>
  </mergeCell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topLeftCell="A12" zoomScale="70" zoomScaleNormal="70" workbookViewId="0">
      <selection activeCell="A5" sqref="A5:B5"/>
    </sheetView>
  </sheetViews>
  <sheetFormatPr defaultColWidth="10.7109375" defaultRowHeight="15"/>
  <cols>
    <col min="1" max="1" width="30" customWidth="1"/>
    <col min="2" max="2" width="43.42578125" customWidth="1"/>
    <col min="6" max="6" width="20.140625" customWidth="1"/>
    <col min="7" max="7" width="34.7109375" customWidth="1"/>
  </cols>
  <sheetData>
    <row r="1" spans="1:7" ht="52.5" customHeight="1">
      <c r="A1" s="390" t="s">
        <v>269</v>
      </c>
      <c r="B1" s="390"/>
      <c r="F1" s="1" t="s">
        <v>270</v>
      </c>
      <c r="G1" s="1" t="s">
        <v>271</v>
      </c>
    </row>
    <row r="2" spans="1:7" ht="25.5" customHeight="1">
      <c r="A2" s="389" t="s">
        <v>272</v>
      </c>
      <c r="B2" s="389"/>
      <c r="F2" s="2">
        <v>0</v>
      </c>
      <c r="G2" s="3" t="s">
        <v>273</v>
      </c>
    </row>
    <row r="3" spans="1:7" ht="45" customHeight="1">
      <c r="A3" s="389" t="s">
        <v>274</v>
      </c>
      <c r="B3" s="389"/>
      <c r="F3" s="2">
        <v>1</v>
      </c>
      <c r="G3" s="3" t="s">
        <v>275</v>
      </c>
    </row>
    <row r="4" spans="1:7" ht="45" customHeight="1">
      <c r="A4" s="389" t="s">
        <v>276</v>
      </c>
      <c r="B4" s="389"/>
      <c r="F4" s="2">
        <v>2</v>
      </c>
      <c r="G4" s="3" t="s">
        <v>277</v>
      </c>
    </row>
    <row r="5" spans="1:7" ht="45" customHeight="1">
      <c r="A5" s="389" t="s">
        <v>278</v>
      </c>
      <c r="B5" s="389"/>
      <c r="F5" s="2">
        <v>3</v>
      </c>
      <c r="G5" s="3" t="s">
        <v>279</v>
      </c>
    </row>
    <row r="6" spans="1:7" ht="45" customHeight="1">
      <c r="A6" s="389" t="s">
        <v>280</v>
      </c>
      <c r="B6" s="389"/>
      <c r="F6" s="2">
        <v>4</v>
      </c>
      <c r="G6" s="3" t="s">
        <v>281</v>
      </c>
    </row>
    <row r="7" spans="1:7" ht="45" customHeight="1">
      <c r="A7" s="389" t="s">
        <v>282</v>
      </c>
      <c r="B7" s="389"/>
      <c r="F7" s="2">
        <v>5</v>
      </c>
      <c r="G7" s="3" t="s">
        <v>283</v>
      </c>
    </row>
    <row r="8" spans="1:7" ht="45" customHeight="1">
      <c r="A8" s="389" t="s">
        <v>284</v>
      </c>
      <c r="B8" s="389"/>
    </row>
    <row r="9" spans="1:7" ht="45" customHeight="1">
      <c r="A9" s="389" t="s">
        <v>285</v>
      </c>
      <c r="B9" s="389"/>
    </row>
    <row r="10" spans="1:7" ht="45" customHeight="1">
      <c r="A10" s="389" t="s">
        <v>286</v>
      </c>
      <c r="B10" s="389"/>
    </row>
    <row r="11" spans="1:7" ht="45" customHeight="1">
      <c r="A11" s="389" t="s">
        <v>287</v>
      </c>
      <c r="B11" s="389"/>
    </row>
    <row r="12" spans="1:7" ht="45" customHeight="1">
      <c r="A12" s="389" t="s">
        <v>288</v>
      </c>
      <c r="B12" s="389"/>
    </row>
    <row r="13" spans="1:7" ht="45" customHeight="1">
      <c r="A13" s="389" t="s">
        <v>289</v>
      </c>
      <c r="B13" s="389"/>
    </row>
    <row r="14" spans="1:7" ht="45" customHeight="1">
      <c r="A14" s="389" t="s">
        <v>290</v>
      </c>
      <c r="B14" s="389"/>
    </row>
    <row r="15" spans="1:7" ht="45" customHeight="1">
      <c r="A15" s="389" t="s">
        <v>291</v>
      </c>
      <c r="B15" s="389"/>
    </row>
    <row r="16" spans="1:7" ht="45" customHeight="1">
      <c r="A16" s="389" t="s">
        <v>292</v>
      </c>
      <c r="B16" s="389"/>
    </row>
    <row r="17" spans="1:2" ht="45" customHeight="1">
      <c r="A17" s="389" t="s">
        <v>293</v>
      </c>
      <c r="B17" s="389"/>
    </row>
    <row r="18" spans="1:2" ht="45" customHeight="1">
      <c r="A18" s="389" t="s">
        <v>294</v>
      </c>
      <c r="B18" s="389"/>
    </row>
    <row r="19" spans="1:2" ht="45" customHeight="1">
      <c r="A19" s="389" t="s">
        <v>295</v>
      </c>
      <c r="B19" s="389"/>
    </row>
    <row r="20" spans="1:2" ht="45" customHeight="1">
      <c r="A20" s="389" t="s">
        <v>296</v>
      </c>
      <c r="B20" s="389"/>
    </row>
    <row r="21" spans="1:2" ht="45" customHeight="1">
      <c r="A21" s="389" t="s">
        <v>297</v>
      </c>
      <c r="B21" s="389"/>
    </row>
    <row r="22" spans="1:2" ht="45" customHeight="1"/>
    <row r="23" spans="1:2" ht="45" customHeight="1"/>
    <row r="24" spans="1:2" ht="45" customHeight="1"/>
    <row r="25" spans="1:2" ht="45" customHeight="1"/>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Usuario invitado</cp:lastModifiedBy>
  <cp:revision/>
  <dcterms:created xsi:type="dcterms:W3CDTF">2022-12-26T20:23:47Z</dcterms:created>
  <dcterms:modified xsi:type="dcterms:W3CDTF">2024-07-16T20:47:08Z</dcterms:modified>
  <cp:category/>
  <cp:contentStatus/>
</cp:coreProperties>
</file>