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09"/>
  <workbookPr/>
  <mc:AlternateContent xmlns:mc="http://schemas.openxmlformats.org/markup-compatibility/2006">
    <mc:Choice Requires="x15">
      <x15ac:absPath xmlns:x15ac="http://schemas.microsoft.com/office/spreadsheetml/2010/11/ac" url="C:\Users\yamil\OneDrive\Desktop\PARA EVIDENCIAS DEL 2024\"/>
    </mc:Choice>
  </mc:AlternateContent>
  <xr:revisionPtr revIDLastSave="0" documentId="11_20893D997D6143B39BC0E1697196B6A5056C7CCA" xr6:coauthVersionLast="47" xr6:coauthVersionMax="47" xr10:uidLastSave="{00000000-0000-0000-0000-000000000000}"/>
  <bookViews>
    <workbookView xWindow="0" yWindow="0" windowWidth="23040" windowHeight="9072" xr2:uid="{00000000-000D-0000-FFFF-FFFF00000000}"/>
  </bookViews>
  <sheets>
    <sheet name="PLAN ACCION1-2024"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233" i="1" l="1"/>
  <c r="S231" i="1"/>
  <c r="U217" i="1"/>
  <c r="U212" i="1"/>
  <c r="U204" i="1"/>
  <c r="U199" i="1"/>
  <c r="U188" i="1"/>
  <c r="U181" i="1"/>
  <c r="U171" i="1"/>
  <c r="U163" i="1"/>
  <c r="U154" i="1"/>
  <c r="U144" i="1"/>
  <c r="U127" i="1"/>
  <c r="U118" i="1"/>
  <c r="U125" i="1"/>
  <c r="U109" i="1"/>
  <c r="U98" i="1"/>
  <c r="U90" i="1"/>
  <c r="U79" i="1"/>
  <c r="U71" i="1"/>
  <c r="U55" i="1"/>
  <c r="U35" i="1"/>
  <c r="U30" i="1"/>
  <c r="U6" i="1"/>
  <c r="U231" i="1" l="1"/>
  <c r="N229" i="1"/>
  <c r="N223" i="1"/>
  <c r="N216" i="1"/>
  <c r="N207" i="1"/>
  <c r="N211" i="1" s="1"/>
  <c r="N203" i="1"/>
  <c r="N191" i="1"/>
  <c r="N198" i="1" s="1"/>
  <c r="N187" i="1"/>
  <c r="N180" i="1"/>
  <c r="N176" i="1"/>
  <c r="N170" i="1"/>
  <c r="N162" i="1"/>
  <c r="N148" i="1"/>
  <c r="N153" i="1" s="1"/>
  <c r="N142" i="1"/>
  <c r="N134" i="1"/>
  <c r="N143" i="1" s="1"/>
  <c r="N110" i="1"/>
  <c r="N111" i="1"/>
  <c r="N112" i="1"/>
  <c r="N113" i="1"/>
  <c r="N114" i="1"/>
  <c r="N115" i="1"/>
  <c r="N116" i="1"/>
  <c r="N118" i="1"/>
  <c r="N119" i="1"/>
  <c r="N120" i="1"/>
  <c r="N121" i="1"/>
  <c r="N122" i="1"/>
  <c r="N123" i="1"/>
  <c r="N109" i="1"/>
  <c r="N117" i="1" s="1"/>
  <c r="N101" i="1"/>
  <c r="N102" i="1"/>
  <c r="N103" i="1"/>
  <c r="N104" i="1"/>
  <c r="N105" i="1"/>
  <c r="N106" i="1"/>
  <c r="N98" i="1"/>
  <c r="N108" i="1" s="1"/>
  <c r="N91" i="1"/>
  <c r="N93" i="1"/>
  <c r="N94" i="1"/>
  <c r="N95" i="1"/>
  <c r="N96" i="1"/>
  <c r="N80" i="1"/>
  <c r="N81" i="1"/>
  <c r="N82" i="1"/>
  <c r="N83" i="1"/>
  <c r="N84" i="1"/>
  <c r="N85" i="1"/>
  <c r="N86" i="1"/>
  <c r="N87" i="1"/>
  <c r="N88" i="1"/>
  <c r="N79" i="1"/>
  <c r="N89" i="1" s="1"/>
  <c r="N78" i="1"/>
  <c r="N64" i="1"/>
  <c r="N65" i="1"/>
  <c r="N66" i="1"/>
  <c r="N67" i="1"/>
  <c r="N62" i="1"/>
  <c r="N36" i="1"/>
  <c r="N37" i="1"/>
  <c r="N38" i="1"/>
  <c r="N39" i="1"/>
  <c r="N40" i="1"/>
  <c r="N41" i="1"/>
  <c r="N42" i="1"/>
  <c r="N43" i="1"/>
  <c r="N44" i="1"/>
  <c r="N45" i="1"/>
  <c r="N46" i="1"/>
  <c r="N47" i="1"/>
  <c r="N48" i="1"/>
  <c r="N49" i="1"/>
  <c r="N50" i="1"/>
  <c r="N51" i="1"/>
  <c r="N52" i="1"/>
  <c r="N53" i="1"/>
  <c r="N35" i="1"/>
  <c r="N54" i="1" s="1"/>
  <c r="N32" i="1"/>
  <c r="N34" i="1" s="1"/>
  <c r="N25" i="1"/>
  <c r="N28" i="1"/>
  <c r="N24" i="1"/>
  <c r="N8" i="1"/>
  <c r="N9" i="1"/>
  <c r="N10" i="1"/>
  <c r="N12" i="1"/>
  <c r="N13" i="1"/>
  <c r="N14" i="1"/>
  <c r="N15" i="1"/>
  <c r="N16" i="1"/>
  <c r="N17" i="1"/>
  <c r="N18" i="1"/>
  <c r="N19" i="1"/>
  <c r="N20" i="1"/>
  <c r="N7" i="1"/>
  <c r="N23" i="1" s="1"/>
  <c r="G223" i="1"/>
  <c r="F204" i="1"/>
  <c r="G204" i="1" s="1"/>
  <c r="G211" i="1" s="1"/>
  <c r="G203" i="1"/>
  <c r="G198" i="1"/>
  <c r="G187" i="1"/>
  <c r="F181" i="1"/>
  <c r="G180" i="1"/>
  <c r="G176" i="1"/>
  <c r="F171" i="1"/>
  <c r="G170" i="1"/>
  <c r="G162" i="1"/>
  <c r="G153" i="1"/>
  <c r="F144" i="1"/>
  <c r="G143" i="1"/>
  <c r="F127" i="1"/>
  <c r="G126" i="1"/>
  <c r="F123" i="1"/>
  <c r="G123" i="1" s="1"/>
  <c r="F120" i="1"/>
  <c r="G120" i="1" s="1"/>
  <c r="F119" i="1"/>
  <c r="F118" i="1"/>
  <c r="G118" i="1" s="1"/>
  <c r="G124" i="1" s="1"/>
  <c r="F115" i="1"/>
  <c r="F111" i="1"/>
  <c r="F110" i="1"/>
  <c r="F109" i="1"/>
  <c r="G109" i="1" s="1"/>
  <c r="G117" i="1" s="1"/>
  <c r="F106" i="1"/>
  <c r="G106" i="1" s="1"/>
  <c r="F104" i="1"/>
  <c r="G104" i="1" s="1"/>
  <c r="G108" i="1" s="1"/>
  <c r="F98" i="1"/>
  <c r="F94" i="1"/>
  <c r="G94" i="1" s="1"/>
  <c r="F92" i="1"/>
  <c r="G92" i="1" s="1"/>
  <c r="F90" i="1"/>
  <c r="G90" i="1" s="1"/>
  <c r="G97" i="1" s="1"/>
  <c r="F88" i="1"/>
  <c r="F79" i="1"/>
  <c r="G79" i="1" s="1"/>
  <c r="G89" i="1" s="1"/>
  <c r="F68" i="1"/>
  <c r="F64" i="1"/>
  <c r="G64" i="1" s="1"/>
  <c r="G70" i="1" s="1"/>
  <c r="F63" i="1"/>
  <c r="F59" i="1"/>
  <c r="G59" i="1" s="1"/>
  <c r="G62" i="1" s="1"/>
  <c r="F32" i="1"/>
  <c r="G32" i="1" s="1"/>
  <c r="G34" i="1" s="1"/>
  <c r="F28" i="1"/>
  <c r="G28" i="1" s="1"/>
  <c r="F27" i="1"/>
  <c r="F24" i="1"/>
  <c r="G24" i="1" s="1"/>
  <c r="G29" i="1" s="1"/>
  <c r="F20" i="1"/>
  <c r="G20" i="1" s="1"/>
  <c r="F7" i="1"/>
  <c r="G7" i="1" s="1"/>
  <c r="G23" i="1" s="1"/>
  <c r="G231" i="1" l="1"/>
  <c r="N29" i="1"/>
  <c r="N70" i="1"/>
  <c r="N97" i="1"/>
  <c r="N124" i="1"/>
  <c r="N231" i="1"/>
</calcChain>
</file>

<file path=xl/sharedStrings.xml><?xml version="1.0" encoding="utf-8"?>
<sst xmlns="http://schemas.openxmlformats.org/spreadsheetml/2006/main" count="799" uniqueCount="537">
  <si>
    <t>SEGUIMIENTO PLAN DE ACCION SPDS  MAYO 30. 2024</t>
  </si>
  <si>
    <t xml:space="preserve">PROGRAMA </t>
  </si>
  <si>
    <t>DESCRIPCION DE LA META PRODUCTO 2020-2023</t>
  </si>
  <si>
    <t>PROGRAMACIÓN META PRODUCTO A 2024</t>
  </si>
  <si>
    <t>REPORTE A MARZO 31.2024</t>
  </si>
  <si>
    <t>REPORTE A MAYO  30.2024</t>
  </si>
  <si>
    <t>AVANCE META PRODUCTO NUMERICO</t>
  </si>
  <si>
    <t>AVANCE PORCENTUAL  META PRODUCTO NUMERICO VIGENCIA 2024</t>
  </si>
  <si>
    <t>PROYECTO DE INVERSIÓN</t>
  </si>
  <si>
    <t>CÓDIGO DE PROYECTO BPIN</t>
  </si>
  <si>
    <t>ACTIVIDADES DE PROYECTO DE INVERSION VIABILIZADAS EN SUIFP
( HITOS )</t>
  </si>
  <si>
    <t>PROGRAMACION NUMERICA DE LA ACTIVIDAD PROYECTO 2024</t>
  </si>
  <si>
    <t>REPORTE A MARZO 31.24</t>
  </si>
  <si>
    <t>REPORTE A MAYO 30.24</t>
  </si>
  <si>
    <t>AVANCE ACTIVIDADES PROYECTO CORTE MAYO 2024</t>
  </si>
  <si>
    <t xml:space="preserve">REPORTE EJECUCIÓN PRESUPUESTAL A 31 DE MARZO DE 2024
(COMPROMISOS) </t>
  </si>
  <si>
    <t xml:space="preserve">REPORTE EJECUCIÓN PRESUPUESTAL A 30 DE  MAYO DE 2024
(COMPROMISOS) </t>
  </si>
  <si>
    <t xml:space="preserve">REPORTE EJECUCIÓN PRESUPUESTAL A 31 DE MARZO DE 2024
(PAGOS) </t>
  </si>
  <si>
    <t xml:space="preserve">REPORTE EJECUCIÓN PRESUPUESTAL A 30 DE MAYO DE 2024
(PAGOS) </t>
  </si>
  <si>
    <t>PRESUPUESTO VIGENTE 2024</t>
  </si>
  <si>
    <t>PRESUPUESTO EJECUTADO GIROS  CORTE 2024</t>
  </si>
  <si>
    <t>PORCENTAJE DE EJECUCIÓN PRESUPUESTAL CORTE MAYO 2024</t>
  </si>
  <si>
    <t>OBSERVACION 
EJECUTADO DE ENERO 01 A MARZO 31 DE 2024</t>
  </si>
  <si>
    <t>OBSERVACION 
EJECUTADO DE  ABRIL 01 A MAYO 30 DE 2024</t>
  </si>
  <si>
    <t>LINK DE EVIDENCIAS 
EJECUTADO DE ENERO 01 A MARZO 31 DE 2024</t>
  </si>
  <si>
    <t>LINK DE EVIDENCIAS 
EJECUTADO DE ABRIL 01 A MAYO 30 DE 2024</t>
  </si>
  <si>
    <t>Programa: Centros para el emprendimiento y la gestión de la empleabilidad en Cartagena de Indias</t>
  </si>
  <si>
    <t>Diseñar 1  Ruta de atención para la inclusión productiva (Empresarismo y Empleabilidad).</t>
  </si>
  <si>
    <t>No programada</t>
  </si>
  <si>
    <t>NP</t>
  </si>
  <si>
    <t>Implementación Estrategias de Emprendimiento y Empresarismo para la Inclusión Productiva y la Vinculación Laboral en el Distrito de Cartagena: " Centros para el Emprendimiento y la Gestión de la Empleabilidad"  Cartagena de Indias</t>
  </si>
  <si>
    <t>NO PROGRAMADA</t>
  </si>
  <si>
    <t xml:space="preserve">No programada </t>
  </si>
  <si>
    <t>Meta alcanzada</t>
  </si>
  <si>
    <t>Procedimientos atención y entrega de beneficios de la unidad de proyectos productivos.pdf</t>
  </si>
  <si>
    <t>A1</t>
  </si>
  <si>
    <t>Atender a 15.000 personas en empresarismo y empleabilidad (grupos poblacionales diferenciales).</t>
  </si>
  <si>
    <t>Realizar jornadas de socialización “Ruta Comunitaria para la Inclusión Productiva”, en las diferentes localidades de la ciudad de Cartagena.</t>
  </si>
  <si>
    <t>El indicador es el producto del desarrrollo de 9 rutas comunitarias realizadas en el mes de marzo del año 2024, para un total de atendidos de 277. Las atenciones continuaran en la unidad teniendo en cuenta la participacion en los diferentes espacios propuestos por las comunidades.</t>
  </si>
  <si>
    <t>El indicador es el producto del desarrrollo de 37 rutas comunitarias realizadas hasta el mes de mayo del año 2024, para un total de atendidos de 896. Las atenciones continuaran en la unidad teniendo en cuenta la participacion en los diferentes espacios propuestos por las comunidades.</t>
  </si>
  <si>
    <t>A2</t>
  </si>
  <si>
    <t>Registrar a los participantes (aplicación de diagnóstico socio productivo u otro soporte).</t>
  </si>
  <si>
    <t>Aplicar registro empresarial a los participantes de la ruta.</t>
  </si>
  <si>
    <t>Desarrollar componentes de orientación, capacitación y asesorías empresariales a los participantes.Etapa: operación.</t>
  </si>
  <si>
    <t>Por temas de contratacion del personal, solo se ha realizado el primer encuentro.</t>
  </si>
  <si>
    <t>Se realizó 37 rutas comunitarias en las cuales se orientó, asesoró y capacitó en temas de emprendimiento y empresarismo a los participantes de la misma.</t>
  </si>
  <si>
    <t>A5</t>
  </si>
  <si>
    <t>Elaboración y sustentación de los planes de negocio de los participantes.</t>
  </si>
  <si>
    <t>Se logro generar la elaboracion y sustentacion de 357 ideas de negocios de la poblacion antendida en las difenrentes rutas realizadas hasta la fecha.</t>
  </si>
  <si>
    <t>A6</t>
  </si>
  <si>
    <t>Formalizar e implementar y financiar 5.000 unidades productivas.</t>
  </si>
  <si>
    <t>Implementar unidades productivas de participantes aprobados.</t>
  </si>
  <si>
    <t>No se ha hecho entrega de capital semilla</t>
  </si>
  <si>
    <t>Acompañamiento empresarial y asesorías específicas.Etapa: operación</t>
  </si>
  <si>
    <t>Actividad no programada</t>
  </si>
  <si>
    <t>Generar, por lo menos, 20 acuerdos comerciales para los emprendimientos y unidades productivas.</t>
  </si>
  <si>
    <t>Vincular 2.500 personas laboralmente.</t>
  </si>
  <si>
    <t>Aplicar registro laboral a los participantes de la ruta. (Logistica para FERIA LABORAL)</t>
  </si>
  <si>
    <t>Aun no se realiza feria laboral</t>
  </si>
  <si>
    <t>Gestionar acuerdos y alianzas con empresas de sector productivo.</t>
  </si>
  <si>
    <t>Gestion en proceso</t>
  </si>
  <si>
    <t>Formar a 1.500 personas con en competencias específicas, técnicos o tecnólogos, acorde a los diagnósticos laborales.</t>
  </si>
  <si>
    <t>Generar, por lo menos 5 alianzas con IFPDH y de educación superior, para la capacitación, orientación y formación pertinente de la población sujeto.</t>
  </si>
  <si>
    <t>Aun no se realiza la semana de la productividad</t>
  </si>
  <si>
    <t>Implementar 4 Semanas por la productividad en Cartagena, como mecanismo de promoción empresarial. (1 por año)</t>
  </si>
  <si>
    <t>Generar participación, de por lo menos 100 unidades productivas a los diferentes espacios propuestos.</t>
  </si>
  <si>
    <t>Desarrollar la iniciativa de promoción comercial “Semanas por la productividad en Cartagena”.</t>
  </si>
  <si>
    <t>Vincular 800 unidades productivas participando de espacios de promoción, comercialización y acceso a nuevos mercados (local, nacional e internacional)</t>
  </si>
  <si>
    <t>Vincular a 800 unidades productivas a espacios de promoción, comercialización y acceso de nuevos mercados.</t>
  </si>
  <si>
    <t>El indicador es el producto del acompañamiento a 2 ferias realizadas en el mes de marzo del año 2024 (Feria de emprendedoras UDC y Feria del dulce Bicentenario) con un total de 48 participantes y 14 respectivamente.</t>
  </si>
  <si>
    <t>El indicador es el producto del acompañamiento a 2 ferias realizadas en el mes de marzo del año 2024 (Feria de emprendedoras UDC y Feria del dulce Bicentenario) con un total de 48 participantes y 14 respectivamente y una feria en el mes de mayo con participacion de 15 adultos mayores.</t>
  </si>
  <si>
    <t>A11</t>
  </si>
  <si>
    <t>A15</t>
  </si>
  <si>
    <t>Vincular a 100 unidades productivas con enfoque de innovación y uso de nuevas tecnologías. Programa “Emprendimiento INN” y con becas otorgadas.</t>
  </si>
  <si>
    <t>Desarrollar la iniciativa “Emprendimiento INN”, dirigida a emprendimientos con enfoque de innovación y uso de nuevas tecnologías. (documento proyecto de la iniciativa e implementaciòn y resultados).</t>
  </si>
  <si>
    <t>Implementar 1 laboratorio empresarial y laboral juvenil (padrinazgo empresarial, cultura empresarial, análisis y estudios sectoriales, modelos asociativos, teletrabajo, voluntariado).</t>
  </si>
  <si>
    <t>Desarrollar la iniciativa “Laboratorio laboral y empresarial juvenil”, con enfoque de conectividad y uso de nuevas formas digitales para la inclusión (documento proyecto de la iniciativa e implementaciòn y resultados).</t>
  </si>
  <si>
    <t>Programa: Mujeres con Autonomía Económica</t>
  </si>
  <si>
    <t>1.010 mujeres participando en procesos de emprendimientos y encadenamientos productivos incorporando el enfoque diferencial.</t>
  </si>
  <si>
    <t>ND</t>
  </si>
  <si>
    <t>FORTALECIMIENTO MUJERES CON AUTONOMÍA ECONÓMICA Cartagena DE INDIAS</t>
  </si>
  <si>
    <t>Capacitar y asesorar en componentes empresariales a las mujeres emprendedoras.</t>
  </si>
  <si>
    <t>Se capacitaron a 20 mujeres en proceso de innovación  para micro empresarias</t>
  </si>
  <si>
    <t>Suministro de capital semilla en maquinaria, equipo e insumos</t>
  </si>
  <si>
    <t xml:space="preserve">Se beneficiaron 199 mujeres </t>
  </si>
  <si>
    <t>Servicio de transporte</t>
  </si>
  <si>
    <t>600 mujeres formadas en Artes y Oficios y con asistencia técnica.</t>
  </si>
  <si>
    <t>Participar de la orientación, capacitación y formación pertinente, acorde a las necesidades del mercado laboral en el marco de la estrategia de inclusión productiva, “Centros para el Emprendimiento y la Gestión de la Empleabilidad”.</t>
  </si>
  <si>
    <t>Se instruyeron en bisutería un total de 26 mujeres, en Ofimática se lograron capacitar 19 mujeres, para maquillaje se capacitaron 40 personas de la comunidad trans y se capacitaron en el barrio cerros de albornoz 90 mujeres en marketing digita y 30 mujeres en innovación para microempresarias.</t>
  </si>
  <si>
    <t>A4</t>
  </si>
  <si>
    <t>100 mujeres participando en procesos de empleabilidad víctimas de violencia de pareja</t>
  </si>
  <si>
    <t>Mujeres participando en procesos de empleabilidad</t>
  </si>
  <si>
    <t>Han participado 18 mujeres en procesos de empleabilidad en las cuales 8 personas de la comunidad LGBTIQ+ particiParon en el taller de hoja de vida y 11 con la fundación Entre
seres.</t>
  </si>
  <si>
    <t>Programa: "Empleo Inclusivo Para Los Jóvenes”</t>
  </si>
  <si>
    <t>800 jóvenes ubicados laboralmente</t>
  </si>
  <si>
    <t>FORTALECIMIENTO EMPLEO INCLUSIVO PARA LOS JÓVENES. Cartagena DE INDIAS</t>
  </si>
  <si>
    <t>(GESTION) Vincular laboralmente a los jóvenes participantes en el marco de la estrategia de inclusión productiva, Centros para el Emprendimiento y la Gestión de la Empleabilidad en Cartagena de Indias</t>
  </si>
  <si>
    <t>500  Iniciativas productivas creadas adaptadas a las condiciones de crisis sanitarias, sociales y ambientales que se presenten.</t>
  </si>
  <si>
    <t>Implementar unidades productivas de jóvenes emprendedores en el marco de la estrategia centros para el emprendimiento y la Gestión de la Empleabilidad en Cartagena de Indias</t>
  </si>
  <si>
    <t xml:space="preserve">Se realizo reunion de articulacion con la agencia de empleo comfamiliar con el objetivo de articular acciones para la gestion de la vinculacion laboral de jovenes de la ciudad </t>
  </si>
  <si>
    <t>2.200  jóvenes formados en emprendimiento.</t>
  </si>
  <si>
    <t>Participar de la orientación, capacitación y formación pertinente, acorde a las necesidades del mercado laboral en el marco de la estrategia de inclusión productiva, Centros para el Emprendimiento y la Gestión de la Empleabilidad en Cartagena de Indias</t>
  </si>
  <si>
    <t xml:space="preserve">Se desarrollo un espacio formativo en emprendimiento dirigido a jóvenes de la comunidad de Arroz Barato con el objetivo de proporcionar herramientas necesarias para crear, desarrollar y poner en marcha ideas de negocios. Estos talleres son desarrollados a través de una metodología lúdico-pedagógica. </t>
  </si>
  <si>
    <t xml:space="preserve">Se desarrollo 8 espacio formativo en emprendimiento dirigido a jóvenes con el objetivo de proporcionar herramientas necesarias para crear, desarrollar y poner en marcha ideas de negocios. Estos talleres son desarrollados a través de una metodología lúdico-pedagógica y se han formado 177 jovenes. </t>
  </si>
  <si>
    <t>Empleo Inclusivo Para Los Jóvenes</t>
  </si>
  <si>
    <t>A3</t>
  </si>
  <si>
    <t>(GESTION) Participar de los espacios de las semanas por la productividad en Cartagena y otros espacios de promoción comercial en el marco de la estrategia de inclusión productiva, Centros para el Emprendimiento y la Gestión de la Empleabilidad en Cartagena de Indias</t>
  </si>
  <si>
    <t>Programa: Participando salvamos a Cartagena</t>
  </si>
  <si>
    <t>427 Organizaciones Comunales capacitadas, controladas, inspeccionadas y vigiladas</t>
  </si>
  <si>
    <t>FORTALECIMIENTO DE LA GESTIÓN ADMINISTRATIVA Y LABOR SOCIAL DE LOS ORGANISMOS COMUNALES DEL Distrito DE Cartagena DE INDIAS</t>
  </si>
  <si>
    <t>Realizar capacitación, inspección, vigilancia y control a Organizaciones Comunales.</t>
  </si>
  <si>
    <t>De acuerdo con los servicios y programas para el ciudadano de la unidad de atención Formación Ciudadana y Gestión Comunitaria, se relacionan los avances en el cumplimiento de metas en el área de Inspección, vigilancia y control (IVC) del primer trimestre del año 2024. Durante este periodo se realizaron 15 IVC mediante asesoría, acompañamiento, asistencia técnica Y jurídica en los diferentes espacios con actividades realizadas por los técnicos y jurídicos de la unidad</t>
  </si>
  <si>
    <t>Nota: 
 Conforme al Decreto 0405 DE 2024  del 14 de marzo del 2024,  por medio del cual se crea el instituto distrital de acción comunal de Cartagena y el caribe (IDACCC)y se dictan otras disposiciones.</t>
  </si>
  <si>
    <t>2. Formación Ciudadana</t>
  </si>
  <si>
    <t>299 Organizaciones Comunales con Dignatarios capacitados</t>
  </si>
  <si>
    <t>(GESTION) Realizar capacitaciones a dignatarios y lideres comunales en legislación comunal</t>
  </si>
  <si>
    <t>Durante el primer trimestre del año 2024 la unidad de atención Formación Ciudadana y Gestión Comunitaria, en el cumplimiento del ejercicio para desarrollar procesos de capacitación dirigido a dignatarios de los organismos de acción comunal del Distrito se logró la cualificación de 4 OAC, distribuidas en las tres Localidades de la ciudad en los que 15 participantes comunales fuero capacitados en temas de segregación, legislación comunal, funciones , manejo de libro</t>
  </si>
  <si>
    <t>256 Organizaciones Comunales Dotadas</t>
  </si>
  <si>
    <t>(GESTION) Realizar talleres de capacitación, asesoría y orientación a dignatarios y líderes comunales en formulación de programas y proyectos empresariales.</t>
  </si>
  <si>
    <t>Garantizar la particiacion de las organizaciones comunales en congreso nacional anual.</t>
  </si>
  <si>
    <t>171 Organizaciones Comunales intervenidas con emprendimiento comunal, proyectos productivos y sociales.</t>
  </si>
  <si>
    <t xml:space="preserve">Promover y apoyar la celebración de fechas especiales, donde se resalte la labor social y comunitaria de los lideres comunales del distrito de cartagena de indias.  </t>
  </si>
  <si>
    <t>(GESTION) Construir e implementar una (1) política pública comunal</t>
  </si>
  <si>
    <t>427 Planes de gestión social comunal formulados e implementados.</t>
  </si>
  <si>
    <t>FORTALECIMIENTO DE LA CAPACIDAD ADMINISTRATIVA, OPERATIVA Y TECNOLÓGICA DE LAS ORGANIZACIONES COMUNALES DEL Distrito DE Cartagena DE INDIAS</t>
  </si>
  <si>
    <t>Dotar a Organizaciones Comunales de equipos informáticos, muebles y enseres.</t>
  </si>
  <si>
    <t xml:space="preserve">Desde la oficina de la unidad de formación ciudadana y desarrollo social se hizo entrega y dotación de sillas  a las organizaciones que  cumplían con criterios que para su entrega  en ese orden de idea se pudieron dotar hasta este primer trimestre  a 45 organizaciones de la histórica y del norte  fueron (30    ) , en la virgen y turística   (3 ), y finalmente en la industrial y de la bahía ( 12  )
</t>
  </si>
  <si>
    <t>A7</t>
  </si>
  <si>
    <t>36 Dignatarios y líderes comunales con garantías para el ejercicio de sus derechos</t>
  </si>
  <si>
    <t>Desarrollar formaciones o módulos enfocados en las TIC’s a dignatarios de las organizaciones comunales del Distrito de Cartagena de Indias.</t>
  </si>
  <si>
    <t xml:space="preserve">Una (1) Plataforma Comunal construida </t>
  </si>
  <si>
    <t>Servicios profesionales de apoyo al Proyecto</t>
  </si>
  <si>
    <t>Una (1) Política Pública Comunal del Distrito de Cartagena construida e implementada.</t>
  </si>
  <si>
    <t>Un (1) consejo distrital de participación ciudadano conformado y en funcionamiento</t>
  </si>
  <si>
    <t>FORTALECIMIENTO DE LA INCIDENCIA DE LOS CIUDADANOS EN LOS PROCESOS DE PARTICIPACIÓN PARA LA CONSTRUCCIÓN DE LO PÚBLICO EN EL Distrito DE Cartagena</t>
  </si>
  <si>
    <t>Realizar convenio de prestación de servicios profesionales, suministro de insumos y materiales logísticos.</t>
  </si>
  <si>
    <t>Apoyar logisticamente el fortalecimiento del CONSEJO DISTRITAL DE PARTICIPACION CIUDADANA DE CARTAGENA (Arriendo oficina, muebles y enseres)</t>
  </si>
  <si>
    <t>Dotar de insumos de oficina para el funcionamiento y gestion del consejo de participacion ciudadana</t>
  </si>
  <si>
    <t>Facilitar el Intercambio de experiencias para el ejercicio y cumplimiento de las funciones del Consejo Distrital de Participacion Ciudadana</t>
  </si>
  <si>
    <t>Una (1) política Pública de participación ciudadana construida e implementada</t>
  </si>
  <si>
    <t xml:space="preserve">Creacion y puesta en marcha de una plataforma de apoyo para la administracion y operación del SISTEMA DISTRITAL DE PARTICIPACION CIUDADANA y la CARACTERIZACION DE GRUPOS DE VALOR , GRUPOS DE INTERES Y CIUDADANOS EN EL DISTRITO DE CARTAGENA </t>
  </si>
  <si>
    <t xml:space="preserve">82.059 Ciudadanos que participan en los procesos de construcción de lo público y ciudadanía activa. </t>
  </si>
  <si>
    <t>Realizar la contratación del recurso humano</t>
  </si>
  <si>
    <t>Desde la  unidad de formacion ciudadana se dieron 6 contratos que salieron  del proyecto de fortalecimiento de la gestión administrativa y labor social de los organismos comunales del distrito de cartagena de indias</t>
  </si>
  <si>
    <t>A16</t>
  </si>
  <si>
    <t>Promoción de la participación de comunales en encuentro nacional</t>
  </si>
  <si>
    <t>Realizacion de eventos para reconocer y conmemorar el liderazgo comunal en el Distrito</t>
  </si>
  <si>
    <t>Desarrollar espacios de promoción en la incidencia y participación de los ciudadanos en los procesos de construcción de lo público y ciudadanía activa</t>
  </si>
  <si>
    <t>Desde la unidad de formación ciudadana se realizaron actividades que fomentaron y motivaron la participacion ciudadana en articulación con otras unidades, enidades que le permitieron desarrollar y fomentar la participacion de los ciudadanos en las diferentes localidades del distrito. ademas en la unidad de formación ciudadana se realizarin atenciones a los ciudadanos para orientarlos y realizar compromisos de ambas partes entre esas actividades fueron 21 actividad donde los ciudadanos participaron</t>
  </si>
  <si>
    <t>A19</t>
  </si>
  <si>
    <t>Programa: Las Mujeres Decidimos Sobre el Ejercicio del Poder</t>
  </si>
  <si>
    <t>1000 mujeres formadas en liderazgo femenino, social, comunitario y político con enfoque diferencial y pertinencia cultural</t>
  </si>
  <si>
    <t>ACTUALIZACIÓN LAS MUJERES DECIDIMOS SOBRE EL EJERCICIO DEL PODER Cartagena DE INDIAS</t>
  </si>
  <si>
    <t>Desarrollar la estrategia “Escuelas de Formación a Mujeres”</t>
  </si>
  <si>
    <t>10 Organizaciones sociales de mujeres con enfoque diferencial fortalecidas en acciones para el reconocimiento y apoyo.</t>
  </si>
  <si>
    <t xml:space="preserve">Caracterización de organizaciones sociales de mujeres con enfoque diferencial y pertinencia cultural </t>
  </si>
  <si>
    <t xml:space="preserve">Fortalecimiento de las organizaciones de mujeres en el Distrito de Cartagena. </t>
  </si>
  <si>
    <t>1 Política Pública Reformulada y actualizada</t>
  </si>
  <si>
    <t>ACTUALIZACIÓN Y REFORMULACION DE LA POLÍTICA PÚBLICA DE MUJER Cartagena DE INDIAS</t>
  </si>
  <si>
    <t>(GESTION) Desarrollar el plan de acción de la política publica (nueva)</t>
  </si>
  <si>
    <t>Mediante conevnio de asociación n° 037 entre la alcaldía de Cartagena y la corporación universitaria Rafael Nuñez, se busca anuar esfuerzos para la formulación de la politica publica de mujeres. Actualmente esta politica se encuentra en etapa de formulación seguín el cirterio de la metodología CONPES. Financiación mediante SISTEMA DE REGALIAS</t>
  </si>
  <si>
    <t>(GESTION) Servicio de logística para la realización de accionea afirmativas contempladas en el plan de acción de la Política Pública de mujer (nueva)</t>
  </si>
  <si>
    <t>1 Instancia rectora de la Política Pública de Mujeres incluida en el proceso de modernización.</t>
  </si>
  <si>
    <t>ACTUALIZACIÓN INSTANCIA RECTORA DE LA POLÍTICA PÚBLICA DE MUJERES Cartagena DE INDIAS</t>
  </si>
  <si>
    <t>Programa: Una Vida Libre de Violencias para las Mujeres</t>
  </si>
  <si>
    <t>4.900 personas que participan en acciones para prevenir y eliminar la violencia contra la mujer.</t>
  </si>
  <si>
    <t>FORTALECIMIENTO DE UN ESTILO DE VIDA LIBRE DE VIOLENCIAS PARA LAS MUJERES Cartagena DE INDIAS</t>
  </si>
  <si>
    <t>Desarrollar Jornadas para la toma de conciencia frente a las VBG MUJERES CARTAGENERAS POR SUS DERECHOS dirigidas a la ciudadanía Cartagenera.</t>
  </si>
  <si>
    <t>UNA VIDA LIBRE DE VIOLENCIA</t>
  </si>
  <si>
    <t>A13</t>
  </si>
  <si>
    <t>175 Acciones de prevención de las diferentes formas de violencia basados en género y contra la discriminación y xenofobia hacia niñas y mujeres provenientes de Venezuela.</t>
  </si>
  <si>
    <t>Conmemoración de fechas especiales</t>
  </si>
  <si>
    <t>Realizar (4) cuatro acciones de prevención en cumplimiento al Comité de seguimiento a la implementación de la ley 1257 de 2008 - decreto 0652 de 2019, en el marco del mecanismo articulador para la atención integral a las VBG</t>
  </si>
  <si>
    <t xml:space="preserve">Se realizó la 1 sesión ordinaria del comité articulador para el abordaje integral de las violencias por razon de sexo y/o género. </t>
  </si>
  <si>
    <t>14 acciones estratégicas de cumplimiento al comité unificado de lucha contra el delito de la trata de personas.</t>
  </si>
  <si>
    <t>(GESTION) Desarrollar tres (3) acciones de fortalecimiento a la ruta de protección y atención del Comité</t>
  </si>
  <si>
    <t>700  mujeres víctimas de violencia de pareja, violencia sexual y trata de personas atendidas.</t>
  </si>
  <si>
    <t>Contratar el Hogar de Acogida para atender a mujeres víctimas de violencia de pareja y violencia sexual con hijos e hijas menores de edad</t>
  </si>
  <si>
    <t>Mediiante convenio de Asociación No. CD-SPDS.CONVASO-001-2024 de 2023, suscrito entre el DISTRITO TURISTICO Y CULTURAL DE CARTAGENA DE INDIAS Y La Fundación CASA DEL NIÑO AUNAR ESFUERZOS TÉCNICOS, ADMINISTRATIVOS Y FINANCIEROS 
PARA BRINDAR ATENCIÓN TEMPORAL E INTEGRAL A MUJERES VÍCTIMAS DE 
VIOLENCIA DE PAREJA, Y VIOLENCIA SEXUAL Y A SUS HIJAS E HIJOS MENORES DE 
25 AÑOS EN MODALIDAD DE CASA REFUGIO CON ATENCIÒN INMEDIATA EN 
SERVICIOS SICOSOCIAL, HABITACIONAL, ALIMENTARIOS Y JURIDICOS CON 
ENFOQUE DE GENERO, BAJO LOS LINEAMIENTOS ESTABLECIDOS EN LA LEY 1257 
DEL 2008»</t>
  </si>
  <si>
    <t>Mediante convenio de asociación no. Cd-spds.convaso-001-2024 de 2023, suscrito entre el distrito turístico y cultural de Cartagena de indias y la fundación casa del niño aunar esfuerzos técnicos, administrativos y financieros para brindar atención temporal e integral a mujeres víctimas de violencia de pareja, y violencia sexual y a sus hijas e hijos menores de 25 años en modalidad de casa refugio con atención inmediata en servicios sicosocial, habitacional, alimentarios y jurídicos con enfoque de género, bajo los lineamientos establecidos en la ley 1257 del 2008»</t>
  </si>
  <si>
    <t>https://community.secop.gov.co/Public/Tendering/OpportunityDetail/Index?noticeUID=CO1.NTC.5785723&amp;isFromPublicArea=True&amp;isModal=False</t>
  </si>
  <si>
    <t>A18</t>
  </si>
  <si>
    <t xml:space="preserve">Formacion  para la generacion de ingresos y suministro de capital semilla </t>
  </si>
  <si>
    <t>EXPEDIENTES - Hojas de cálculo de Google</t>
  </si>
  <si>
    <t>Programa: Mujer, Constructoras De Paz</t>
  </si>
  <si>
    <t>Formular 1 Plan de Acción Estratégico (A/49/587) para el cumplimiento de la Resolución 1325 del 31 de octubre del año 2000.</t>
  </si>
  <si>
    <t>ACTUALIZACIÓN MUJERES CONSTRUCTORAS DE PAZ. Cartagena DE INDIAS</t>
  </si>
  <si>
    <t>Diseño del plan de acción de la resolución 1325 del 2000</t>
  </si>
  <si>
    <t>Ejecución del plan de acción (Acciones simbólicas, artísticas y comunitarias en torno a la memoria histórica y la paz, creación de grupos de apoyo a nivel local)</t>
  </si>
  <si>
    <t>Servicio de logística para la ejecución del plan de acción de la resolución 1325</t>
  </si>
  <si>
    <t>Programa: Cartagena Libre de una Cultura Machista</t>
  </si>
  <si>
    <t>55  Instituciones Educativas del Distrito desarrollando la estrategia Escuelas Libres de Sexismo.</t>
  </si>
  <si>
    <t>ADECUACIÓN Cartagena LIBRE DE UNA CULTURA MACHISTA Cartagena DE INDIAS Cartagena DE INDIAS</t>
  </si>
  <si>
    <t>Diseño y ejecución del plan de formación</t>
  </si>
  <si>
    <t>Desarrollar 4 campañas para el cuidado, y transformación de los estereotipos.</t>
  </si>
  <si>
    <t>Servicio de logística para implementación de campaña de cambios de estereotipos  (nueva)</t>
  </si>
  <si>
    <t>Diseña e implementar un instrumento para  la evaluación de percepción ciudadana</t>
  </si>
  <si>
    <t>Programa: Comprometidos con la Salvación de Nuestra Primera Infancia</t>
  </si>
  <si>
    <t>14.000 padres, madres de niños y niñas de 0 a 5 años del total del Distrito y cuidadores formados y participando en acciones que promuevan el desarrollo de entornos protectores.</t>
  </si>
  <si>
    <t>COMPROMISO CON LA SALVACIÓN DE  NUESTRA PRIMERA INFANCIA EN EL Distrito DE Cartagena DE INDIAS</t>
  </si>
  <si>
    <t xml:space="preserve">Servicios profesionales y de apoyo a la gestion para adelantar procesos formativos  a Padres Madres y Cuidadores de NN De Primera Infancia </t>
  </si>
  <si>
    <t>Se han realizado procesos de formación a Padres, madres y cuidadores en crianza amorosa y entornos protectores con Padres, madres y cuidadores de los barrios
•	Las Palmeras, 
•	Republica de Chile, 
•	La Esperanza, 
•	Pasacaballos y 
•	Olaya Herrera
se han desarrollado varios espacios de formación a padres, madres y cuidadores de niños y niñas de primera infancia en el tema de Crianza Amorosa y Fortalecimiento de Entornos Protectores con diferentes entidades, corporaciones y organizaciones que viene desarrollando su atención en las diferentes modalidades de ICBF, espacios en los que se trabaja, Importancia de la lúdica en la primera Infancia, Importancia de salud y nutrición de los niños y niñas de primera infancia, prevención de riesgos en el hogar y prevención de riesgos sociales, así como el reconocimiento de la Ruta de atención en caso de vulneración a niños y niña de primera infancia.</t>
  </si>
  <si>
    <r>
      <rPr>
        <b/>
        <sz val="9"/>
        <rFont val="Arial"/>
        <family val="2"/>
      </rPr>
      <t xml:space="preserve">ABRIL </t>
    </r>
    <r>
      <rPr>
        <sz val="9"/>
        <rFont val="Arial"/>
        <family val="2"/>
      </rPr>
      <t xml:space="preserve">
Formación a Familias
Se han realizado procesos de formación a Padres, madres y cuidadores en crianza amorosa y entornos protectores con Padres, madres y cuidadores de los barrios
•	El Rosedal
•	El Socorro
•	Nelson Mandela
•	Bicentenario
•	Chiquinquirá
•	Pontezuela
•	Ceballos
•	Blas de Lezo
En el mes de Abril se han desarrollado varios espacios de formación a padres, madres y cuidadores de niños y niñas de primera infancia en el tema de Crianza Amorosa y Fortalecimiento de Entornos Protectores con diferentes entidades, corporaciones y organizaciones que viene desarrollando su atención en las diferentes modalidades de ICBF, espacios en los que se trabaja, Importancia de la lúdica en la primera Infancia, Importancia de salud y nutrición de los niños y niñas de primera infancia, prevención de riesgos en el hogar y prevención de riesgos sociales, así como el reconocimiento de la Ruta de atención en caso de vulneración a niños y niña de primera infancia.
Se han formado 417 padres, madres y cuidadores de primera infancia en articulación con diferentes entidades que desarrollan procesos de atención a niños y niñas de primera infancia
En este mes no se desarrolló proceso de formación en la socialización de la Ruta Sin embargo se viene adelantando acciones de articulación para poder compartir esta ruta que garantiza la atención nuestros niños y niñas de primera infancia.
</t>
    </r>
    <r>
      <rPr>
        <b/>
        <sz val="9"/>
        <rFont val="Arial"/>
        <family val="2"/>
      </rPr>
      <t xml:space="preserve">MAYO
</t>
    </r>
    <r>
      <rPr>
        <sz val="9"/>
        <rFont val="Arial"/>
        <family val="2"/>
      </rPr>
      <t>Se han realizado procesos de formación a Padres, madres y cuidadores en crianza amorosa y entornos protectores con Padres, madres y cuidadores de los barrios
•	Pasacaballos
•	Chiquinquira
•	Libano
•	Martinez Martelo
•	Nuevo Paraiso
•	La Paz
•	San Pedro Martir
•	Bicenteenario
•	Flor del Campo
•	Piedra de Bolivar
•	Republica de Chile
•	Henequen
•	Pontezuela
•	Olaya Herrera
•	La Maria
•	Nuevo Bosque
En el mes de mayo se han desarrollado varios espacios de formación a padres, madres y cuidadores de niños y niñas de primera infancia en el tema de Crianza Amorosa y Fortalecimiento de Entornos Protectores con diferentes entidades, corporaciones y organizaciones que viene desarrollando su atención en las diferentes modalidades de ICBF, espacios en los que se trabaja, Importancia de la lúdica en la primera Infancia, Importancia de salud y nutrición de los niños y niñas de primera infancia, prevención de riesgos en el hogar y prevención de riesgos sociales, así como el reconocimiento de la Ruta de atención en caso de vulneración a niños y niña de primera infancia.
Se han formado 650 padres, madres y cuidadores de primera infancia en articulación con diferentes entidades que desarrollan procesos de atencion a niñlos y niñas de primera infancia.</t>
    </r>
  </si>
  <si>
    <t>Entrega de paquetes nutricionales a nn de primera infancia</t>
  </si>
  <si>
    <t>En el mes de marzo se desarrolló una jornada de identificación y caracterización de niños y niñas de primera infancia con necesidades nutricionales, que adicionalmente no estén vinculados a los programas de atención a la primera infancia por parte de ICBF, en el marco de una atencion psicosocial a una familia reportada se realizo el proceso de caracterización de esta población.
De acuerdo con los criterios establecidos en el plan de gobierno y el plan de acción de la unidad de Infancia, Juventud y Familia.
Se identificaron y caracterización 1 niño de primera infancia desde la secretaria de participación y desarrollo social</t>
  </si>
  <si>
    <t xml:space="preserve">Entrega de almuerzos, refrigerios durante procesos formativos y/o lúdicos  impartidos </t>
  </si>
  <si>
    <t>Entrega de Paquetes navideños para las familias con nn de primera infancia</t>
  </si>
  <si>
    <t xml:space="preserve">Actividades lúdicas y recreativas con nn de primera infancia </t>
  </si>
  <si>
    <t xml:space="preserve">4 actividades Lúdicas con NN de primera infancia
CDI COLOMBIATON
CIUDAD ESCOLAR COMFENALCO
IE GABRIEL GARCIA MARQUEZ
IE MADRE LAURA
En estas actividades ludicas los niños y las niñas tienen la posibilidad de disfrutar de su derecho al juego y a la recreacion, a traves de actividades ludicas dirigidas por el equipo y el acceso a los diferentes juego didacticos que se llevan a estas activdiades, en lo cuales de manera libre los niños y las niñas pueden aprovechar para no solo jugar si no para relacionarse y fortalecer valores como el respecto y la tolerancia a traves del juego. </t>
  </si>
  <si>
    <t>Jornadas Lúdicas con NN de PI
En el mes de abril por ser el mes de la niñez, se desarrollaron varias jornadas  lúdicas alrededor de 9 jornadas en diferentes sectores en la ciudad de Cartagena en articulación con IDER, ICBF, Renta Ciudadana, AeioTU  espacios donde se moviliza a la comunidad y son participes de estos espacios de recreación, donde se involucra a niños y niñas de primera infancia, docentes, madres y padres, logrando un impacto de atención en la comunidad, teniendo presente que estas actividades se realizan con el fin de promover el ejercicio y garantizar el derecho a la participación de los niños y niñas a través del juego y la lúdica como estrategia que permite que los niños y niñas se puedan involucrar en procesos donde pueda tomar decisiones y se sientan sujetos activos de su desarrollo.
Se atendieron 1287 niños y niñas de primera infancia, beneficiando a niños y niñas de primera infancia en Nelson Mandela, El Rosedal, Bicentenario, Santa Rita, Olaya Herrera, Pozón, Bruselas y el Líbano</t>
  </si>
  <si>
    <t>Dotación a ludotecas distritales para el desarrollo de las actividades a favor de la primera infancia</t>
  </si>
  <si>
    <t>Desarrollo accion afirmativa (Feria, Foro, Evento Promocion Derechos de la Primera Infancia)</t>
  </si>
  <si>
    <t xml:space="preserve">Arriendo de dos vehiculos </t>
  </si>
  <si>
    <t>Adecuacion,  Mantenimiento, Construcción y Dotacion CDI Distrito</t>
  </si>
  <si>
    <t>En el mes de marzo se realizado el seguimiento y entrega por medio de acta a los CDI El Rosedal, CDI Bicentenario I, CDI Bicentenario II y CDI Nelson Mandela, realizando en esos mismos espacios procesos de articulación para el desarrollo de procesos de formación a los cuidadpodres y jornadas lúdicas con niños y niñas de primera infancia. Priorizando asi el seguimiento de manera mensual.
Con el CDI cieienga de la Virgen se ha venido realizand un acompañamiento permanente puesto que este espacio ha sido identificado por el Alcalde mayor como espacio para despachar.</t>
  </si>
  <si>
    <t>ABRIL:
Adecuación y Mantenimiento CDI
El día 4 de abril en el CDI Nelson Mandela se adelantó una visita de de revisión técnica con el desarrollo asi:
Para el desarrollo de la visita técnica a la infraestructura del CDI Ángeles de Amor
Edurbe – Ing. Jaime Pedroza
Sec. de Infraestructura - Arq. Alberto Mendoza
                                        Ing. Lizeth Pan Domínguez
EDUCAR – Blanca Roatán
                   Gabino Salas
SPDS – María Estrada 
              Arq. Oscar Gordon 
Estando ausente en la visita el equipo de la Oficina Asesora de Gestión del Riesgo.
Se realizo la visita técnica para emisión de conceptos de seguridad y riesgo del CDI Ángeles de Amor.
En el desarrollo de la visita técnica por parte de las entidades citadas se identifica por parte de la Ing. Lizeth Pau:
•	El terreno del CDI está cediendo para la estructura es estable
•	El muro que se desprende de la fachada debido a que no está amarrado a la estructura, este no compromete la estabilidad del CDI.
•	Se debe hacer un estudio de suelos para saber cómo lograr la estabilización del terreno, sin embargo, se hace necesario sacrificar el uso de zonas, en particular de la Biblioteca, por la falta de cimentación en el muro nuevo puede seguir cediendo y agrietándose.
•	No se debió intervenir esa zona (Biblioteca) sin la estabilización del Terreno expresa la Ing Estructural Lizeth Pau Domínguez
•	Hacer un diseño estructural nuevo independizando el muro de la Biblioteca para que no se generen grietas entre el muro nuevo y los existentes. 
•	En algunos salones se identificaron paredes con humedad ocasionando el desprendimiento del pañete.
•	El CDI NO representa riesgo para los niños y niñas en la prestación y atención del servicio – concerniente a los salones 
Se establecen los siguientes Acuerdos y compromisos:
•	Emitir un concepto técnico sobre la situación de infraestructura del CDI Ángeles de Amor en Nelson Mandela – Sec. de Infraestructura
•	Realizar estudios previos para la estabilización del terreno del CDI Ángeles de Amor en Nelson Mandela para la gestión del CDP – Sec. de Infraestructura
En respuesta de oficio AMC-OFI-0038750-2024 Sec. de Infraestructura responde 
Respuesta de Sec. de Infraestructura
Cabe resaltar que las recomendaciones de la secretaria de infraestructura respecto a la visita al CDI son: 
•	El CDI Nelson mándela no presenta patologías de daños en su estructura que afecten su estabilidad estructural y no estructural que puedan poner en riesgo vidas humanas. 
•	Se recomienda no utilizar la zona de la biblioteca lúdica hasta no realizar el reforzamiento que se debe plantear una vez se tengan los estudios de suelos. 
•	Una vez se tengan los estudios de suelos, también se revisará como se comportando la estructura de acuerdo con los movimientos que se evidencian en las grietas de las fachadas. 
•	Se recomienda proteger los muros de mampostería de la humedad accidental cuando se presentan lluvias, debido al diseño arquitectónico es muy susceptible que ciertos muros en las fachadas presenten humedad lo cual, más adelante puede debilitar cualquier tipo de pintura o pañete. 
•	Se recomienda reconstruir totalmente el cerramiento en la zona posterior del CDI Nelson mándela, el cual se encuentra agrietado. 
•	Realizar un estudio de suelos en el CDI Nelson Mandela para poder obtener el perfil estratigráfico y las recomendaciones de cimentación apropiadas para el tipo de suelo. 
•	Una vez realizado el estudio de suelo, se recomienda demoler toda la zona del muro curvo en la zona de biblioteca lúdica, el cual no fue construido sobre una viga de cimentación y por ende tiende a tener movimiento que afectan su estabilidad. 
•	Con las recomendaciones geotécnicas, se puede diseñar una estructura independiente del CDI Nelson Mandela y poder seguir utilizando a futuro esta zona como una biblioteca. 
Atentamente, 
GUSTAVO DE LEON VILLALOBOS 
Profesional Especializado Código 222 Grado 41
Con los otros CDI del Distrito se han realizado seguimientos a su infraestructura y espacios de atención.
MAYO
Adecuación y Mantenimiento CDI
CDI Villas de Aranjuez
De acuerdo con los avaneces en la terminación del CDI Villas de Aranjuez el distrito vigencia tras vigencia se ha gestionado los recursos para la terminación de estas obras y así poder brindar una atención integral a la primera infancia en estas comunidades
Haciendo gestión desde la corporación edilicia para apoyarse con los recursos de desarrollo de fondo local, sin embargo, la administración distrital tiene la responsabilidad la finalización de estas obras y la consecución de estos recursos
Ahora bien, actualmente, se viene surtiendo proceso de contratación de finalización de estas obras están en la Unidad Administrativa de Contratación mediante licitación de obras se puede decir con certeza que en esta administración sea una realidad y poder entregar al ICBF para su operación 
Link: https://www.instagram.com/reel/C7W5cWygtKR/?igsh=MWVpOTZjMnMxc3c3bw==
CDI Villas de Aranjuez – Bicentenario
En estas obras el distrito tiene el compromiso de aportar las obras complementarias y paisajísticas se hizo el pago en marzo de 2024, frente a este compromiso el distrito cumplió el compromiso y se encuentra en el proceso de estructuran de la ficha de técnica de necesidades para la gestión de la dotación del CDI
En la presentación que realiza Findeter sobre los avances del CDI Villas de Aranjuez presentan los planos, los avances de las obras y las propuestas de avances para la finalización de las obras
CDI Cienega de la Virgen
Se adelanta la gestión para la consecución de los recursos para la adecuación de obras de mantenimiento en el CDI jardín Social Ciénega de la Virgen, buscando siempre una mejora atención de forma integral para los niños y niñas de primera infancia.</t>
  </si>
  <si>
    <t>A9</t>
  </si>
  <si>
    <t>Una (1) campaña de comunicación implementada que promueve la garantía de los derechos de la primera infancia.</t>
  </si>
  <si>
    <t xml:space="preserve">Actualizacion y desarrollo de  Campaña para la Primera Infancia  </t>
  </si>
  <si>
    <t xml:space="preserve">En el mes de marzo se realizó el ejercicio de movilizar y socializar la Campaña de Comunicación Primero La Primera Infancia donde se brinda a la comunidad información sobre los derechos de los niños y niñas de primera infancia, se movilizo en la comunidad en una toma  recorrido donde se vincularon los hogares comunitarios de atención a la primera infancia de ICBF con sus niños, niñas, familias y docentes logrando un impacto de atención en la comunidad y socializar por este medio la campaña y los derechos de esta población  que puedan ser reconocidos, protegidos y garantizados, una estrategia que busca: 
“Desarrollar una estrategia comunicacional para promover la importancia de garantizar a niños y niñas de primera infancia sus derechos, incluyendo la promoción de la Ruta Interinstitucional de Atención a la Primera Infancia, garantizando no solo el conocimiento por parte de la comunidad, sino robustecer el proceso de articulación interinstitucional para mejorar las atenciones oportunas y diferenciales a este grupo poblacional”1.  
Estas actividades se realizan con el fin de promover y garantizar el cuidado y protección de los derechos de los niños y niñas de primera infancia en el distrito de Cartagena 
Los días 15, 20 y 27 de marzo se realizaron publicaciones para socializar la Campaña #PrimerolaPrimerainfancia
Estas actividades se realizan con el fin de promover y garantizar el cuidado y protección de los derechos de los niños y niñas de primera infancia en el distrito de Cartagena </t>
  </si>
  <si>
    <t>Campaña Primero la Primera Infancia
En el mes de mayo se realizó el ejercicio de movilizar y socializar la Campaña de Comunicación Primero La Primera Infancia donde se brinda a la comunidad información sobre los derechos de los niños y niñas de primera infancia, se movilizo en la comunidad en una toma  recorrido donde se vincularon los hogares comunitarios de atención a la primera infancia de ICBF con sus niños, niñas, familias y docentes logrando un impacto de atención en la comunidad y socializar por este medio la campaña y los derechos de esta población  que puedan ser reconocidos, protegidos y garantizados.
En el mes de mayo, mes de la familia se ha realizado un proceso de socialización de la campaña de comunicación Primero la Primera Infancia implementada para promover la garantía y cuidado de los derechos de los niños y niñas de la primera infancia en el distrito.  Que desde el Plan de desarrollo se proyecta como una estrategia que busca:
“Desarrollar una estrategia comunicacional para promover la importancia de garantizar a niños y niñas de primera infancia sus derechos, incluyendo la promoción de la Ruta Interinstitucional de Atención a la Primera Infancia, garantizando no solo el conocimiento por parte de la comunidad, sino robustecer el proceso de articulación interinstitucional para mejorar las atenciones oportunas y diferenciales a este grupo poblacional” . 
De forma virtual movilizando una nota en las plataformas así:
¡La primera infancia tiene derecho a la protección! 🙌🏻
Durante los primeros años de vida la familia juega un papel fundamental en el desarrollo infantil, a nivel emocional, cognitivo y social. 
Crecer en un ambiente familiar protector, estable, seguro y afectuoso es un derecho fundamental de nuestros niños y niñas. 
No vulneres su derecho a la familia.
 #primerolaprimerainfancia
Link: https://www.instagram.com/p/C7P5h9wA_6o/?igsh=bWdscjBrNDZqcnM4
https://www.instagram.com/p/C7P5h9wA_6o/?igsh=bWdscjBrNDZqcnM4</t>
  </si>
  <si>
    <t xml:space="preserve">https://www.instagram.com/p/C4io_2oAp4y/?igsh=MTh4OTF6bnBuZmJ5bw== 
https://www.instagram.com/p/C4vgubOuTO4/?igsh=MTQxMGdvM256YTJjcQ== 
https://www.instagram.com/p/C5Bc7g8AXs2/?igsh=MTRrYmptNW41dnBxZQ== </t>
  </si>
  <si>
    <t>A10</t>
  </si>
  <si>
    <t>|</t>
  </si>
  <si>
    <t>Programa Protección de la Infancia y la Adolescencia para la Prevención y atención de Violencias.</t>
  </si>
  <si>
    <t>700 cupos habilitados para la atención de niñas, niños y adolescentes con derechos amenazados, Inobservados y/o vulnerados atendidos de forma transitoria e inmediata a través de Hogar de Paso.</t>
  </si>
  <si>
    <t>PROTECCIÓN DE LA INFANCIA Y LA ADOLESCENCIA PARA LA PREVENCIÓN Y ATENCIÓN DE VIOLENCIAS EN EL Distrito DE  Cartagena DE INDIAS</t>
  </si>
  <si>
    <t>Hogar de Paso para nna . Medida de atencion inicial</t>
  </si>
  <si>
    <t xml:space="preserve">Actividad en gestion. 
Se esta a la espera de CDP para avanzar en lo concerniente a la contratación. </t>
  </si>
  <si>
    <t xml:space="preserve">ABRIL: 
El 24 de abril se dio inicio al convenio de asociación PC-SPDS-003-2024, el cual tiene por objeto aunar esfuerzos técnicos, administrativos y financieros para brindar atención integral en la modalidad de hogar de paso a niños, niñas y adolescentes que se encuentran en situación de vulnerabilidad en el distrito de Cartagena, de conformidad con la normatividad vigente, en el marco del programa protección de la infancia y la adolescencia para la prevención y atención de la violencia.
QUE ES UN HOGAR DE PASO: Modalidades de ubicación inicial Se entiende por modalidades de ubicación inicial las formas en que se prestan los servicios de atención para la ubicación provisional de las niñas, los niños y los adolescentes en proceso administrativo de restablecimiento de derechos, mientras la autoridad administrativa decide cuál es la medida de restablecimiento de derechos más idónea para ellos, en función del interés superior. Estas modalidades aplican cuando no es posible la ubicación de las niñas, niños o adolescentes en su familia de origen o red vincular de apoyo, porque no ofrecen las garantías necesarias para su cuidado y protección. La permanencia en estas modalidades corresponde a máximo ocho (8) días hábiles, término en el cual la autoridad administrativa debe decretar otra medida de restablecimiento de derechos. Durante la permanencia de la niña, el niño o el adolescente, se debe realizar acogida, cuidado y la atención requerida, con el fin de que la autoridad administrativa desarrolle las acciones pertinentes que le permitan determinar la medida de restablecimiento de derechos más conveniente para ellos y ellas, en función del interés superior. La recepción de las niñas, los niños y los adolescentes debe ser durante las 24 horas del día, y debe prevalecer que los grupos de hermanos se mantengan juntos.
POBLACION A ATENDER: Niñas, niños y adolescentes de 8 a 17 años 11 meses 29 días, con Proceso Administrativo de Restablecimiento de Derechos. 
SERVICIOS QUE PRESTA: Recepción de niños, niñas y adolescentes con PARD, 24 horas, 7 días a la semana y asegurar su atención inmediata. 
Realizar la acogida, cuidado y atención que requiera el niño, niña o adolescente. 
Brindar a los niños, las niñas y adolescentes una atención integral.
ACTIVIDAD: Acciones formativas en prevención de riesgos sociales dirigidas a NNA en instituciones educativas del Distrito.
OBJETIVO: Realizar acciones formativas en prevención de riesgos sociales dirigidas a NNA.
SAN JOSE DE LOS CAMPANOS.
Durante el mes de abril en respuesta a las diferentes solicitudes recibidas a través de articulaciones y la ventanilla de atención al ciudadano, logrando atender instituciones educativas públicas y privadas del Distrito y organizaciones civiles tales como: Fundación Nuevo Amanecer sedes Ceballos y Henequén, Escuelas Salesianas, IE San José de Caño del Oro, IE Manzanillo del Mar, Instituto Educativo Skinner de la Boquilla, y la IE de la Consolata. Cabe resaltar que un 53% (287 NNA) de las acciones formativas solicitadas corresponden a Prevención del acoso escolar- Violencia escolar; el 25% (137 NNA) a prevención de la violencia sexual; El 8% (46 NNA) a prevención del Consumo de sustancias psicoactivas en el mismo rango encontramos a prevención del Trabajo Infantil con 8%(42NNA) y por último con un 6% (32 NNA) prevención de riesgos digitales. lo anterior es indicador del alto nivel de violencia que se vive al interior de las I.E entre estudiantes, poca tolerancia y valor por el otro motivado en la influencia recibida a través de retos y juegos peligrosos de fácil acceso en redes sociales.
En total 544 NNA recibieron formación en prevención de riesgos sociales durante el mes de abril.
 ASISTENTES: 544 NNA
JORNADAS DE SENSIBILIZACION Y CONTROL 
ACTIVIDAD: Jornadas de sensibilización a la ciudadanía por parte de la Unidad de Infancia, Juventud y Familia. 
OBJETIVO: Sensibilizar a la ciudadanía frente a la importancia de la prevención y erradicación del Trabajo infantil, mendicidad y la ESCNNA.
Desde el proyecto de Inversión “Protección a la infancia y la Adolescencia para la Prevención y atención de las Violencias” en el mes de abril se realizaron dos jornadas de sensibilización    a la ciudadanía en cuanto a la prevención del Trabajo infantil, Mendicidad y la ESCNNA en los alrededores del centro comercial paseo de la Castellana, avenida del Consulado, Semáforo de la Bonguita y Mercado de Bazurto al interior del Pasaje Comercial el colmenar. Lo anterior, con el fin de sensibilizar a la ciudadanía, locales comerciales, vendedores estacionarios y transeúntes frente a la prevención de riesgos sociales que afectan directamente a niños, niñas y adolescentes en la ciudad de Cartagena. Durante la actividad, funcionarios de la unidad de Infancia y Familia de la Secretaria de Participación y Desarrollo Social estuvieron presentes brindaron información a la ciudadanía y realizaron entrega de material pedagógico con información de interés como las rutas de atención para trabajo infantil, mendicidad y ESCNNA, además de invitar a denunciar estos casos de manera anónima y gratuita a través de las líneas 141 de ICBF, 123 de policía y 122 de fiscalía.
ASISTENTES: Secretaria de Participación y Desarrollo Social- Unidad de Infancia, Juventud y Familia.
CONSOLIDADO DE JORNADAS DE SENSIBILIZACION Y CONTROL PARA PREVENCION DEL TRABAJO INFANTIL, MEDICIDAD Y LA ESCNNA EN NNA, ENERO DEL 2024.
FECHA	LUGAR	N° DE JORNADAS	NNA IDENTIFICADOS
2/04/2024	Castellana, Avenida del Consulado y Semáforo de la Bonguita	1	0
15/04/2024	Mercado de Bazurto (Pasaje el Colmenar)	1	0
TOTAL	 	2	0
Fuente: Elaboración propia UIJF – SPDS, marzo del 2024
 ATENCION PSICOSOCIAL A NNA CON DERECHOS VULNERADOS, AMENAZADOS Y/O INOBSERVADOS.
ACTIVIDAD: Atención psicosocial.
OBJETIVO: Realizar visita de atención psicosocial a NNA con derechos vulnerados, amenazados y/o inobservados. 
Durante el mes de marzo se atendieron 02 casos de vulneración de derechos a NNA con edades comprendidas entre los 10 y 15 años. Ambos casos corresponden a NNA que resultaron afectadas tras el accidente de tránsito ocurrido en la vía al mar en el que se desplazaban NNA integrantes de una comparsa que se disponía a participar en el Carnaval de Barranquilla; Los motivos de atención son traumas psicológicos y manejo de las emociones asociados al accidente, por lo cual se requiere remisión a su EPS para atención por psicología. Estas atenciones fueron realizadas en una institución educativa del Distrito y los barrios Campestre y el Milagro.
MAYO:
Durante el mes de mayo se llevaron a cabo las siguientes actividades en el marco del proyecto de protección de la infancia y la adolescencia para la prevención de las violencias: 
Desarrollo de actividades formativas dirigidas a niños, niñas y adolescentes, las cuales tienen como objetivo entregar herramientas a esta población para la prevención de situaciones de riesgos, estas pueden ser violencia sexual, trabajo infantil, vida en calle, violencia escolar, embarazo adolescente, entre otras. 
Gracias a la alianzas establecidas con diferentes instituciones se logro la atención de 1308 niños, niñas y adolescentes con estas actividades, quienes hacen parte de las siguientes instituciones: I.E NUEVO BOSQUE – SEDE ANTIGUO TERMINAL, I.E. MANZANILLO DEL MAR, INSTITUCION EDUCATIVA MADRE LAURA PIEDRA DE BOLIVAR, INSTITUCION EDUCATIVA LA SABIDURIA, IE SOLEDAD ACOSTA SEDE EMILIANO ALCALA, IE SOLEDAD ACAOSTA SEDE EMILIANO ALCALA, IE MADRE GABRIELA DE SAN MARTIN, FUNDACION FUNDAGE - LOMA FRESCA, I. E. POLITECNICO DEL POZON, I.E ARARCA, FUNDACIÓN EDUCATIVA INSTITUTO ECOLÓGICO BARBACOAS, I.E. ETNOEDUCATIVA DE SANTA ANA. 
Igualmente se llevaron a cabo 3 jornadas de sensibilización y búsqueda de NNA en situación de trabajo infantil, mendicidad o ESCNNA. 
JORNADA DE SENSIBILIZACION EN PLAYA HOLLYWOOD (2024-05-17): En el transcurso de la presente actividad y con el propósito de cumplir las actividades inherentes del programa Protección de la Infancia y Adolescencia para la prevención y atención de violencias en el distrito de Cartagena de Indias, el cual está contemplado en el Plan de desarrollo 2020-2023, se dio a conocer en el lugar asignado que la explotación sexual comercial de niños, niñas y adolescentes supone la utilización de las personas menores de 18 años de edad para relaciones sexuales remuneradas, pornografía infantil y adolescente, utilización de nna en espectáculos sexuales, donde exista además un intercambio económico o pago de otra índole para la persona menor de edad o para un tercero intermediario.  Lo anterior con el propósito de que si se evidencia o se tiene información de la identificación de algún caso con relación a este delito se proceda con la respectiva denuncia. 
JORNADA DE SENSIBILIZACION EN CENTRO HISTORICO (2024-05-24): El día 24 de mayo siendo las 8:00 p.m. se realizó proceso de sensibilización a la ciudadanía para la prevención de riesgos sociales que afecten los niños, niñas y adolescentes, así como la realización de una jornada de búsqueda activa para prevenir situaciones de explotación sexual con fines comerciales, abuso sexual infantil, trabajo infantil y mendicidad.   Se inició la jornada con la reunión in-situ con el equipo, con el objetivo de recibir las orientaciones para el proceso sensibilización a la ciudadanía para la prevención de riesgos sociales que afecten los niños, niñas y adolescentes de esta parte de la ciudad.   Luego de la apertura se realiza el recorrido que inicia en la plaza de los estudiantes se continua por la calle primera de Badillo, segunda de Badillo y plaza Fernández Madrid, nos dirigimos más adelante hasta la plaza santa domingo, continuamos por el parque de bolívar, plaza de la proclamación y finalizamos en la plaza de los coches.   Durante el recorrido se identificaron en total 4 casos de NN, entre los 2 y 10 años de edad, se les encontró en acompañamiento a los padres en lugares de trabajo, los puntos donde se encontraron fueron la plaza de la proclamación, calle del coliseo (cerca de la plaza santo domingo), calle Román (cerca de la plaza de los coches) y parque bolívar frente de la iglesia la catedral.  Cabe resaltar que a la jornada asistieron todas las entidades convocadas, los casos identificado serán visitados por parte del ICBF con su estrategia EMPI y junto al ministerio de trabajo también ingresamos a varios establecimientos comerciales como restaurantes, bares y minimarket.   En la organización de la jornada de búsqueda activa policía de infancia   Siendo las 11:00 p.m. se da por finalizada la jornada.
JORNADA DE SENSIBILIZACION Y BUSQUEDA ACTIVA EN MERCADO DE BAZURTO (2024-05-09): El día 9 de mayo siendo las 2:00 p.m. se realizó la jornada de sensibilización y búsqueda activa de niños, niñas y adolescentes en situación de riesgo social, con el objetivo de prevenir situaciones de explotación sexual con fines comerciales, abuso sexual infantil, mendicidad y trabajo infantil a la ciudadanía.  Se inició la jornada con la reunión in-situ con el equipo, con el objetivo de recibir las orientaciones para el proceso de sensibilización para la prevención de la ESCNNA y el trabajo infantil, mendicidad, como situaciones de riesgo para nuestros NNA, así como la identificación y abordaje de los NNA que se encuentren en el lugar.   Luego de la apertura se realiza el recorrido que inicia en el pasaje el popular, se continua por el pasaje la colombiana, nos dirigimos mas adelante a la parte de atrás del pasaje el colmenar y la cristalería, continuamos por el sector de la venta de plátanos y la carbonera y finalizamos en la avenida del lago.    Durante el recorrido se identificaron en total 6 casos, en donde 4 fueron niños y 1   niña, entre los 10 y 12 años de edad, y un niño de 3 años de edad, las actividades identificadas fueron venta de dulces, venta de verduras y acompañamiento a los padres en lugares de trabajo, los puntos donde se encontraron fueron sector la cristalería, la parte de atrás del pasaje colmenar y la colombiana y la avenida del lago.  Cabe resaltar que a la jornada asistieron todas las entidades convocadas y ningún nn identificados en la búsqueda activa fueron trasladado al centro zonal de la virgen y turístico, serán visitados por parte del ICBF con su estrategia EMPI.   En la organización de la jornada de búsqueda activa policía se comprometió a garantizar el transporte para el traslado de NNA identificados en la jornada, lo cual no sucedió, ya que no se contó con el transporte para el traslado, durante el desarrollo de la jornada se presentaron cambios en el equipo de la policía que iniciaron con dos integrantes, y casi al finalizar la jornada se presentó un cambio en el equipo de esta entidad dejando solo una funcionaria, terminaría de acompañar la jornada. Todo esto se evidencia en el registro fotográfico y registró de asistencia.  Siendo las 5:00 p.m. se da por finalizada la jornada.
Por otra en el hogar de paso se logro la atención de: 
POBLACIÓN ATENDIDA:
NUMERO DE CUPOS NNA CONTRATADOS: 48
NUMERO DE CUPOS NNA UTILIZADOS EN EL MES:   24
DESCRIPCIÓN DEL PROCESO DE ATENCIÓN 
Teniendo en cuenta que el tiempo estipulado para el restablecimiento de derechos enmarcado en el contrato es de 8 días, se establece como prorroga la situación presentada por cada niño, niña o adolescente al superar esta cantidad de días. De igual manera al cumplirse la prórroga que consta de 8 días inicia otra prorroga hasta que se le dé la medida definitiva al niño, niña o adolescente por la autoridad administrativa competente. 
Durante el mes de abril 24 a mayo 24 de 2024 en el hogar de paso luz y vida, se atendieron 16 ingresos y se presentaron 8 prorrogas.     
Con relación al proceso de actualización de las rutas de atención se está en la revisión de la ruta elaborada de VIOLENCIAS BASADAS EN GENERO en la sesión del Mecanismo Articulador, una vez sea aprobada se avanzara en el ejercicio de divulgación de la misma. </t>
  </si>
  <si>
    <t>800 cupos habilitados para la atención especializada de niños, niñas y adolescentes con derechos amenazados, inobservados y/o vulnerados (en situación de explotación laboral y/o víctimas de violencia sexual u otro tipo de violencia).</t>
  </si>
  <si>
    <t>Atencion complementaria y/o especializada</t>
  </si>
  <si>
    <t>23.000 niños, niñas y adolescentes en situación de alto riesgo social vinculados a acciones de prevención que favorecen el desarrollo de factores autoprotectores y mitigan la discriminación y la violencia de género.</t>
  </si>
  <si>
    <t xml:space="preserve">Servicios profesionales y de apoyo a la gestion para adelantar procesos formativos en prevención de riesgos sociales, sensibilización, busqueda activa y/u  orientacion psicosocial  a niños, niñas y adolescentes </t>
  </si>
  <si>
    <t>ACTIVIDAD: Acciones formativas en prevención de riesgos sociales dirigidas a NNA en instituciones educativas del Distrito.
OBJETIVO: Realizar acciones formativas en prevención de riesgos sociales dirigidas a NNA.
SAN JOSE DE LOS CAMPANOS.
Atendiendo a las solicitudes recibidas por parte de las Instituciones educativas del Distrito para articular acciones dirigidas a la comunidad educativas, durante el mes de marzo se realizaron acciones formativas dirigidas a NNA en prevención de riesgos sociales en las instituciones educativas Nuevo Bosque sedes José María Córdoba y terminal, Jorge Artel, Gabriel García Márquez y en la casa lúdica de Colombiatón. Cabe resaltar que un 90% de las acciones formativas solicitadas corresponden a Prevención del acoso escolar- Violencia escolar y el 10% restante a prevención del abuso sexual; lo anterior es indicador del alto nivel de violencia que se vive al interior de las I.E entre estudiantes, poca tolerancia y valor por el otro motivado en la influencia recibida a través de retos y juegos peligrosos de fácil acceso en redes sociales.
En total 541 NNA recibieron formación en prevención de riesgos sociales durante el mes de marzo
 ASISTENTES: 541 NNA
JORNADAS DE SENSIBILIZACION Y CONTROL 
ACTIVIDAD: Jornadas de sensibilización a la ciudadanía en   el centro Histórico en el marco de la estrategia presidencial “Gobierno con el pueblo – capitulo Caribe”. 
OBJETIVO: Sensibilizar a la ciudadanía frente a la importancia de la prevención y erradicación del Trabajo infantil, mendicidad y la ESCNNA.
En el marco de la estrategia presidencial “Gobierno con el pueblo- capitulo Caribe “La sede nacional del ICBF realizó una feria de servicios el día 22/03/2024 con la participación de las entidades que hacen parte del comité CIETI Distrital, con el fin de sensibilizar a la ciudadanía, locales y visitantes frente a la prevención de riesgos sociales que afectan directamente a niños, niñas y adolescentes en la ciudad de Cartagena. Durante la actividad, funcionarios de la unidad de Infancia y Familia de la Secretaria de Participación y Desarrollo Social estuvieron presentes a través del stand “Me la juego por mis derechos” y realizaron entrega de material pedagógico con información de interés como las rutas de atención para trabajo infantil, mendicidad y ESCNNA, además de invitar a denunciar estos casos de manera anónima y gratuita a través de las líneas 141 de ICBF, 123 de policía y 122 de fiscalía.
ASISTENTES: ICBF, DADIS, Ministerio del Trabajo, SPDS, Alcaldía Local 1, Migración Colombia, FUNDASEM, Policía de Infancia y adolescencia, IDER, entre otros.
LOGROS: Se realizó la firma simbólica del pacto por los derechos de los niños, niñas y adolescentes.</t>
  </si>
  <si>
    <t>Suministro de material impreso, refrigerios, almuerzos, suvenires,</t>
  </si>
  <si>
    <t>A14</t>
  </si>
  <si>
    <t>Mantener las cuatro (4) rutas de atención a niños, niñas y adolescentes en Trabajo Infantil, atención a Niños, niñas y adolescentes víctimas de violencia sexual, atención a niños, niñas y adolescentes en mendicidad, atención a niños, niñas y adolescentes con alta permanencia en calle o en situación de calle, reformuladas.</t>
  </si>
  <si>
    <t xml:space="preserve">Linea para la atencion y orientacion de casos que afectan a la infancia y la adolescencia </t>
  </si>
  <si>
    <t xml:space="preserve">Arriendo de Vehículo </t>
  </si>
  <si>
    <t>Mantener las cuatro (4) acciones afirmativas de promoción de la denuncia de situaciones de riesgo social como el trabajo infantil, la violencia sexual, el maltrato infantil desarrolladas.</t>
  </si>
  <si>
    <t>Desarrollo de Acciones Afirmativas para:    
- Erradicación del Trabajo Infantil 
- Prevención de la Explotacion Sexual y Promocion de la Denuncia
 - Prevencion del Embarazo a Temprana Edad
- Prevencion del Abuso Sexual y Promocion de la Denuncia</t>
  </si>
  <si>
    <t>Actividades programadas a partir del 12 de junio de 2024</t>
  </si>
  <si>
    <t>Programa los Niños, las Niñas y Adolescentes de Cartagena Participan y Disfrutan sus Derechos.</t>
  </si>
  <si>
    <t>47.000 niños, niñas y adolescentes participan y disfrutan de actividades lúdicas extramurales y del ejercicio del derecho al juego al interior de las ludotecas distritales.</t>
  </si>
  <si>
    <t>FORMACIÓN LOS NIÑOS, LAS NIÑAS Y ADOLESCENTES DE Cartagena PARTICIPAN Y DISFRUTAN SUS DERECHOS Cartagena DE INDIAS</t>
  </si>
  <si>
    <t xml:space="preserve">Servicios profesionales y de apoyo a la gestion para el desarrollo de actividades ludicas y pedagogicas con niños, niñas y adolescentes </t>
  </si>
  <si>
    <t xml:space="preserve">ABRIL:
La Celebración Día de la Niñez, ha sido una gran oportunidad de articulación con las políticas públicas de primera infancia, infancia y adolescencia del país respecto al juego, pues si bien, en cada una de estas políticas el juego ha ido cobrando visibilidad por su importancia en el desarrollo integral de las niñas, niños y adolescentes, la Celebración se ha convertido en una posibilidad para generar programas, proyectos y estrategias en las cuales el juego se garantice como un derecho atendiendo los mandatos de la política pública. Por ello el objetivo de conmemorar el mes de la niñez es vivenciar el derecho al juego, en armonía con los demás derechos impactando significativamente y de manera intencional y real a las niñas, niños, adolescentes y sus familias.
Para ello se realizaron diferentes jornadas y actividades atendiendo a 5.176 niños, niñas y adolescentes en el mes de abril en las cinco paradas establecidas en la Brújula 2024, estas son: SALUDABLEMENTE, MI ESCUELA TERRITORIO DE JUEGO, JUEGOS DE HOY, EXPRESARTE Y ME LA JUEGO POR LA PAZ. Estas paradas se llevaron a cabo en lo largo y ancho de todo el Distrito incluyendo la zona rural e insular, adicionalmente se resalta que estas actividades se llevaron a cabo en articulación con diferentes entidades del orden distrital y privado. Además, con organizaciones de bases comunitarias que solicitaron el servicio para conmemorar a la infancia. 
Entre las entidades aliadas para el desarrollo de las actividades y jornadas se encuentran: AEIOTU – El Pozón, Alcaldía Local 3 Y Comisaria De Familia, Alcaldía Menor Localidad 1 - Santa Rita, Aluna, Asociación Nuevo Paraíso Caribe, Biblioteca Jorge Artel, Biblioteca De Olaya, CDI Ángeles De Amor - Nelson Mandela, CDI Bicentenario AEIOTÚ, CDI Ciénega De La Virgen, CDI Fe Y Alegría, CDI Los Ángeles, CDI Olaya, CDI Pasacaballos Sede 2, CDI Rosedal, CDI Santa Rita, Institución Educativa Nuestra Señora De La Consolata,  Parque Heredia, Corporación Educativa Mente Activa, DIMF-Piedra Bolívar, Escuela De Cadetes Manzanillo Del Mar, Estación De Bomberos De Santa Lucia, Estadio De Futbol Jaime Morón, Fonpecar, Fundación Bio-Psicología, Fundación Creciendo Con Jesús, Fundación Gustavo Martínez Caffyn, Fundación Manzanillo Del Mar, Fundación Perseverar Por Colombia, Fundación Pies Descalzos, Fundación Serena Del Mar, Fundasem, Oficina De Gestión Social, Hogar Infantil Comunitario Santa Rita, I. E. José María Córdoba Sede Bajo Del Tigre, I.E Clemente Manuel Zabala, I.E Manuela Beltrán Sede Hijos De Chofer, I.E Manzanillo Del Mar, I.E Nueva Esperanza Arroyo Grande, I.E. San Francisco De Asís
IDER, IE. José María Córdoba – Pasacaballos, Institución De Bayunca Sede Las Latas, Institución Educativa De Bayunca Principal, Institución Educativa Manuela Beltrán, Puerto Bahía, entre otras. 
Entre las actividades que más se pueden resaltar y que tuvieron un gran impacto en los niños, niñas y adolescentes se encuentran:
•	Jornada Lúdica, Bienvenida al mes de la Niñez en el Barrio La María
•	Jornada Gobierno Al Barrio en el corregimiento de Arroyo Grande, incluyendo la vereda La Europa.
•	Ludoteca viajera, parada expresarte en el CDI Ángeles de Amor en el barrio Nelson Mandela
•	Jornada lúdica, parada expresarte en ALUNA atendiendo a niños, niñas y adolescentes con discapacidad
•	Jornada lúdica, parada saludablemente, en el CDI Bicentenario 1
•	Jornada lúdica, Parada expresarte, en articulación con IDER, Puerto Bahía, ESE Cartagena en la Isla de Caño del Oro.
•	Encuentro arte intergeneracional en el corregimiento de pasacaballo
•	Carrera por la Paz y la Inclusión – parada Me la Juego por la Paz
•	Jornada lúdica, parada expresarte en articulación con la Alcaldía de la Localidad 1, Histórica y del Caribe norte, IDER, Aguas de Cartagena, Pacaribe, entre otros. 
•	Jornada lúdica, parada Expresarte en articulación con la Alcaldía Menor de la Localidad 2, de la Virgen y Turística, IDER, entre otros.
•	Jornada Lúdica, encontrando el Tesoro en nuestro emblemático Castillo San Felipe de Barajas. 
•	Ludoteca Viajera – parada Mi Escuela Territorio de juego en la Institución Educativa Nuestra Señora de la Consolata. 
Entre los barrios y corregimientos impactados se encuentran: Albornoz, Antonio José De Sucre, Arroyo Grande, Arroz Barato, Bayunca, Blas De Lezo, Bruselas, Caño Del Oro, El Centro, Ciudad del Bicentenario, El Bosque, El Carmelo, El Educador, El Pozón, El Socorro, Flor Del Campo, Fredonia, La Consolata, La María, La Europa, Los Cerros, Manzanillo del Mar, María Cano, Nelson Mandela, Olaya De Sector La Puntilla, Olaya Sector 11 De Noviembre, Pasacaballos, Puerto Rey, El Recreo, República De Chile, San Francisco, San José De Los Campanos, Santa Lucía, Santa María, Santa Rita, Ternera, Torices.
PARTICIPACIÓN
En abril se desarrollaron diferentes consultas a los niños, niñas y adolescentes para plantera la conmemoración del mes de la niñez, en base a sus ideas se desarrolló la estrategia a utilizar, garantizando d este modo que su voz sea escuchada y tendida en cuenta. Entre las ideas que más sugirieron los niños se encontraban realizar juegos en los colegios, pues algunos manifestaron que no pueden correr por el poco espacio que tienen, así mismo comentaron que se hicieran competencias o carreras en bicicletas para mejorar su salud física, entre otros. 
Adicionalmente, en el mes de abril se desarrollaron talleres formativos en liderazgo y participación infantil, con el objetivo de fomentar y desarrollar la capacidad de las niñas y niños de expresar sus ideas, deseos, opiniones y decisiones en los asuntos que les competen en los diferentes espacios de su vida diaria como escuela, comunidad y familia. 
En total se atendieron 192 niños, niñas y adolescentes. 
MAYO:
LÚDICA 
Para el mes de mayo se siguió trabajando en la conmemoración del mes de la niñez, con el objetivo de conmemorar el mes de la niñez es vivenciar el derecho al juego, en armonía con los demás derechos impactando significativamente y de manera intencional y real a las niñas, niños, adolescentes y sus familias, por ello se logró atender 3280 niños de las tres localidades del Distrito de Cartagena, incluyendo la zona rural e insular.
En cada uno de estos espacios se llevó alegría, juego y recreación a los niños, niñas y adolescentes que con la ludoteca viajera pudieron ejercer un derecho tan importante como lo es el derecho al juego, es necesario mencionar que en cada uno de esto espacios primeramente se les explica a los niños y niñas que es una ludoteca viajera, cuáles son las reglas de la ludoteca entre las que se resalta esperar el turno, respetar a los compañeros, no pegar, compartir los juegos entre otros, luego se realizan rondas o juegos dirigidos para entrar en confianza con los participantes, entre estos juegos se encuentran “conejos a tu conejera, las palmas tres, buenos días, el caballito, agua y tierra, el rey manda, entre otros” así mismo se les menciona a los niños que deben cuidar los juegos y no dañarlos. Luego desde la libertad del juego los niños escogen la estación que más llame su atención para jugar, (estación del arte, estación de armados, estación simbólica o estación deportiva).
Cada uno de los juegos desarrolla diferentes habilidades en ellos por ejemplo habilidades sociales, habilidades físicas y cognitivas, fortalece el respeto, la escucha, el trabajo en equipo y disminuye el riesgo de enfrentamientos. Los niños generalmente les gusta jugar con los juegos de armados construyendo casa, edificios y castillos, también les gusta pintar e incluso se evidencia que les gusta jugara Máster chef, preparando grandes comidas para sus comensales.
Las niñas por su parte les gustan jugar a máster chef, preparando diferentes platos, construyen casas y tiendas para vender sus productos, comparten los juegos y al igual que los niños les gusta pintar.
Entre Los Barrios, Comunidades Y Entidades Se Encuentran: 
Centro De Excelencia, Fundación Corazón Contento, Escuela Naval De Cadetes Almirante Padilla - Manzanillo Bosque, Fundación El Rosario, I.E Gabriel García Márquez, CDI Ciénaga De La Virgen, Institución Educativa José María Córdoba De Pasacaballos, Alcaldía Local 2 Virgen Y Turística, CDI San Pedro Mártir 1, Institución Educativa Pies Descalzos, Fundación Educativa Instituto Ecológico Barbacoa, Institución Jorge García Usta, Institución Educativa Santana, Institución Educativa Liceo Bolívar, Fundación Sueños Con Propósitos, Colegio Liceo De Bolívar, Hic San Fernando, Unidad De Victima, San Fernando, Sacúdete, Institución Educativa Politécnico Del Pozón
Barrios Nuevo Paraíso, Ceballos, Caño Juan Angola, El Pozón, Zaragocilla, Castillo Grande, Villa Fanny Sector Nueva Jerusalén, Conjunto Azure, Nuevo Paraíso, Daniel Lemaitre, Fredonia, Policarpa, La Sevillana, San José De Los Campanos, Bicentenario
Corregimiento De La Europa, Caño Del Oro, Pasacaballo, La Boquilla, Manzanillo Del Mar, Ararca, Santa Ana, Entre Otros
PARTICIPACIÓN
Primera Sesión Consejo de Infancia y Adolescencia Distrital - 18 de mayo-  Con el objetivo de socializar la Política Publica de Primera Infancia, Infancia, Adolescencia y Fortalecimiento Familiar, a los consejeros, niños y niñas de la Ludoteca Sonrisas de Cartagena se desarrolló la primera sesión del CIAD, en este espacio los funcionarios de la SPDS explicaron que una política pública “son los proyectos/actividades que un Estado diseña y gestiona, a través de un gobierno y una administración pública, con fines de satisfacer las necesidades de una sociedad”, así mismo se explicó que la PPPIIAFF, cuenta con tres etapas: la primera es la etapa de alistamiento, la segunda es la etapa de la agenda pública y la tercera y última es la formulación.
Por otro lado se mencionó que para lograr que la PPPIIAFF se cumpla a cabalidad se construyeron seis (6) líneas estratégicas de intervención que son: Primera Infancia, Infancia, Adolescencia, Fortalecimiento Familiar, Calidad y Pertinencia en las Atenciones y Fortalecimiento Institucional; así mismo se explicaron detalladamente cada una de estas y sus productos entre los que se pueden resaltar; en primera infancia: atención integral a la población de 0a 5 años en CDI, en infancia programa de comedores públicos y comunitarios para garantizar el derecho a la alimentación y nutrición de la infancia en pobreza y pobreza extrema, incremento de casas lúdicas, ludoteca, parques y centros culturales que atienden a infancia que recibe atención en cultura y expresiones artísticas, en adolescencia servicio de transporte cuando la distancia lo requieran, en familia, atención en seguridad alimentaria  familias de NNA vulnerables, programa de atención en salud mental a padres, madres y cuidadores de NNA, en calidad y pertinencia de las atenciones se encuentra fortalecimiento de la protección y activación de las rutas de atención y protección ESCNNA.
Es válido mencionar que los y las consejeras de infancia estuvieron haciendo preguntas y consultas sobre este proceso, entre las que resaltan como se va a hacer cumplir cada uno de los compromisos, también mencionaron que se pudo evidenciar que sus opiniones y situaciones que habían comentado en las mesas de trabajo si se tuvieron en cuenta para la construcción de la PPPIIAFF. 
Por último, se informó a los NNA que a la PPPIIAFF se harán seguimientos a través de veedurías lideradas por niños, niñas y adolescentes, padres de familia, entre otros, los cuales serán capacitados con el Apoyo de la Escuela de Gobierno y Liderazgo. Por lo anterior se invitó a los niños, niñas, adolescentes, y padres de familia presentes a postularse como representantes en el comité de veeduría infantil. Como resultado se postulan los consejeros de infancia, niños usuarios de la ludoteca y padres d familia.  
Talleres De Liderazgo Y Participación Infantil: para el mes de mayo participaron 118 niños, niñas y adolescentes, en talleres de liderazgo enfocados en la importancia de participar y liderar, que es un líder, sus características, tipos de lideres, donde y en que espacios pueden participar los niños, entre otros puntos que fortalecen estas habilidades de liderazgo en los niños, niñas y adolescentes en escenarios como la familia, escuela, comunidad, y escenarios de participación. Entre las instituciones que se beneficiaron con este proceso se encuentran la institución educativa politécnico del pozón y la Fundación Serena del Mar. </t>
  </si>
  <si>
    <t>Actividades lúdicas y recreativas con NNA de manera presencial, virtual, intra y extramural</t>
  </si>
  <si>
    <t xml:space="preserve">Durante este primer trimestre, a traves de desarrollo de actividades como Ludotecas Viajeras y atencion fija en las 3 ludotecas y Casa ludica Distrital se logro la atencion de 1640 niños, niñas y adolescentes, quienes puedieron ejercer su derecho al juego y a la recreacion, estas acciiones fueron realizadas en alianza o con las siguientes entidades o comunidades: 
ASOCIACION BOQUILLA, JAC VILLA CORELCA, JAC EL MILAGRO, BICENTENARIO, JAC SAN JOSE DE LOS CAMPANOS, COMFENALCO, CDA COLOMBIATON, I. E. GABRIEL GARCIA MARQUEZ, INSTITUCION MADRE LAURA, FREDONIA UNIÓN DE DIOS, INSTITUCION EDUCATIVA SAN JOSE DE LOS CAMPANOS, IE GABRIEL GARCIA MARQUEZ, INSTITUCION EDUCATIVA MADRE LAURA. </t>
  </si>
  <si>
    <t>Dotación de Materiales y equipos para fortalecer las ludotecas</t>
  </si>
  <si>
    <t xml:space="preserve">Entrega de almuerzos, refrigerios, suvenires </t>
  </si>
  <si>
    <t xml:space="preserve">Realizar adecuaciones locativas </t>
  </si>
  <si>
    <t>1.600 niños, niñas y adolescentes que  participan de los consejos de infancia y adolescencia u otros escenarios de participación.</t>
  </si>
  <si>
    <t>Promoción de la participación infantil y Renovacion  del CIAD</t>
  </si>
  <si>
    <t xml:space="preserve">El día 22 de febrero se realizó la mesa para la construcción del Plan de desarrollo Territorial con 30 niños de diferentes edades y entidades como Consejo de Infancia y Adolescencia Distrital, Comuneritos, Fundación Plan, Fundación un Nuevo Amanecer, Fundación Construyendo Felicidad, Bomberitos, Aldeas Infantiles, Funsarep, Aluna, Fundación El Rosario, entre otras. 
El objetivo de esta actividad es Realizar un diálogo que permita dar a conocer y reconocer, la importancia de su voz en los Planes de Desarrollo Territorial, por ello cada uno de los participantes tuvo la oportunidad de manifestar cuales son las dificultades que  enfrenta la niñez y la adolescencia en cartagena, entre las más evidentes resaltan la inseguridad, falta de espacios de recreación, calidad educativa, contaminación en espacios públicos, falta de vías de acceso, mal estado de los semáforos, descontrol en el trasporte (mototaxismo ), entre otros, ante lo anterior sugieren que se garanticen los derechos de toda la niñez, se implementen programas de recreación, se inviertan para que en todos los colegios y en todas las jornadas cada uno de los estudiantes pueda acceder aun buen refrigerio y a un buen almuerzo y de este modo tener un mejor rendimiento académico. 
Cada una de estas opiniones fueron tenidas en cuenta, por lo que se resaltó que su participación y opinión realmente es relevante para construir una mejor ciudad. </t>
  </si>
  <si>
    <t>A24</t>
  </si>
  <si>
    <t>Intercambio de experiencias</t>
  </si>
  <si>
    <t>Una (1) Política Pública de Infancia, Adolescencia y Fortalecimiento Familiar implementada y en ejecución.</t>
  </si>
  <si>
    <t>(GESTION) Adaptación de la política Pública de infancia y seguimiento</t>
  </si>
  <si>
    <t>Formular el primer año de la actual administración, un (1) documento de Caracterización de la problemática de trabajo infantil en el Distrito</t>
  </si>
  <si>
    <t>(GESTION) Actualizacion y Socializacion de Caracterizacion y actualizacion de informacion en el territorio</t>
  </si>
  <si>
    <t>Programa Fortalecimiento Familiar.</t>
  </si>
  <si>
    <t>2.812 familias que participan en acciones de prevención de riesgos sociales que afectan a los niños, niñas y adolescentes.</t>
  </si>
  <si>
    <t>FORTALECIMIENTO FAMILIAR  Cartagena DE INDIAS</t>
  </si>
  <si>
    <t>Servicios profesionales y de apoyo a la gestion para el desarrollo de actividades de fortalecimiento familiar</t>
  </si>
  <si>
    <t xml:space="preserve">Desde el programa de Fortalecimiento Familiar se desarrollan procesos de formación en prevención de riesgos sociales con padres, madres y cuidadores de los niños, niñas y adolescentes del distrito con el fin de brindar capacidad y fortalecer las habilidades protectoras desde las familias y sus comunidades y evitar todo tipo de vulneración de derechos de los niños, niñas y adolescentes, con los cuales se busca además impactar de forma positiva en la ciudadanía, teniendo presente las diversas realidades de la población y sus nacionalidades propendiendo por el desarrollo de habilidades para la vida, de factores de autoprotección, incluso impulsando acciones protectoras para la mitigación de las problemáticas mencionadas y los riesgos sociales
En los meses de febrero y marzo se realizó un proceso de formación con madres comunitarias que acompañan proceso de formación en la promoción y prevención de riesgos sociales, así como con sus familias cuidadoras, se formaron en el mes de febrero 12 agentes educativas en la comunidad de Chiquinquirá además en el mes de marzo Chambacu, Fredonia y Nuevo Paraíso en la ciudad de Cartagena, se formaron 74 adultos en estas temáticas. </t>
  </si>
  <si>
    <t>ABRIL:  
ACCIONES FORMATIVAS EN PREVENCION DE RIESGOS SOCIALES CON ADULTOS
Desde el programa de Fortalecimiento Familiar se desarrollan procesos de formación en prevención de riesgos sociales con padres, madres y cuidadores de los niños, niñas y adolescentes del distrito con el fin de brindar capacidad y fortalecer las habilidades protectoras desde las familias y sus comunidades y evitar todo tipo de vulneración de derechos de los niños, niñas y adolescentes, con los cuales se busca además impactar de forma positiva en la ciudadanía, teniendo presente las diversas realidades de la población y sus nacionalidades propendiendo por el desarrollo de habilidades para la vida, de factores de autoprotección, incluso impulsando acciones protectoras para la mitigación de las problemáticas mencionadas y los riesgos sociales.
En el mes de Abril se realizó un proceso de formación en la promoción y prevención de riesgos sociales con padres, madres y cuidadores de las comunidades de Chambacu, Fredonia y Nuevo Paraíso en la ciudad de Cartagena, se formaron 67 adultos en estas temáticas. 
JORNADAS LUDICAS INTRA Y EXTRA-MURALES DIRIGIDAS AL FORTALECIMIENTO DE LAS FAMILIAS CON LA PARTICIPACIÓN DE ADULTOS MAYORES 
 En este periodo se realizó articulación para realizar un encuentro intergeneracional en ciudad de bicentenario en donde participaran los tres grupos organizados que existen en esa comunidad este se realizará el 14 de mayo.
ATENCIÓN INTEGRAL A FAMILIAS DE NNA CON DISCAPACIDAD
Dentro del programa de fortalecimiento familiar se viene desarrollando un acompañamiento a las familias con niños, niñas y adolescentes identificados con condiciones de discapacidad en el cual implica grandes desafíos para la administración Distrital, pues todos los esfuerzos deben garantizar las atenciones la niñez y la adolescencia víctima y/o en condición de discapacidad sin distingo de nacionalidad, además es el momento de salvar a las familias de todas las situaciones que la han debilitado.
Estos procesos se realizan en compañía de profesionales especializados que permiten una atención integral a la familia brindando herramientas para cuidado al cuidador.
En el marco del mes de la niñez se realizaron actividades en las que se beneficiaron NNA en condición de discapacidad El día 9 de abril llevamos la ludoteca a la fundación Aluna allí se beneficiaron 171 Nna y el día 11 se realizó una jornada lúdica en la Corporación Mente Activa en donde también se atendió a NNA en condición de discapacidad en esta actividad de beneficiaron 66 NNA
En este mes se realizaron 8 visita a familias con NNA en condición de discapacidad todas residentes en Parque Bolívar, Nuevo Paraíso, Ciudadela La Paz y Olaya Herrera niños y niñas priorizados e incluidos en la base de datos además el equipo interdisciplinario conformado por la trabajadora social y la fisioterapeuta realizaron asesoría a padres, madres y cuidadores de niños y niñas en condición de discapacidad del hogar infantil El Portalito en el barrio El Socorro
SERVICIO DE ASESORIA LEGAL A FAMILIAS PARA LA GESTION DE SUS PROBLEMATICAS 
El día 12 de Abril se realizó una jornada de atención socio legal y oferta de servicios en el parque Central de Bicentenario en donde participaron diferentes unidades de la secretaria y entidades tales como ICBF Comfenalco, aeioTU, Mercy Corp, Fundación Plan, Secretaria de Educación, además este mismo día se realizo jornada de atención socio legal en la comunidad de Bayunca. 
EL viernes 15 y se realizó en Chambacu  una jornada en donde se llevó la oferta institucional de la secretaria de Participación  en donde además se brindó la atención socio legal se llevó la ludoteca aprovechando el mes de la niñez para que los NNA también disfrutaran de este espacio, además el día 18 hicimos presencia con la oferta de  la unidad se realizó atención Psicosocial formación en prevención de riesgos y la ludoteca para los NNA del sector en la cual también fueron invitados diferentes entidades de la alcaldía  la ESE, DADIS los cuales realizaron atención en salud, fluorización y pruebas de VIH, PES 
Además, a los cocheros también se les hizo sensibilización sobre la prevención de la explotación sexual y de la trata de NNA y se les hizo énfasis en donde debían denunciar estos casos.
El día 23 de abril se realizó una jornada de atención y servicios en Chambacu en donde se realizó atención y formación a adultos del sector. 
LOGROS: 
•	Desarrollar jornada lúdica para garantizar el derecho al juego y la recreación a niños, niñas y adolescentes en las diferentes comunidades donde se ofreció el servicio
•	Brindar atención y orientación a la población que requiere una atención y no tiene las herramientas para o el conocimiento de la ruta para atender o dar solución a sus dificultades.
ARTICULACION CON CARCEL DE MUJERES
La actividad que teníamos previsto realizar en este mes fue reprogramada para el mes de mayo aprovechando el mes de la niñez y el de la familia se realizara una sola actividad, se le solicito permiso a el director para que permitiera que los niños de las internas nos acompañasen en la actividad para que disfruten las actividades lúdicas juntos con sus madres
MESAS Y COMITES
ACTIVIDADES: 
PARLAMENTO INFANTIL
El día 26 de abril por iniciativa de lideres de sectores unidos se realizó la posesión del primer parlamento infantil conformado por NNA de esos sectores en donde los niños tomaron la vocería e hicieron preguntas y exigían respuestas a todas esas dudas y problemas que tienen allí para desarrollar una vida digna en donde se les respete sus derechos estuvieron varias comisiones representadas por los niños
RENTA JOVEN 
 El 3 de abril se realizó publicación en las redes de la secretaria de Participación las publicaciones relacionadas a las fechas de pago que daban inicio desde el día 26 de abril hasta el día 10 de mayo
BENEFICIARIOS 
Programa	Beneficiarios
 Técnicos Sena 	589
Tecnólogos Sena	3764
TOTAL, SENA	4353
Técnicos Profesionales IES  	901
Tecnólogos IES 	1.372
Universitarios 	8.867
Total, Beneficiarios IES	11.140
Total Beneficiarios SENA + IES	15.493
EVIDENCIAS FOTOGRAFICAS 
09/04/2024 JORNADA LUDICA CON NNA EN CONDICION DE DISCAPACIDAD PARADA EXPRESARTE FUNDACION ALUNA  
11/04/2024 JORNADA LUDICA CON NNA EN CONDICION DE DISCAPACIDAD PARADA EXPRESARTE CORPORACION MENTE ACTIVA
MAYO:
ACCIONES FORMATIVAS EN PREVENCION DE RIESGOS SOCIALES CON ADULTOS
Desde el programa de Fortalecimiento Familiar se desarrollan procesos de formación en prevención de riesgos sociales con padres, madres y cuidadores de los niños, niñas y adolescentes del distrito con el fin de brindar capacidad y fortalecer las habilidades protectoras desde las familias y sus comunidades y evitar todo tipo de vulneración de derechos de los niños, niñas y adolescentes, con los cuales se busca además impactar de forma positiva en la ciudadanía, teniendo presente las diversas realidades de la población y sus nacionalidades propendiendo por el desarrollo de habilidades para la vida, de factores de autoprotección, incluso impulsando acciones protectoras para la mitigación de las problemáticas mencionadas y los riesgos sociales
En el mes de mayo se realizó un proceso de formación en la promoción y prevención de riesgos sociales con padres, madres y cuidadores de las comunidades de Fredonia, Henequén, Socorro, Loma Fresca en la ciudad de Cartagena, se formaron 119 adultos en estas temáticas. 
JORNADAS LUDICAS INTRA Y EXTRA-MURALES DIRIGIDAS AL FORTALECIMIENTO DE LAS FAMILIAS CON LA PARTICIPACIÓN DE ADULTOS MAYORES 
Se realizo el día 21 de mayo un encuentro intergeneracional en el grupo organizado de bicentenario en donde participaron 38 adultos mayores y 17 niños en su gran mayoría nietos o sobrinos de los adultos mayores.
En este espacio se Sensibilizan a los niños, niñas y adolescentes sobre el respeto y afecto por las personas de mayor edad. Potenciar los valores de participación, colaboración y convivencia   además que les permita valorar y respetar las costumbres de los adultos mayores acompañado de su testimonio de vida.
Además, en este mes Según el acuerdo   125 de 26 de julio de 2023 se hace necesario celebrar con las familias del Distrito de Cartagena el Día de la Familia, así como utilizar este espacio como un momento de integración familiar en el que estas puedan compartir un momento agradable y al mismo tiempo garantizar un tiempo para la recreación e integración familiar.
Para la celebración del día de la familia se tomó como directriz la RUTA 25 se proponen realizar paradas con las familias donde como grupo social que tiene el compromiso de una crianza amorosa, así como la garantía y protección de los derechos de los niños y niñas. 
Para esto se desarrollarán actividades:
•	En la Escuela Naval de cadetes en donde se atendieron 30 familias 
•	En el Centro de Atención a las Victimas se logró vincular a las familias beneficiarias de renta ciudadana se beneficiaron 19 familias 
•	Fundación Aluna atendimos 10 familias con niños niñas y adolescentes en condición de discapacidad 
•	Hogar infantil la abejita en esta actividad participaron 45 se realizaron diferentes actividades con el apoyo de funcionarios de IDER 
ATENCIÓN INTEGRAL A FAMILIAS DE NNA CON DISCAPACIDAD
Dentro del programa de fortalecimiento familiar se viene desarrollando un acompañamiento a las familias con niños, niñas y adolescentes identificados con condiciones de discapacidad en el cual implica grandes desafíos para la administración Distrital, pues todos los esfuerzos deben garantizar las atenciones la niñez y la adolescencia víctima y/o en condición de discapacidad sin distingo de nacionalidad, además es el momento de salvar a las familias de todas las situaciones que la han debilitado.
Estos procesos se realizan en compañía de profesionales especializados que permiten una atención integral a la familia brindando herramientas para cuidado al cuidador.
En este mes se realizaron 8 visita a familias con NNA en condición de discapacidad por parte del equipo interdisciplinario conformado por la trabajadora social y la fisioterapeuta, todas residentes en Nelson Mandela, San Fernando, la victoria, Blas de Lezo, Pozón, Villas de Aranjuez Flor del campo niños y niñas priorizados e incluidos en la base de datos 
SERVICIO DE ASESORIA LEGAL A FAMILIAS PARA LA GESTION DE SUS PROBLEMATICAS 
El día 22 de mayo se realizó una jornada de atención socio legal y oferta de servicios en barrios unidos sector la sevillana donde participaron diferentes unidades de la secretaria y entidades tales como Sisben, ESE, ider, Renta ciudadana logrando beneficiar:
•	Por el Sisbén 120 personas 
•	Renta ciudadana 60
•	Unidad de Adulto mayor 33
•	Juventud 10
•	Discapacidad 11
•	Ludoteca viajera 7
•	Se realizaron 7 caracterizaciones por parte de la profesional de la unidad 
•	2 atención Psicosocial 
•	2 atención socio legal 
LOGROS: 
•	Desarrollar jornada lúdica para garantizar el derecho al juego y la recreación a niños, niñas y adolescentes en las diferentes comunidades donde se ofreció el servicio
•	Brindar atención y orientación a la población que requiere una atención y no tiene las herramientas para o el conocimiento de la ruta para atender o dar solución a sus dificultades 
El día 30 de mayo se realizó una jornada integral en la comunidad de Santa Ana donde se llevó la atención socio legal con la atención psicosocial a las familias y la oferta institucional del DADIS, Profamilia, Registraduría, Migración Colombia, la ESE Cartagena, ICBF y la Secretaria de Participación y Desarrollo Social con s oferta institucional y la atención a los niños, niñas y adolescentes
ARTICULACION CON CARCEL DE MUJERES
El día 11 de mayo se realizó una jornada lúdica con las mujeres privadas de la libertad y sus hijos el objetivo fue que pudieran en una sola actividad poder celebrar el día del niño y de la familia se le hicieron diferentes lúdicas dirigidas a fomentar el juego y la recreación en familia disfrutaron de un grupo de baile se le llevaron unos detalles a los niños gestión que realizo el equipo se le llevo ropa calzados y bolsos en buen estado allí participaron 70 Internas  y 25 niños niñas y adolescentes.
12/04/2024 JORNADA SOCIO LEGAL 	Y OFERTA DE SERVICIO BICENTENARIO   
MESAS Y COMITES
24/04/2024        RENTA JOVEN 
26/ 04/2024. PARLAMENTO INFANTIL</t>
  </si>
  <si>
    <t>A28</t>
  </si>
  <si>
    <t>20 jornadas lúdicas intra y extramurales dirigidas al fortalecimiento de las familias con participación de adultos mayores realizadas en el cuatrienio.</t>
  </si>
  <si>
    <t>Logistica para las jornadas lúdicas con participación de adultos mayores</t>
  </si>
  <si>
    <t>Actividad reprogramada para el mes de abril de 2024.</t>
  </si>
  <si>
    <t>A29</t>
  </si>
  <si>
    <t>200 familias de niños, niñas y adolescentes con discapacidad atendida y orientada para atención integral.</t>
  </si>
  <si>
    <t>Servicios para la gestion de  procesos de atencion integral a familias con NNA con discapacidad</t>
  </si>
  <si>
    <t>Dentro del programa de fortalecimiento familiar se viene desarrollando un acompañamiento a las familias con niños, niñas y adolescentes identificados con condiciones de discapacidad en el cual implica grandes desafíos para la administración Distrital, pues todos los esfuerzos deben garantizar las atenciones la niñez y la adolescencia víctima y/o en condición de discapacidad sin distingo de nacionalidad, además es el momento de salvar a las familias de todas las situaciones que la han debilitado.
Estos procesos se realizan en compañía de profesionales especializados que permiten una atención integral a la familia brindando herramientas para cuidado al cuidador.
En febrero en total se le realizo atención en la oficina 5 NNA con discapacidad de los barrios Olaya Sec. Ricaurte, ciudadela la paz, Flor del Campo, mirador de Cartagena los cuales sus cuidadores llegaron en busca de información del programa y que los incluyéramos en las bases de datos 
En marzo se le realizaron 3 visita a familias con NNA en condición de discapacidad todas residentes de barrios unidos (Flor del campo, Bicentenario y Villas de Aranjuez) niños priorizados e incluidos en la base de datos.</t>
  </si>
  <si>
    <t>A30</t>
  </si>
  <si>
    <t>Suministro de paquetes alimentarios para familias priorizadas</t>
  </si>
  <si>
    <t>Suministro de Paquetes Navideños para familias con  NNA con discapacidad</t>
  </si>
  <si>
    <t>Arriendo vehiculo tipo vans (20 Recorridos)</t>
  </si>
  <si>
    <t>Creación de Un (1) servicio de asesoría legal a familias para la gestión de la atención a sus problemáticas funcionando.</t>
  </si>
  <si>
    <t xml:space="preserve">Suministro de logistica para el desarrollo de jornadas de asesoría socio -legal para la gestión de la atención de las problemáticas familiares (efrigerios, almuerzos, agua, material impreso, carpas, organización stands, suvenires, mesas, sillas, PC, papeleria en general) </t>
  </si>
  <si>
    <t>EL viernes 15 de Marzo se realizó en Chambacu   una jornada en donde se llevó la oferta institucional de la Secretaria de Participación en la cual también fueron invitados la ESE, DADIS los cuales realizaron atención en salud, fluorización y pruebas de VIH se realizó visita casa a casa brindándole información de toda la oferta y servicios que podían recibir de parte de esta institución.
Además, a los señores cocheros también se les hizo una charla sobre la prevención de la explotación sexual y de la trata de NNA y se les recalco en donde debían denunciar estos casos.
El día 20 se realizó también una jornada de atención socio legal en Nuevo paraíso sector la unión de Dios en donde participaron además OIM, Mercy Corp, DADIS, ESE Fundación Isrraaid en donde se beneficiaron más de 30 adultos y 18 niños.
Además, el día 22 la oferta se realizó en Fredonia sector OASIS en donde contamos con la misma oferta se atendió una gran población más de 25 NNA</t>
  </si>
  <si>
    <t>A36</t>
  </si>
  <si>
    <t>A34</t>
  </si>
  <si>
    <t>Suminsitro de material para la promocion de la atencion a las familias en medio fisico y digital</t>
  </si>
  <si>
    <t>Programa: Jóvenes Participando y Salvando a Cartagena</t>
  </si>
  <si>
    <t>9.000 Jóvenes que participan de los espacios de representación ciudadana y grupos juveniles.</t>
  </si>
  <si>
    <t>FORTALECIMIENTO AL PROGRAMA JÓVENES PARTICIPANDO Y SALVANDO A Cartagena DE INDIAS</t>
  </si>
  <si>
    <t>Asistencia y acompañamiento para el fortalecimiento de la participación juvenil en los espacios de representación ciudadana y grupos juveniles.</t>
  </si>
  <si>
    <r>
      <t xml:space="preserve">se desarrollaron 5 espacios formativos con jovenes para la promocion de la participacion e incidencia juvenil,en estos espacios se formaron </t>
    </r>
    <r>
      <rPr>
        <b/>
        <sz val="9"/>
        <color theme="1"/>
        <rFont val="Arial"/>
        <family val="2"/>
      </rPr>
      <t xml:space="preserve">351 jovenes. </t>
    </r>
  </si>
  <si>
    <t>10.000 jóvenes participan de actividades de formación sociopolítica.</t>
  </si>
  <si>
    <t>Talleres de Formación y entrega de Insumos para el fortalecimiento de las Organizaciones Juveniles.</t>
  </si>
  <si>
    <r>
      <t>Con el objetivo de promover la participación y liderazgo en los jóvenes de la ciudad, se realizaron 4</t>
    </r>
    <r>
      <rPr>
        <sz val="9"/>
        <color theme="1"/>
        <rFont val="Arial"/>
        <family val="2"/>
      </rPr>
      <t xml:space="preserve"> talleres formativos en socio politica dirigidos a jóvenes de las instituciones educativas, a través de sesiones de trabajo con una metodología lúdica-pedagógica en las que se abordaron temáticas: liderazgo, trabajo en equipo y participación e incidencia política, en estos espacios participaron a 245 jóvenes. Ademas de socializar el estatuto de ciudadania juvenil ley 1622 de 2013</t>
    </r>
  </si>
  <si>
    <r>
      <t xml:space="preserve">Con el objetivo de promover la participación y liderazgo en los jóvenes de la ciudad, se realizaron 10 </t>
    </r>
    <r>
      <rPr>
        <sz val="9"/>
        <color theme="1"/>
        <rFont val="Arial"/>
        <family val="2"/>
      </rPr>
      <t>talleres formativos en socio politica dirigidos a jóvenes de las instituciones educativas, a través de sesiones de trabajo con una metodología lúdica-pedagógica en las que se abordaron temáticas: liderazgo, trabajo en equipo y participación e incidencia política, en estos espacios participaron a 675 jóvenes. Ademas de socializar el estatuto de ciudadania juvenil ley 1622 de 2013</t>
    </r>
  </si>
  <si>
    <t xml:space="preserve">10.000 los jóvenes que participan en espacios de participación juvenil (Concejo de Juventud, Plataforma, Asamblea) y ciudadana </t>
  </si>
  <si>
    <t>Desarrollo espacios de formacion y fortalecimiento de las capacidades de gestion de las organizaciones juveniles</t>
  </si>
  <si>
    <r>
      <t xml:space="preserve">Se realizo la posesión del Consejo Distrital de Juventud para la vigencia 2024, integrado por un delegado de cada consejo local de juventud. así mismo realizamos reunión con personería y jóvenes de la mesa directiva de la plataforma distrital de juventud, con el objetivo de brindar apoyo y acompañamiento al proceso de actualización e la plataforma de juventud. en estos espacios particparon </t>
    </r>
    <r>
      <rPr>
        <b/>
        <sz val="9"/>
        <rFont val="Arial"/>
        <family val="2"/>
      </rPr>
      <t>10 jovenes</t>
    </r>
    <r>
      <rPr>
        <sz val="9"/>
        <rFont val="Arial"/>
        <family val="2"/>
      </rPr>
      <t xml:space="preserve"> del consejo  y plataforma de juventud. </t>
    </r>
  </si>
  <si>
    <t>Gastos de representacion juvenil en espacios regionales y nacionales</t>
  </si>
  <si>
    <t>Logistica para realizacion de eventos de fortalecimiento juvenil</t>
  </si>
  <si>
    <t xml:space="preserve">20.000 los jóvenes que participan en espacios culturales, deportivos y acciones de cultura de paz. </t>
  </si>
  <si>
    <t>Desarrollar foros y actividades para la participación de jóvenes en espacios culturales, deportivos y acciones de cultura de paz.</t>
  </si>
  <si>
    <r>
      <t xml:space="preserve">Se realizaron dos jornada lúdico-pedagógica con jóvenes con el objetivo de fortalecer del liderazgo y la construcción de paz, se realizó con jóvenes de la escuela naval almirante padilla y jóvenes de la comunidad barrios unidos. así mismo participamos en la jornada de asesoría socio legal en la que logramos socializar la oferta de servicios de la oficina de juventud. en estos espacios participaron </t>
    </r>
    <r>
      <rPr>
        <b/>
        <sz val="9"/>
        <rFont val="Arial"/>
        <family val="2"/>
      </rPr>
      <t xml:space="preserve">51 jóvenes </t>
    </r>
  </si>
  <si>
    <r>
      <t xml:space="preserve">Se realizaron 3 jornada de socializacion de oferta  con jóvenes con el objetivo de dar a conocer la oferta institucional para la atencion de jovenes en temas de participacion juvenil, en estos esapcios se logro atender </t>
    </r>
    <r>
      <rPr>
        <b/>
        <sz val="9"/>
        <rFont val="Arial"/>
        <family val="2"/>
      </rPr>
      <t xml:space="preserve">21 jovenes </t>
    </r>
  </si>
  <si>
    <t>Programa: Política Pública De Juventud</t>
  </si>
  <si>
    <t xml:space="preserve">Formular e implementar 1 política pública de Juventud </t>
  </si>
  <si>
    <t>FORMULACIÓN E IMPLEMENTACION DE LA POLÍTICA Pública DE JUVENTUD EN Cartagena DE INDIAS</t>
  </si>
  <si>
    <t>Socializacion y divulgacion de la politica</t>
  </si>
  <si>
    <t xml:space="preserve">Se realizo un espacio de socialziacion de la politica publica de juventud, con jovenes de la barrios unidos, en este espacio se dieron a conocer las 8 dimensiones y los 47 productos que integran esta politica. </t>
  </si>
  <si>
    <t>Programa: Atención Integral Para Mantener a Salvo a los Adultos Mayores</t>
  </si>
  <si>
    <t>9.000 personas mayores atendidas en Centros de Vida y Grupos Organizados</t>
  </si>
  <si>
    <t>APOYO PARA LA ATENCION INTEGRAL AL ADULTO MAYOR EN ESTADO DE ABANDONO, MALTRATO Y SITUACION DE CALLE EN EL Distrito DE Cartagena DE INDIAS.</t>
  </si>
  <si>
    <t>Desarrollar estrategia de atención integral al adulto mayor en estado de abandono, maltrato y situación de calle en el Distrito de Cartagena de Indias</t>
  </si>
  <si>
    <t xml:space="preserve">En el cumplimiento de la Actividad Asistencia integral a personas mayores en condición de vulnerabilidad en hogares geriátricos, se mantiene la atención integral a 113 Personas Mayores, ubicados de la siguiente manera en los respectivos Hogares Geriátricos con los cuales se tiene contratación:
Fundación Dones De La Misericordia: 34 Personas Mayores
Asilo San Pedro Claver: 40 Personas Mayores
Refugio La Milagrosa: 20 Personas Mayores 
Hogar Geriatrico Mis Años Dorados: 19
Durante el primer Trimestre del 2024 se han atendido 57 casos relacionados con personas mayores en condicion de maltrato y/o abandono  
</t>
  </si>
  <si>
    <t xml:space="preserve">En el cumplimiento de la Actividad Asistencia integral a personas mayores en condición de vulnerabilidad en hogares geriátricos, se mantiene la atención integral a 118 Personas Mayores, ubicados de la siguiente manera en los respectivos Hogares Geriátricos con los cuales se tiene contratación:
Fundación Dones De La Misericordia: 34 Personas Mayores
Asilo San Pedro Claver: 40 Personas Mayores
Refugio La Milagrosa: 20 Personas Mayores 
Hogar Geriatrico Mis Años Dorados: 24
Durante los mese de abril y mayo del 2024 se han atendido 31 casos relacionados con personas mayores en condicion de maltrato y/o abandono  </t>
  </si>
  <si>
    <t>APOYO PARA LA ATENCIÓN INTEGRAL A LOS ADULTOS MAYORES EN CENTROS DE VIDA Y GRUPOS ORGANIZADOS EN EL Distrito DE Cartagena DE INDIAS</t>
  </si>
  <si>
    <t>Contratar servicios profesionales y/o de apoyo a la gestión para el fortalecimiento del equipo interdisciplinario para la atención integral a las personas mayores.</t>
  </si>
  <si>
    <t>No programado</t>
  </si>
  <si>
    <t xml:space="preserve">Durante el primer trimestre la atencion integral estuvo enmarcada en la caracterizacion de las condiciones de salud de las Personas Mayores de 29 CDV, lo cual equivale al 96.7% de la poblacion isncrita en los CDV 
Por aotra parte se actualizaron protocolos de atencion en Salud y Psicosocial. </t>
  </si>
  <si>
    <t xml:space="preserve">La atención integral a las personas mayores a personas mayores en CDV y GO se trabajo desde las siguientes tematicas:
Buen Trato y Pautas para las sana convivencia, Vinculos afectivos  Regalamento Interno, Manejo de Emociones , Manejo de Duelo,.
Valoracion General de estado de Salud , Prevencion ante la Automedicacion.
Atencion de casos especificos y Visitas Domiciliarias </t>
  </si>
  <si>
    <t>Arriendos bien inmueble para el funcionamiento de centros de vida.</t>
  </si>
  <si>
    <t xml:space="preserve">Se anexan al Drive RP y CDP de Arriendo de los bienes inmueble para el funcionamiento de los siguientes CDV:
CDV BOQUILLA , CDV CESAR FLOREZ, CDV LA REINA , CDV PIEDRA DE BOLIVAR , CDV RICAURTE </t>
  </si>
  <si>
    <t>Arriendos servicio de transporte terrestre de vehiculo automotor en el Distrito, para el apoyo de los programas en beneficio de los adultos mayores.</t>
  </si>
  <si>
    <t>Desde apoyo logistico inforama que se realiza un estudio general de la necesidad de transporte de todas las unidades de la SPSD , consolidadas estas necesidades, esta contratacion se hara en la Plataforma SECOP 2.</t>
  </si>
  <si>
    <t>Suministro de alimentos perecederos y no perecederos para garantizar la salud nutricional de los adultos mayores en el Distrito de Cartagena.</t>
  </si>
  <si>
    <t>Se realiza mediante resolución 1029 del 07 de marzo del 2024 la adjudicación del contrato de alimentos PC-SPDS-002-2024 el cual tiene como objetivo "AUNAR ESFUERZOS TÉCNICOS, ADMINISTRATIVOS Y FINANCIEROS PARA GARANTIZAR LA ATENCIÓN INTEGRAL A LOS ADULTOS MAYORES EN LOS CENTROS DE VIDA Y GRUPOS ORGANIZADOS DEL DISTRITO DE CARTAGENA" con un presupuesto de $8.387.297.492,00 de los cuales el DISTRITO realizará un aporte correspondiente a la suma ($7.311.797.492,00) y la ESAL debe aportar como mínimo la suma de ($1.075.500.000,00) equivalente al 12.82% del valor total del contrato. La invitación publica del contrato fue publicada en la plataforma única de contratación SECOP II  el día 13 de Febrero del 2024, la cual se puede consultar en el siguiente enlace: 
https://community.secop.gov.co/Public/Tendering/ContractNoticePhases/View?PPI=CO1.PPI.29856167&amp;isFromPublicArea=True&amp;isModal=False
 El CDP No. 49  para el contrato se asignó por monto de ($7.473.891.549) el día 09 de Febrero del 2024. Previamente a la ejecución y primera entrega de alimentos perecederos y no perecederos a Centros de vida y Grupos Organizados, se realizaron reuniones con los representantes legales de la ESAL, grupo de alimentos de la unidad de adulto mayor y coordinadora de la Unidad de Adulto Mayor, Dra. Marisol Jiménez Castro para definir la logística, calidad de los productos a entregar, personal y vehículos idóneos para manipulación y transporte de alimentos respectivamente.
Se inicia entrega formal de estos alimentos a partir del 1 de Abril 2024</t>
  </si>
  <si>
    <t xml:space="preserve">Mediante resolución 1029 del 07 de marzo del 2024 la adjudicación del contrato de alimentos PC-SPDS-002-2024 el cual tiene como objetivo "AUNAR ESFUERZOS TÉCNICOS, ADMINISTRATIVOS Y FINANCIEROS PARA GARANTIZAR LA ATENCIÓN INTEGRAL A LOS ADULTOS MAYORES EN LOS CENTROS DE VIDA Y GRUPOS ORGANIZADOS DEL DISTRITO DE CARTAGENA"
Se inicia entrega formal de estos alimentos a partir del 1 de Abril 2024, y se ha continuado  dando cumplimiento de acuerdo a las suguientes fechas :
Centros De Vida 
Lunes 1 de Abril
Martes 16 de Abril
Martes 30 de Abril
Martes 14 de Mayo
Martes 28 de Mayo
Grupos Organizados 
Jueves 4 de Abril
Jueves 2 de Mayo 
</t>
  </si>
  <si>
    <t>Suministro De Anchetas, Tortas Y Detalle Navideño Para Adultos Mayores</t>
  </si>
  <si>
    <t>Durante el primer trimestre del año 2024 no se han sumimistrados Anchetas, Tortas Y Detalle Navideño Para Adultos Mayores</t>
  </si>
  <si>
    <t>Durante este periodo del  año 2024 no se han sumimistrados Anchetas, Tortas Y Detalle Navideño Para Adultos Mayores</t>
  </si>
  <si>
    <t>Suministro De Uniformes.</t>
  </si>
  <si>
    <t xml:space="preserve">Durante el primer trimestre del año 2024 no se han entregado uniformes </t>
  </si>
  <si>
    <t xml:space="preserve">Durante este periodo del año 2024 no se han entregado uniformes </t>
  </si>
  <si>
    <t>Suministro de electrodomesticos, menajes de cocina y complementarios para el funcionamiento de los centros de vida y grupos organizados.</t>
  </si>
  <si>
    <t xml:space="preserve">Se han entregado electrodomesticos ,menajes de cocina y complementarios para el funcionamiento de los centros de vida.
Los CDV  a los cuales se han entregado estos elementos son: 
CDV BAYUNCA, CDV BOCACHICA , CDV CANDELARIA, CDV CAÑO DE ORO, CDV CARACOLES , CDV ESPERANZA, CDV LA REINA , CDV PIEDRA DE BOLIVAR , CDV RICAURTE, CDV CHIQUINQUIRA , CDV SOCORRO , CDV ZAPATERO.
CDV CESAR FLOREZ, CDV CALAMARES, CDV ZAPATERO, CDV BELLA VISTA ,CDV PALMERAS, CDV SAN ISIDRO, CDV CIUDADELA 2000, CDV NUEVO BOSQUE, CDV NUEVO PARAISO , CDV TERNERA 
</t>
  </si>
  <si>
    <t xml:space="preserve">Se han entregado electrodomesticos ,menajes de cocina y complementarios para el funcionamiento de los centros de vida.
Los CDV  a los cuales se han entregado estos elementos son: 
CDV BAYUNCA, CDV BOCACHICA , CDV CANDELARIA, CDV CAÑO DE ORO, CDV CARACOLES , CDV ESPERANZA, CDV LA REINA , CDV PIEDRA DE BOLIVAR , CDV RICAURTE, CDV CHIQUINQUIRA , CDV SOCORRO , CDV ZAPATERO.
CDV CESAR FLOREZ, CDV CALAMARES, CDV ZAPATERO, CDV BELLA VISTA ,CDV PALMERAS, CDV SAN ISIDRO, CDV CIUDADELA 2000, CDV NUEVO BOSQUE, CDV NUEVO PARAISO , CDV TERNERA 
 </t>
  </si>
  <si>
    <t>A8</t>
  </si>
  <si>
    <t>Eventos de recreación y cultura dirigido a los adultos mayores.</t>
  </si>
  <si>
    <t xml:space="preserve">Durante el primer trimestre del año 2024,  se destacan dos actividades en de Eventos de Recreacion y Cultura:
Conmemoracion Del Dia de la Mujer
Festival del Dulce </t>
  </si>
  <si>
    <t>Durante el mes de abril y mayo  del año 2024,  se destacan las siguientes actividades Generales
Actividades de Activacion Fisica y Mental
Actividades Manuales
Cumpleaños del mes
En el mes de Abril se destacan actividaes relacionadas con el Dia de la Tierra, Dia Del Idioma.
Ofertas Institucionales.
En el mes de Mayo se destacan acatividades relacionadas con el Dia de la Madres, y Afrocolombianidad, siendo esta ultima actividad la de mayor impacto durante el mes de mayo.</t>
  </si>
  <si>
    <t>Servicios para fortalecimiento de unidades productivas.</t>
  </si>
  <si>
    <t xml:space="preserve">Se realizan visitas para identificar condiciones y reactivacion de unidades productivas en los siguientes CDV:
CDV CESAR  FLOREZ , CDV BAYUNCA , CDV CALAMARES. CDV NUEVO BOSQUE, CDV POZON , CDV LA REINA , CDV ZAPATERO, CDV PIEDRA DE BOLIVAR, CDV TERNERA 
Y en los siguientes Grupos Organizados:
GO LIBANO 2, GO EL CARMELO, GO LA MAGDALENA  </t>
  </si>
  <si>
    <t xml:space="preserve">Para el mes de Abril de 2024 se trabajo brindando asesorias para creacion y/o fortalecimiento de Unidades Productivas en 10 Grupos Organizados ( Milagro, Carmelo, Magdalena, Libano 2, Toril, Boston 4, Villa Rosita, Educador, Lomas del Marion y Playas Blancas)  y 13 Centros de Vida ( Calamares, Ternera, Cesar Florez, Nuevo Bosque, San Isidro, Plameras, San Francisco, Ricaurte, Bella Vista, Zapatero, Candelaria, Nuevo Paraiso, Ciudadela 2000) 
De lo anterior se destaca la orientacion en unidades productivas de Panaderia principalmente , por otra parte elaboracion de traperos y tapetes. 
Para el mes de Mayo 2024 se continua trabajando en las asesorias  para creacion y/o fortalecimiento de Unidades Productivas en 6 Grupos Organizados ( Boston, Arroz Barato, La Magdalena, Libano 3, Pozon Ciudadela la Paz , 11 De Noviembre)  y 13 CDV ( Palmeras, Chiqinquira , Ternera, San Francisco, Socorro, Calamares, Cesar Florez, Nuevo Bosque, San Isidro, Esperanza, Nuevo Bosque, Ciudadela 2000 y Candelaria) 
De lo anterior se destaca la orientacion en unidades productivas de Panaderia principalmente , por otra parte elaboracion de traperos y tapetes. 
El dia 29 de Mayo se realiza la primera feria de panaderias con respecto a las unidades productivas centros de vida 2024.
Esta Feria tuvo gran acogida y exito. Mirar Link anexo 
https://www.instagram.com/reel/C7mAs4-gxDL/?igsh=MnU5c2pjZjFhMHA2
</t>
  </si>
  <si>
    <t>Suministro De Ayudas Técnicas, Publicidad Y Promoción.</t>
  </si>
  <si>
    <t xml:space="preserve">Adecuar 15 nuevos CDV del Distrito. (fortalecer la infraestructura de los CDV) </t>
  </si>
  <si>
    <t>Adecuación para el fortalecimiento de los centros de vida en el Distrito de Cartagena.</t>
  </si>
  <si>
    <t>Suministro De Elementos De Ferretería Para Adecuación De Centros De Vida</t>
  </si>
  <si>
    <t>Reconstruir 5 CDV del Distrito. (reparación de CDV en estado crítico)</t>
  </si>
  <si>
    <t>Reconstrucción centros de vida CDV en el Distrito de Cartagena.</t>
  </si>
  <si>
    <t>10.000 familiares y/o cuidadores nuevas formados en derechos, autocuidado y hábitos de vida saludable.</t>
  </si>
  <si>
    <t>Fortalecimiento a redes de apoyo a las familias y/o cuidadores de personas mayores.</t>
  </si>
  <si>
    <t>Se trabaja con los Grupos Organizados , convocandolos a reuniones informativas enmarcadas en los requerimientos solicitados por la SPDS desde la Unidad de Adulto Mayor para ser beneficiarios de la atencion integral a Personas Mayores.
Este trabajo se realizo desde reuniones independientes de acuerdo a las tres localidades dce Distrito de Cartagena.</t>
  </si>
  <si>
    <t>Desdela Redes de Apoyo , se destacan actividades realizadas con la empresa de Energia Electrica AFINIA quien orienta sobre la importancia de manejar la seguiridad electrica en casa.
Con la Universidad Rafael Nuñez y el EPA se trabaja tematicas ambientales.
Harina Tres Castilla brinda asesoria a los proyectos productivos de panaderia.
SENA brinda talleres en manualidades  en grupos organizado.
IDER brinda talleres de estilo de vida saludable.</t>
  </si>
  <si>
    <t>Capacitación sobre la Ley de Adulto Mayor.</t>
  </si>
  <si>
    <t xml:space="preserve">En el Primer Trimestre del año 2024 en cuanto a procesos de Leyes y Derechos de las personas mayores se realizaron actividades enmarcadas en la conformacion del Consejo De Personas Mayores </t>
  </si>
  <si>
    <t xml:space="preserve">Ley Adulto Mayor se trabaja con 47 personas mayores lo relacionado al reglamento interno y con 51 familiares el tema relacionado con el cuiadado al cuidador </t>
  </si>
  <si>
    <t>Programa: Gestión Social Integral y Articuladora por la Protección de las Personas Con Discapacidad y/o su Familia o Cuidador.</t>
  </si>
  <si>
    <t>7.120 PcD registradas en el RCLPD en atención intersectorial en el desarrollo y protección social integral.</t>
  </si>
  <si>
    <t>Asistencia EN LA GESTIÓN SOCIAL INTEGRAL Y ARTICULADORA POR LA PROTECCION DE LAS PERSONAS CON DISCAPACIDAD Y/O SU FAMILIA O CUIDADOR. Cartagena de Indias</t>
  </si>
  <si>
    <t>En el marco de la gestión social integral, se brindó atención y acompañamiento a 227 personas con discapacidad, su familia y/o cuidadores, de los cuales 27 fueron atendidos a través de visitas psicosociales domiciliarias, el resto fueron impactados en la participación de ofertas institucionales y atención en oficina entre otros servicios, se anexa links de base de datos de usuarios atendidos e informe psicosocial general de las atenciones.</t>
  </si>
  <si>
    <t>En el marco de la gestión social integral, se brindó atención y acompañamiento a 63 personas con discapacidad, su familia y/o cuidadores, a través de visitas psicosociales domiciliarias, las cuales fueron abordas mediante equipo multidicplinar con el objetivo de caracterizar y focalizar las caracteristicas sociodemograficas y psicosociales que rodean a cada caso, se anexa links de base de datos de usuarios atendidos e informe psicosocial general de las atenciones.</t>
  </si>
  <si>
    <t>Suministrar los apoyos básicos alimentarios nutricionales</t>
  </si>
  <si>
    <t>Adquisicion Sillas de Rueda</t>
  </si>
  <si>
    <t>Suministrar  productos de apoyo en el marco de la habilitación	/ Rehabilitación Funcional en concordancia al plan de respuesta territorial</t>
  </si>
  <si>
    <t xml:space="preserve">Durante el trimestre se lograron entregar 3 dispositivos de apoyo “silla de rueda” entregado en comodato a personas con discapacidad, priorizadas en el acompañamiento psicosocial.          </t>
  </si>
  <si>
    <t xml:space="preserve">Durante  este periodo  se lograron entregar 1 dispositivo de apoyo “silla de rueda” el cual fue entregado en comodato a personas con discapacidad, priorizadas en el acompañamiento psicosocial.      </t>
  </si>
  <si>
    <t>Realizar  la oferta institucional, focalización, localización de PcD y sensibilización en temas de Discapacidad</t>
  </si>
  <si>
    <t xml:space="preserve">Para este período se desarrollaron 15 jornadas de socialización de la oferta institucional, durante esos espacios se focalizó y orientó a 426 personas con discapacidad, familia y/o cuidadores en temas de Discapacidad. </t>
  </si>
  <si>
    <t xml:space="preserve">Para este período se desarrollaron 15 jornadas de socialización de la oferta institucional, durante esos espacios se focalizó y orientó a 164 personas con discapacidad, familia y/o cuidadores en temas de Discapacidad. </t>
  </si>
  <si>
    <t>Conmemorar el dia Nacional de las personas con discapacidad (Decreto 2381/93)</t>
  </si>
  <si>
    <t>Impulsar 3 modificaciones y adaptaciones necesarias y adecuadas, que no impongan carga desproporcionada o indebida, en las dimensiones institucionales, sociales y económicas.</t>
  </si>
  <si>
    <t>Identificar la necesidad o solicitud para la prestación de servicios de asesoría, asistencia y/o capacitaciones en las acciones institucionales y misional en concordancia a la definición de propuestas con ajustes razonables</t>
  </si>
  <si>
    <t xml:space="preserve">Para el período en mención, decir que se realizó reunion de asesoramiento en temas de discapacidad con la IE Gabriel Garcia Marquez, reunion en la cual se pudieron establecer una serie de actividades a reralizar de forma conjunta entre el programa y dicha institucion, en beneficio de la poblacion con discapacidad que a ella asiste. </t>
  </si>
  <si>
    <t>Ejecutar las actividades de asesoría, asistencia y/o capacitación de acuerdo con lo programado</t>
  </si>
  <si>
    <t xml:space="preserve">En el marco de las actividades de sensibilizacion y formacion al respecto del tema de discapacidad en el distrito de cartagena, se procedio con la realizacion de 4  jornadas de sensibilizacion y capacitacion  en distintos espacios del distrito. </t>
  </si>
  <si>
    <t>Programa: Pacto o Alianza Por La Inclusión Social y Productiva de las Personas Con Discapacidad.</t>
  </si>
  <si>
    <t>Implementar 20 pactos (alianzas) por la inclusión social y productiva de las personas con discapacidad de acuerdo con lineamientos técnicos y metodológicos en las dimensiones sociales, institucionales y económicas.</t>
  </si>
  <si>
    <t>Contribución PACTO O ALIANZA POR LA INCLUSION SOCIAL Y PRODUCTIVA DE LAS PERSONAS CON DISCAPACIDAD EN Cartagena de Indias</t>
  </si>
  <si>
    <t>Implementar la Sala Situacional en Discapacidad e Inclusión</t>
  </si>
  <si>
    <t>La sala situacional realizada en las instalaciones de la SPDS consistió en un espacio para el abordaje interdiciplinario e interintitucional de 9 casos de especial interes a los que se les viene haciendo seguimiento desde 2023</t>
  </si>
  <si>
    <t>Construir documento técnico Estratégico de alianza (pacto) para la articulación y transversalización de la oferta de bienes y servicios diferencial dirigidos a la población con discapacidad.</t>
  </si>
  <si>
    <t>Se está en proceso de construccion  del acuerdo de voluntades para pacto alianza con la ARC cartagena, como resultado de una reunion realizada entre dicha institucion, el DADIS y el programa de discapacidad, reunion en  la cual surgio la propuesta por parte de la ARC de suministrar un determinado numero de apoyos tecnicos para la marcha a niños y niñas con discapacidad registrados en las  bases de datos tanto del programa de discapacidad como del DADIS, propuesta que surge como parte de una articulacion entre la ARC  y un fundacion de alcance internacional.</t>
  </si>
  <si>
    <t>Asistir y acompañar en la generación de opciones productivas y de ingreso para el trabajo en concordancia al plan de respuesta territorial</t>
  </si>
  <si>
    <t>Realizar capacitaciones para el fortalecimiento de emprendimientos y generación de oportunidades a las Personas con discapacidad, familia y/o cuidador.</t>
  </si>
  <si>
    <t>Dentro de la gestion realizada para el fortalecimento de organizaciones de PcD, se realizaron 2 capacitaciones a organizaciones por parte del equipo de organizaciones</t>
  </si>
  <si>
    <t>Asegurar de manera participativa y flexible la estrategia "Apalancamiento en la generación de Ingreso y Empleo de las Personas con Discapacidad en edad laboral</t>
  </si>
  <si>
    <t>Suministrar apoyo logistico para feria empresarial de organizaciones de/para personas con discapacidad, familia y/o cuidadores.</t>
  </si>
  <si>
    <t>Consolidar 20 organizaciones de personas con discapacidad en el marco de la libre asociación, la representatividad y reglamentación normativa.</t>
  </si>
  <si>
    <t xml:space="preserve">Implementar procesos de desarrollo para la 	creación y fortalecimiento del liderazgo organizacional de las PcD dentro de las capacidades y generación de oportunidades  </t>
  </si>
  <si>
    <t>Dentro de la gestion realizada para la creacion y formalizacion de organizaciones de PcD se implementaron 3 procesos de fortalecimiento a organizaciones.</t>
  </si>
  <si>
    <t>A17</t>
  </si>
  <si>
    <t>Programa: Desarrollo Local Inclusivo de las Personas Con Discapacidad: Reconocimiento de Capacidades, Diferencias y Diversidad.</t>
  </si>
  <si>
    <t>Establecer la asistencia técnica permanente a los 4 comités Territoriales de Discapacidad e Inclusión Social dentro del marco normativo Distrital y nacional.</t>
  </si>
  <si>
    <t>Desarrollo LOCAL INCLUSIVO DE LAS PERSONAS CON DISCAPACIDAD: RECONOCIMIENTO DE CAPACIDADES, DIFERENCIAS Y DIVERSIDAD EN Cartagena de Indias</t>
  </si>
  <si>
    <t>Realizar campañas de información, sensibilización y/o capacitación pertinentes al Sistema Distrital de Discapacidad e Inclusión Social y su agenda de trabajo distrital y local.</t>
  </si>
  <si>
    <t>Diseñar y difundir las piezas publicitarias vinculadas a la agenda de trabajo en el marco del Sistema Distrital de Discapacidad e Inclusión Social</t>
  </si>
  <si>
    <t>Realizar asistencia profesional, técnica y logística para el fortalecimiento del Sistema de Discapacidad e Inclusión Social en el marco del acuerdo 009 de 2019</t>
  </si>
  <si>
    <t>En el marco de la asistencia tecnica al sistema distrital de discapacidad se realizaron 2 actividades que apuntan a su fortaleciemiento tecnico y logistico</t>
  </si>
  <si>
    <t>A20</t>
  </si>
  <si>
    <t>Realizar asesoría, asistencia y/o capacitación de acuerdo con acciones Especializadas, metodológicas y logística en los procesos de planificación participativa del plan de fortalecimiento técnico y metodológico del documento de política pública para su reformulación e implementación.</t>
  </si>
  <si>
    <t>Desarrollar 1 plan de Fortalecimiento técnico y metodológico al documento base de la Política Pública focalizada integradora de discapacidad e inclusión social</t>
  </si>
  <si>
    <t>ALQUILER DE VEHICULO</t>
  </si>
  <si>
    <t>Realizar asesoría, asistencia y/o capacitación de acuerdo con las acciones encaminadas al funcionamiento del Sistema Distrital de Discapacidad el marco del derecho local inclusivo.</t>
  </si>
  <si>
    <t>Reformulación e Implementación de la política pública discapacidad e inclusión social.</t>
  </si>
  <si>
    <t>Construcción de un plan de acción para la etapa de Formulación de la politica pública de Discapacidad de  acuerdo al marco metodológico CONPES.</t>
  </si>
  <si>
    <t xml:space="preserve">Programa: Habitante De Calle Con Desarrollo Humano Integral </t>
  </si>
  <si>
    <t>Realizar 1 proceso de caracterización de la población de Habitante de Calle.</t>
  </si>
  <si>
    <t>APOYO INTEGRAL PARA EL DESARROLLO HUMANO A LAS PERSONAS HABITANTES DE CALLE EN Cartagena DE INDIAS</t>
  </si>
  <si>
    <t>Realizar jornadas de atención ambulatorias dirigida a la población habitante de calle y organizar redes de apoyo.</t>
  </si>
  <si>
    <t xml:space="preserve">En este primer trimestre en distintos puntos de la ciudad se han realizado 8 Jornadas de Atención Integral,  25 Jornadas de Sensibilización y 11 visitas a centros hospitalarios.
7 actividades fueron realizadas en enero
17 actividades fueron realizadas en febrero
20 actividades fueron realizadas en marzo 
En este primer trimestre en distintos puntos de la ciudad se han realizado 8 Jornadas de Atención Integral,  25 Jornadas de Sensibilización y 11 visitas a centros hospitalarios.
7 actividades fueron realizadas en enero
17 actividades fueron realizadas en febrero
20 actividades fueron realizadas en marzo 
En este primer trimestre en distintos puntos de la ciudad se han realizado 8 Jornadas de Atención Integral,  25 Jornadas de Sensibilización y 11 visitas a centros hospitalarios.
7 actividades fueron realizadas en enero
17 actividades fueron realizadas en febrero
20 actividades fueron realizadas en marzo 
</t>
  </si>
  <si>
    <t xml:space="preserve">En el periodo informado se han realizado en distintos puntos de la ciudad distintas jornadas de sensibilizacion y jornadas de atencion integral, asi coomo visitas a centros hospitalarios.
22 actividades fueron realizadas en abril
21 actividades fueron realizadas en mayo
</t>
  </si>
  <si>
    <t>Mantener actualizada la base de datos de la población habitante de calle caracterizada.</t>
  </si>
  <si>
    <t xml:space="preserve">En lo corrido de este trimestre se ha logrado caracterizar en las distintas actividades realizadas 168 personas en condicion de calle </t>
  </si>
  <si>
    <t xml:space="preserve">En lo corrido de este peridodo  ha logrado caracterizar en las distintas actividades realizadas 101 personas en condicion de calle </t>
  </si>
  <si>
    <t>Aumentar a 4 Hogares de Paso.</t>
  </si>
  <si>
    <t>Servicios de atención Integral mediante hogar de paso para la resocialización, inclusión al núcleo familiar y laboral.</t>
  </si>
  <si>
    <t>Aun no se ha contratado Hogra de Paso</t>
  </si>
  <si>
    <t>Actualizar permanentemente la información referida a la población atendida en el Hogar de Paso.</t>
  </si>
  <si>
    <t>Aplicar registro laboral a los habitantes de calle participantes de la ruta de inclusión productiva.</t>
  </si>
  <si>
    <t>Aun no se ha iniciado el proceso</t>
  </si>
  <si>
    <t>Formación Para El Trabajo - Generación De Ingresos y Responsabilidad Social Empresarial.</t>
  </si>
  <si>
    <t>25 habitantes de calle beneficiados con Programas de Responsabilidad Social del Sector Privado</t>
  </si>
  <si>
    <t>Apoyo A LA FORMACIÓN PARA EL TRABAJO, GENERACIÓN DE INGRESOS Y RESPONSABILIDAD SOCIAL EMPRESARIAL A PERSONAS HABITANTES DE CALLE EN Cartagena de Indias</t>
  </si>
  <si>
    <t>Vincular laboralmente alos habitantes de calle participantes en el marco del modelo de empleo productivo propuesto en la estrategia de inclusión productiva Centros de Emprendimiento y Gestión de la Empleabilidad</t>
  </si>
  <si>
    <t>170 habitantes de calle beneficiados con Programas de educación para el trabajo</t>
  </si>
  <si>
    <t>Capacitación, orientación y formación de habitantes de calle en artes y oficios, en el marco de la estrategia Centros para el Emprendimiento y la Gestión de la Empleabilidad en Cartagena.</t>
  </si>
  <si>
    <t>3 Organizaciones legalmente constituidas por habitantes de calle de acuerdo a su interés</t>
  </si>
  <si>
    <t>Capacitación, asesoría en componentes empresariales y acompañamiento para los trámites y etapas de constitución legal.</t>
  </si>
  <si>
    <t>Programa: Diversidad Sexual e Identidades de Género</t>
  </si>
  <si>
    <t>15 Acciones Afirmativas para el Reconocimiento de Derechos.</t>
  </si>
  <si>
    <t>ACTUALIZACIÓN DIVERSIDAD SEXUAL E IDENTIDADES DE GÈNERO Cartagena DE INDIAS</t>
  </si>
  <si>
    <t>Desarrollar un plan de formación a funcionarios y funcionarias sobre losderechos de la población LGTBIQ</t>
  </si>
  <si>
    <t>Servicio de logística para la implementación del plan de formación a funcionarios y funcionarias sobre los derechos de la población LGTBIQ+</t>
  </si>
  <si>
    <t>Desarrollar jornadas de sensibilización para el respeto y el reconocimiento de los derechos de las personas LGTBIQ del Distrito de Cartagena</t>
  </si>
  <si>
    <t>Crear 1 Observatorio en Diversidad Sexual e Identidades de Género Distrital</t>
  </si>
  <si>
    <t>Servicio de logística para el reporte trimestral de casos del observatorio de diversidad sexual e identidades de género</t>
  </si>
  <si>
    <t>Formular 1 Política Pública de Diversidad Sexual e Identidades de Género Distrital</t>
  </si>
  <si>
    <t>FORMULACIÓN DE LA POLÍTICA Pública DE DIVERSIDAD SEXUAL E
IDENTIDADES DE GÉNERO Cartagena DE INDIAS</t>
  </si>
  <si>
    <t xml:space="preserve">Implementación del plan de acción de la Política Pública </t>
  </si>
  <si>
    <t xml:space="preserve">Servicio de logística para la realización de acciones afirmativas contempladas en el plan de acción de la Política Pública </t>
  </si>
  <si>
    <t>Programa Bienestar y Protección animal</t>
  </si>
  <si>
    <t>Esterilización de 7000 animales callejeros</t>
  </si>
  <si>
    <t xml:space="preserve"> SERVICIO DE ESTERILIZACIÓN DE CANINOS Y FELINOS EN EL Distrito DE Cartagena.  </t>
  </si>
  <si>
    <t xml:space="preserve"> Esterilización de animales en condición de calle</t>
  </si>
  <si>
    <t>Se enceuntra en procesos de compra de insumos y medicamento veterinarios para realizar jornadas de esterilizacion en caninos y felinos en condicion de calle</t>
  </si>
  <si>
    <t>Campañas para identificación y censo de población animal para esterilizaciones</t>
  </si>
  <si>
    <t>Contratación de servicio de transporte con conductor para el desarrollo del proyecto</t>
  </si>
  <si>
    <t xml:space="preserve">Implementar 2 alberges transitorios con atención integral. </t>
  </si>
  <si>
    <t>Atención de urgencias veterinarias en caninos y felinos en condición de calle del distrito de Cartagena</t>
  </si>
  <si>
    <t>Se realizó atención medico veterinaria de 47 caninos y 8 felinos en condición de calle en el Distrito de Cartagena.</t>
  </si>
  <si>
    <t>En el periodo comprendido de enero 1 a mayo 30 de 2024 se realizaron (108) atenciones por el servicio de urgencias veterinarias, siendo atendidos por el equipo veterinario de UMATA (85) caninos y (23) felinos en condición de calle del Distrito de Cartagena, reportados por la comunidad</t>
  </si>
  <si>
    <t>Jornadas integrales de salud animal  en caninos y felinos en condición de calle del distrito de Cartagena</t>
  </si>
  <si>
    <t xml:space="preserve">Se realizaron 5 jornadas de Salud integral en 217 caninos y 62 felinos, donde realizo valoración medico veterinaria y aplicación de medicamentos </t>
  </si>
  <si>
    <t xml:space="preserve"> En relación con las jornadas integrales de salud animal, que abarca consultas veterinarias, exámenes clínicos a los animales y aplicación de multivitamínicos, en el periodo a informar, nuestro grupo de veterinarios UMATA atendió 786 animales domésticos en (15) jornadas de atención integral, en los barrios de Arroz Barato, Bicentenario, Chambacú, Daniel Lemaitre, el Pozón – Sector Isla de León, San Jose de los Campanos y los corregimientos de Arroyo Grande, Boca Chica y Santa Ana del Distrito de Cartagena.</t>
  </si>
  <si>
    <t>Albergue y atención integral a animales en condición de calle</t>
  </si>
  <si>
    <t>Se enceuntra en procesos de contratación de una clinica veterinaria para atencion de caninos y felinos en condicion de calle</t>
  </si>
  <si>
    <t>Establecer 1 grupo especial para la lucha de maltrato animal.</t>
  </si>
  <si>
    <t>ELABORACIÓN POLITICA Pública Y REGLAMENTACION PROYECTOS PROTECCION ANIMAL Cartagena DE INDIAS</t>
  </si>
  <si>
    <t>Implementar acciones que involucren a la ciudadania para la proteccion de los animales en el distrito</t>
  </si>
  <si>
    <t>NA</t>
  </si>
  <si>
    <t>Jornadas de sensibilización contra en maltrato animal y la promoción de la tenencia responsable de caninos y Jornadas de sensibilización contra en maltrato animal y la promoción de la tenencia responsable de caninos y felinos realizadas con la Red de Protección Animal del Distrito de Cartagena.</t>
  </si>
  <si>
    <t>Se realizaron 5 jornadas de sencibilizacion a los propietarios de caninos y felinos</t>
  </si>
  <si>
    <t xml:space="preserve">Formular y presentar  una (1) Política Pública de Protección y bienestar animal. </t>
  </si>
  <si>
    <t>Socializacion e implementacion de la Política publica de protección y bienestar animal</t>
  </si>
  <si>
    <t>Presentar ante el concejo Distrital un (1) proyecto de acuerdo que permita actualizar la regulación territorial  con base en la nueva normatividad nacional para los caninos potencialmente peligrosos.</t>
  </si>
  <si>
    <t>Registro de caninos de razas de manejo especial</t>
  </si>
  <si>
    <t>Programa: Cartagena emprendedora para pequeños productores rurales</t>
  </si>
  <si>
    <t xml:space="preserve">Fortalecer, acompañar y articular con el mercado local 8 emprendimientos rurales, agropecuarios, pesqueros o piscícolas </t>
  </si>
  <si>
    <t>ASISTENCIA Cartagena EMPRENDEDORA PARA PEQUEÑOS PRODUCTORES RURALES  Cartagena DE INDIAS</t>
  </si>
  <si>
    <t>Visitas de extensión agropecuaria a campesinos productores para desarrollar las capacidades humanas integrales, desarrollar las capacidades sociales integrales y el fortalecimiento de la asociatividad, propiciar el acceso y aprovechamiento efectivo de la información de apoyo, mejorar la gestión sostenible de los recursos naturales y desarrollar habilidades para la participación en espacios para la retroalimentación de la política pública sectorial y también identificar oportunidad de negocio.</t>
  </si>
  <si>
    <t>El proceso se inició con las contrataciones de  personal de apoyo y de profesionales del sector.</t>
  </si>
  <si>
    <t>El proceso se inció con las contrataciones de  personal de apoyo y de profesionales del sector.</t>
  </si>
  <si>
    <t>Implementar y articular con el mercado local emprendimientos rurales, agropecuarios, pesqueros o piscícolas para generación de ingresos económicos de pequeños productores agropecuarios</t>
  </si>
  <si>
    <t>Se implementó un emprendimiento  de pequeños productores agrícolas  de yuca con un supermercado de la Ciudad.</t>
  </si>
  <si>
    <t>A12</t>
  </si>
  <si>
    <t>Formular plan de negocio viable en términos sociales, técnicos, ambientales y comerciales, para elegir oportunidades de emprendimiento.</t>
  </si>
  <si>
    <t>Esta actividad se programó realizar en el segundo periodo. Con las contrataciones de apoyo.</t>
  </si>
  <si>
    <t>La ejecucción depende de la oficina de Apoyo Logistico.</t>
  </si>
  <si>
    <t>Programa: Cartagena fomenta la ciencia, tecnología e innovación agropecuaria: juntos por la extensión agropecuaria a pequeños productores.</t>
  </si>
  <si>
    <t>Atender 2.500 productores con servicio de extensión agropecuaria.</t>
  </si>
  <si>
    <t>PRESTACIÓN DEL SERVICIO DE EXTENSIÓN RURAL AGROPECUARIA A LOS PEQUEÑOS PRODUCTORES ASENTADOS EN LA ZONA RURAL DEL Distrito DE Cartagena  Cartagena DE INDIAS</t>
  </si>
  <si>
    <t>Métodos demostrativos agropecuarios.</t>
  </si>
  <si>
    <t>Las demostraciones de método se iniciaron en la instalación de las huertas hortícolas.</t>
  </si>
  <si>
    <t>Planes finca a pequeños productores agropecuarios.</t>
  </si>
  <si>
    <t>Esta actividad se programa comenzar en el proximo periodo.</t>
  </si>
  <si>
    <t>Técnicas de producción agropecuarias en parcelas instaladas.</t>
  </si>
  <si>
    <t>Se inicó la instalación de las parcelas, con la prepartación del suelo en huertas hortícolas.</t>
  </si>
  <si>
    <t>Se programó realizar 10 técnicas de producción en parcelas instaladas en el año 2024. A 30de mayo del año en curso, se inició la instalación de ocho parcelas demostrativas. Dando como resultado, instaladas y en proceso de desarrollo un total de trece (13) parcelas demostrativas. Ubicados en la zona rural del Distrito de Cartagena.</t>
  </si>
  <si>
    <t>Visitas de extensión agropecuaria a pequeños productores.</t>
  </si>
  <si>
    <t xml:space="preserve">Las visitas de extensión se iniciaron  en el proceso de extensión de los pequeños productores, aunque la meta se cumplió se sigue por ser nuestra misión. </t>
  </si>
  <si>
    <t>Se programó realizar 300 visitas de extensión agropecuaria a pequeños productores agropecuarios. en el año 2024. En el quinto mes del segundo trimestre, se realizaron 121 visitas a pequeños productores agropecuarios de extensión agropecuaria, entre agrícolas y piscícola, para realizar acompañamiento a los pequeños productores agropecuarios</t>
  </si>
  <si>
    <t>Visitas pequeños y pequeñas</t>
  </si>
  <si>
    <t>500 Mujeres productoras atendidas con servicio de extensión agropecuaria</t>
  </si>
  <si>
    <t>Espacios agro empresariales para pequeños productores agropecuarios.</t>
  </si>
  <si>
    <t>Se incluye el mercado campensino realiazado por la UMATA, los día 16 y 17 de marzo del año en curso.</t>
  </si>
  <si>
    <t>Secciones teóricos prácticos.</t>
  </si>
  <si>
    <t>Se inician con el desarrollo de la epoca de siembra de los cultivos.</t>
  </si>
  <si>
    <t>A21</t>
  </si>
  <si>
    <t>Programa: Fortalecimiento e Inclusión Productiva para Población Negra, Afrocolombiana, Raizal y Palenquera en el Distrito de Cartagena.</t>
  </si>
  <si>
    <t>15 organizaciones de pescadores pertenecientes a grupos étnicos dotadas de materiales.</t>
  </si>
  <si>
    <t>FORTALECIMIENTO DOTACION Y CAPACITACION A ORGANIZACIONES DE PESCADORES PERTENECIENTES A GRUPOS ETNICOS AFRO.  Cartagena DE INDIAS</t>
  </si>
  <si>
    <t>Talleres de capacitación en pesca responsable</t>
  </si>
  <si>
    <t>Se dio inicio de reuniones de socializacion del proyecto con las comunidades pesqueras.</t>
  </si>
  <si>
    <t xml:space="preserve">Asistencia técnica, extensión y la dotación de equipos y herramientas adecuados para que realicen sus faenas pesqueras y el desarrollo de infraestructura para el comercio de productos. y en el marco de dicho proyecto, se han realizado las siguientes acciones, con corte a 31 de mayo de 2024: </t>
  </si>
  <si>
    <t>A22</t>
  </si>
  <si>
    <t>Plan de manejo y Ordenacion pesquera para las comunidades de tierra bomba - Distrito de cartagena</t>
  </si>
  <si>
    <t>NQ</t>
  </si>
  <si>
    <t>Adquisición y entrega de materiales para pesca artesanal.</t>
  </si>
  <si>
    <t>Cotización De Arte De Pesca Y Alevinos</t>
  </si>
  <si>
    <t>A25</t>
  </si>
  <si>
    <t>Programa: Empoderamiento del Liderazgo de las Mujeres, Niñez, Jóvenes, Familia y Generación Indígena</t>
  </si>
  <si>
    <t>240 mujeres indígenas empoderadas, formadas en generación de ingresos.</t>
  </si>
  <si>
    <t>ASISTENCIA PARA EL EMPODERAMIENTO DEL LIDERAZGO DE LAS MUJERES INDÍGENAS EN EL Distrito   Cartagena DE INDIAS</t>
  </si>
  <si>
    <t>Asistencia técnica a mujeres rurales para identificar debilidades en producción propias.</t>
  </si>
  <si>
    <t xml:space="preserve">En el trimestre se inció con el proceso de identificación de las primeras 12  mujeres indigenas  beneficiadas de los cabildos de CAIZEM, CAIZEBA E INGA </t>
  </si>
  <si>
    <t>A26</t>
  </si>
  <si>
    <t>120 jóvenes y mujeres microempresarios, desarrollando actividad comercial.</t>
  </si>
  <si>
    <t xml:space="preserve">220 niños y niñas indígena con atención integral. </t>
  </si>
  <si>
    <t>Adquisición de materiales de acuerdo con el diagnóstico de los técnicos de la UMATA de acuerdo a usos y costumbres</t>
  </si>
  <si>
    <t>Se espera seleccionar las mujeres indigenas  beneficiadas para concertar la adquisición de los materiales</t>
  </si>
  <si>
    <t>48 mujeres indígenas fortalecidas en la producción propia</t>
  </si>
  <si>
    <t>Talleres de asistencia técnica agropecuaria dirigida a las mujeres indígenas beneficiarias para la producción y comercialización de sus productos.</t>
  </si>
  <si>
    <t xml:space="preserve">La programación de los talleres se iniciará en el proximo periodo. </t>
  </si>
  <si>
    <t>Programa Bienestar y Protección animal (Programa Movilidad Sostenible en el Distrito de Cartagena)</t>
  </si>
  <si>
    <t>IMPLEMENTACIÓN PROYECTO DE ATENCIÓN Y PROTECCIÓN ANIMAL - VEHICULOS DE TRACCION ANIMAL   Cartagena DE INDIAS</t>
  </si>
  <si>
    <t>Recibir equinos utilizados como VTA sustituidos por el DATT</t>
  </si>
  <si>
    <t>Se enceuntra en procesos de compra de insumos y medicamento veterinarios para los VTA recibidos por la Umata</t>
  </si>
  <si>
    <t>A32</t>
  </si>
  <si>
    <t>Albergue temporal para recuperación de equinos sustituidos por el DATT</t>
  </si>
  <si>
    <t>Valoración médico veterinaria y aplicación de tratamientos a los equinos utilizados como VTA</t>
  </si>
  <si>
    <t>Se realizó atención medico veterinaria de 5 equinos y 1 asnal utilizado como VTA</t>
  </si>
  <si>
    <t>A35</t>
  </si>
  <si>
    <t xml:space="preserve">Entregar en adopción y realizar seguimiento a los equinos utilizados como VTA sustituidos por el DATT </t>
  </si>
  <si>
    <t>AVANCE PLAN DE ACCIÓN SECRETARÍA DE PARTICIPACIÓN Y DESARROLLO SOCIAL. METAS PRODUCTOS PROGRAMADAS Y EJECUTADAS PARA LA VIGENCIA 2024 (CORTE MAYO 2024)</t>
  </si>
  <si>
    <t>AVANCE ACTIVIDADES PROYECTO CORTE MAYO DE 2024</t>
  </si>
  <si>
    <t>PRESUPUESTO VIGENTE CORTE MAYO 2024</t>
  </si>
  <si>
    <t>PRESUPUESTO EJECUTADO (GIROS) CORTE MAYO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</si>
</sst>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64" formatCode="_-* #,##0.00\ _€_-;\-* #,##0.00\ _€_-;_-* &quot;-&quot;??\ _€_-;_-@_-"/>
    <numFmt numFmtId="165" formatCode="_-* #,##0_-;\-* #,##0_-;_-* &quot;-&quot;_-;_-@_-"/>
    <numFmt numFmtId="166" formatCode="_-&quot;$&quot;\ * #,##0.00_-;\-&quot;$&quot;\ * #,##0.00_-;_-&quot;$&quot;\ * &quot;-&quot;??_-;_-@_-"/>
    <numFmt numFmtId="167" formatCode="_-* #,##0.00_-;\-* #,##0.00_-;_-* &quot;-&quot;??_-;_-@_-"/>
    <numFmt numFmtId="168" formatCode="0_ ;\-0\ "/>
    <numFmt numFmtId="169" formatCode="_-&quot;$&quot;\ * #,##0_-;\-&quot;$&quot;\ * #,##0_-;_-&quot;$&quot;\ * &quot;-&quot;??_-;_-@_-"/>
    <numFmt numFmtId="170" formatCode="#,##0.0"/>
    <numFmt numFmtId="171" formatCode="_-&quot;$&quot;\ * #,##0.0_-;\-&quot;$&quot;\ * #,##0.0_-;_-&quot;$&quot;\ * &quot;-&quot;??_-;_-@_-"/>
    <numFmt numFmtId="172" formatCode="&quot;$&quot;\ #,##0"/>
    <numFmt numFmtId="173" formatCode="&quot;$&quot;\ #,##0.0"/>
    <numFmt numFmtId="174" formatCode="0.0%"/>
  </numFmts>
  <fonts count="46">
    <font>
      <sz val="11"/>
      <color theme="1"/>
      <name val="Calibri"/>
      <family val="2"/>
      <scheme val="minor"/>
    </font>
    <font>
      <sz val="11"/>
      <color theme="1"/>
      <name val="Calibri"/>
      <family val="2"/>
      <scheme val="minor"/>
    </font>
    <font>
      <b/>
      <sz val="20"/>
      <color rgb="FFFF0000"/>
      <name val="Calibri"/>
      <family val="2"/>
      <scheme val="minor"/>
    </font>
    <font>
      <sz val="9"/>
      <color theme="1"/>
      <name val="Calibri"/>
      <family val="2"/>
      <scheme val="minor"/>
    </font>
    <font>
      <b/>
      <sz val="9"/>
      <color theme="1"/>
      <name val="Calibri"/>
      <family val="2"/>
      <scheme val="minor"/>
    </font>
    <font>
      <b/>
      <sz val="9"/>
      <color theme="1"/>
      <name val="Arial"/>
      <family val="2"/>
    </font>
    <font>
      <b/>
      <sz val="8"/>
      <color theme="1"/>
      <name val="Arial"/>
      <family val="2"/>
    </font>
    <font>
      <b/>
      <sz val="8"/>
      <color theme="1" tint="4.9989318521683403E-2"/>
      <name val="Arial"/>
      <family val="2"/>
    </font>
    <font>
      <b/>
      <sz val="8"/>
      <name val="Arial"/>
      <family val="2"/>
    </font>
    <font>
      <sz val="8"/>
      <color theme="1"/>
      <name val="Calibri"/>
      <family val="2"/>
      <scheme val="minor"/>
    </font>
    <font>
      <b/>
      <sz val="9"/>
      <name val="Arial"/>
      <family val="2"/>
    </font>
    <font>
      <sz val="9"/>
      <name val="Arial"/>
      <family val="2"/>
    </font>
    <font>
      <sz val="9"/>
      <color theme="1"/>
      <name val="Arial"/>
      <family val="2"/>
    </font>
    <font>
      <sz val="9"/>
      <name val="Calibri"/>
      <family val="2"/>
      <scheme val="minor"/>
    </font>
    <font>
      <b/>
      <sz val="9"/>
      <color theme="1" tint="4.9989318521683403E-2"/>
      <name val="Arial"/>
      <family val="2"/>
    </font>
    <font>
      <b/>
      <sz val="9"/>
      <color theme="1" tint="4.9989318521683403E-2"/>
      <name val="Calibri"/>
      <family val="2"/>
      <scheme val="minor"/>
    </font>
    <font>
      <sz val="9"/>
      <color theme="1" tint="4.9989318521683403E-2"/>
      <name val="Arial"/>
      <family val="2"/>
    </font>
    <font>
      <u/>
      <sz val="11"/>
      <color theme="10"/>
      <name val="Calibri"/>
      <family val="2"/>
      <scheme val="minor"/>
    </font>
    <font>
      <sz val="9"/>
      <color rgb="FF000000"/>
      <name val="Arial"/>
      <family val="2"/>
    </font>
    <font>
      <u/>
      <sz val="11"/>
      <name val="Calibri"/>
      <family val="2"/>
      <scheme val="minor"/>
    </font>
    <font>
      <b/>
      <sz val="14"/>
      <name val="Arial"/>
      <family val="2"/>
    </font>
    <font>
      <b/>
      <sz val="16"/>
      <name val="Arial"/>
      <family val="2"/>
    </font>
    <font>
      <b/>
      <sz val="22"/>
      <color theme="1"/>
      <name val="Calibri"/>
      <family val="2"/>
      <scheme val="minor"/>
    </font>
    <font>
      <b/>
      <sz val="26"/>
      <color theme="1" tint="4.9989318521683403E-2"/>
      <name val="Arial"/>
      <family val="2"/>
    </font>
    <font>
      <b/>
      <sz val="18"/>
      <name val="Arial"/>
      <family val="2"/>
    </font>
    <font>
      <b/>
      <sz val="26"/>
      <name val="Arial"/>
      <family val="2"/>
    </font>
    <font>
      <sz val="10"/>
      <color theme="1"/>
      <name val="Arial"/>
      <family val="2"/>
    </font>
    <font>
      <sz val="14"/>
      <color theme="1"/>
      <name val="Arial"/>
      <family val="2"/>
    </font>
    <font>
      <b/>
      <sz val="16"/>
      <color theme="1"/>
      <name val="Arial"/>
      <family val="2"/>
    </font>
    <font>
      <b/>
      <sz val="18"/>
      <color theme="1"/>
      <name val="Arial"/>
      <family val="2"/>
    </font>
    <font>
      <b/>
      <sz val="20"/>
      <color theme="1"/>
      <name val="Arial"/>
      <family val="2"/>
    </font>
    <font>
      <sz val="16"/>
      <color theme="1"/>
      <name val="Arial"/>
      <family val="2"/>
    </font>
    <font>
      <b/>
      <sz val="14"/>
      <color theme="1"/>
      <name val="Arial"/>
      <family val="2"/>
    </font>
    <font>
      <b/>
      <sz val="19"/>
      <color theme="1"/>
      <name val="Arial"/>
      <family val="2"/>
    </font>
    <font>
      <sz val="14"/>
      <name val="Arial"/>
      <family val="2"/>
    </font>
    <font>
      <sz val="12"/>
      <color theme="1"/>
      <name val="Arial"/>
      <family val="2"/>
    </font>
    <font>
      <sz val="12"/>
      <name val="Arial"/>
      <family val="2"/>
    </font>
    <font>
      <sz val="15"/>
      <color theme="1"/>
      <name val="Arial"/>
      <family val="2"/>
    </font>
    <font>
      <b/>
      <sz val="15"/>
      <color theme="1"/>
      <name val="Arial"/>
      <family val="2"/>
    </font>
    <font>
      <sz val="15"/>
      <name val="Arial"/>
      <family val="2"/>
    </font>
    <font>
      <b/>
      <sz val="15"/>
      <name val="Arial"/>
      <family val="2"/>
    </font>
    <font>
      <b/>
      <sz val="12"/>
      <color theme="1" tint="4.9989318521683403E-2"/>
      <name val="Arial"/>
      <family val="2"/>
    </font>
    <font>
      <sz val="15"/>
      <color theme="1" tint="4.9989318521683403E-2"/>
      <name val="Arial"/>
      <family val="2"/>
    </font>
    <font>
      <b/>
      <sz val="15"/>
      <color theme="1" tint="4.9989318521683403E-2"/>
      <name val="Arial"/>
      <family val="2"/>
    </font>
    <font>
      <sz val="25"/>
      <color theme="1" tint="4.9989318521683403E-2"/>
      <name val="Arial"/>
      <family val="2"/>
    </font>
    <font>
      <b/>
      <sz val="25"/>
      <color theme="1" tint="4.9989318521683403E-2"/>
      <name val="Arial"/>
      <family val="2"/>
    </font>
  </fonts>
  <fills count="13">
    <fill>
      <patternFill patternType="none"/>
    </fill>
    <fill>
      <patternFill patternType="gray125"/>
    </fill>
    <fill>
      <patternFill patternType="solid">
        <fgColor theme="5" tint="0.59999389629810485"/>
        <bgColor indexed="64"/>
      </patternFill>
    </fill>
    <fill>
      <patternFill patternType="solid">
        <fgColor theme="9" tint="0.59999389629810485"/>
        <bgColor indexed="64"/>
      </patternFill>
    </fill>
    <fill>
      <patternFill patternType="solid">
        <fgColor rgb="FFFFFF00"/>
        <bgColor indexed="64"/>
      </patternFill>
    </fill>
    <fill>
      <patternFill patternType="solid">
        <fgColor theme="5"/>
        <bgColor indexed="64"/>
      </patternFill>
    </fill>
    <fill>
      <patternFill patternType="solid">
        <fgColor theme="4" tint="0.39997558519241921"/>
        <bgColor indexed="64"/>
      </patternFill>
    </fill>
    <fill>
      <patternFill patternType="solid">
        <fgColor theme="5" tint="-0.249977111117893"/>
        <bgColor indexed="64"/>
      </patternFill>
    </fill>
    <fill>
      <patternFill patternType="solid">
        <fgColor theme="0"/>
        <bgColor indexed="64"/>
      </patternFill>
    </fill>
    <fill>
      <patternFill patternType="solid">
        <fgColor rgb="FF92D050"/>
        <bgColor indexed="64"/>
      </patternFill>
    </fill>
    <fill>
      <patternFill patternType="solid">
        <fgColor rgb="FF00B050"/>
        <bgColor indexed="64"/>
      </patternFill>
    </fill>
    <fill>
      <patternFill patternType="solid">
        <fgColor rgb="FF00B0F0"/>
        <bgColor indexed="64"/>
      </patternFill>
    </fill>
    <fill>
      <patternFill patternType="solid">
        <fgColor theme="7" tint="0.39997558519241921"/>
        <bgColor indexed="64"/>
      </patternFill>
    </fill>
  </fills>
  <borders count="29">
    <border>
      <left/>
      <right/>
      <top/>
      <bottom/>
      <diagonal/>
    </border>
    <border>
      <left/>
      <right/>
      <top style="thin">
        <color indexed="64"/>
      </top>
      <bottom style="medium">
        <color indexed="64"/>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7">
    <xf numFmtId="0" fontId="0" fillId="0" borderId="0"/>
    <xf numFmtId="167"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0" fontId="17" fillId="0" borderId="0" applyNumberFormat="0" applyFill="0" applyBorder="0" applyAlignment="0" applyProtection="0"/>
    <xf numFmtId="9" fontId="1" fillId="0" borderId="0" applyFont="0" applyFill="0" applyBorder="0" applyAlignment="0" applyProtection="0"/>
  </cellStyleXfs>
  <cellXfs count="291">
    <xf numFmtId="0" fontId="0" fillId="0" borderId="0" xfId="0"/>
    <xf numFmtId="0" fontId="3" fillId="0" borderId="0" xfId="0" applyFont="1" applyAlignment="1">
      <alignment vertical="center" wrapText="1"/>
    </xf>
    <xf numFmtId="0" fontId="4" fillId="2" borderId="2" xfId="0" applyFont="1" applyFill="1" applyBorder="1" applyAlignment="1">
      <alignment vertical="center" wrapText="1"/>
    </xf>
    <xf numFmtId="0" fontId="5" fillId="2" borderId="2" xfId="0" applyFont="1" applyFill="1" applyBorder="1" applyAlignment="1">
      <alignment vertical="center" wrapText="1"/>
    </xf>
    <xf numFmtId="0" fontId="5" fillId="2" borderId="0" xfId="0" applyFont="1" applyFill="1" applyAlignment="1">
      <alignment vertical="center" wrapText="1"/>
    </xf>
    <xf numFmtId="0" fontId="5" fillId="2" borderId="0" xfId="0" applyFont="1" applyFill="1" applyAlignment="1">
      <alignment horizontal="center" vertical="center" wrapText="1"/>
    </xf>
    <xf numFmtId="0" fontId="6" fillId="3" borderId="3" xfId="0" applyFont="1" applyFill="1" applyBorder="1" applyAlignment="1">
      <alignment horizontal="center" vertical="center" wrapText="1"/>
    </xf>
    <xf numFmtId="0" fontId="6" fillId="4" borderId="3" xfId="0" applyFont="1" applyFill="1" applyBorder="1" applyAlignment="1">
      <alignment horizontal="center" vertical="center" wrapText="1"/>
    </xf>
    <xf numFmtId="0" fontId="7" fillId="3" borderId="3"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8" fillId="5" borderId="3" xfId="0" applyFont="1" applyFill="1" applyBorder="1" applyAlignment="1">
      <alignment horizontal="center" vertical="center" wrapText="1"/>
    </xf>
    <xf numFmtId="0" fontId="8" fillId="6" borderId="3" xfId="0" applyFont="1" applyFill="1" applyBorder="1" applyAlignment="1">
      <alignment horizontal="center" vertical="center" wrapText="1"/>
    </xf>
    <xf numFmtId="0" fontId="9" fillId="0" borderId="0" xfId="0" applyFont="1" applyAlignment="1">
      <alignment vertical="center" wrapText="1"/>
    </xf>
    <xf numFmtId="0" fontId="10" fillId="7" borderId="3" xfId="0" applyFont="1" applyFill="1" applyBorder="1" applyAlignment="1">
      <alignment horizontal="center" vertical="center" wrapText="1"/>
    </xf>
    <xf numFmtId="0" fontId="11" fillId="7" borderId="3" xfId="0" applyFont="1" applyFill="1" applyBorder="1" applyAlignment="1">
      <alignment vertical="center" wrapText="1"/>
    </xf>
    <xf numFmtId="0" fontId="10" fillId="7" borderId="3" xfId="0" applyFont="1" applyFill="1" applyBorder="1" applyAlignment="1">
      <alignment vertical="center" wrapText="1"/>
    </xf>
    <xf numFmtId="0" fontId="11" fillId="7" borderId="3" xfId="0" applyFont="1" applyFill="1" applyBorder="1" applyAlignment="1">
      <alignment horizontal="center" vertical="center" wrapText="1"/>
    </xf>
    <xf numFmtId="0" fontId="11" fillId="7" borderId="3" xfId="0" applyFont="1" applyFill="1" applyBorder="1" applyAlignment="1">
      <alignment horizontal="left" vertical="center" wrapText="1"/>
    </xf>
    <xf numFmtId="3" fontId="10" fillId="0" borderId="3" xfId="0" applyNumberFormat="1" applyFont="1" applyBorder="1" applyAlignment="1">
      <alignment horizontal="center" vertical="center" wrapText="1"/>
    </xf>
    <xf numFmtId="0" fontId="11" fillId="0" borderId="3" xfId="0" applyFont="1" applyBorder="1" applyAlignment="1">
      <alignment vertical="center" wrapText="1"/>
    </xf>
    <xf numFmtId="0" fontId="10" fillId="0" borderId="3" xfId="0" applyFont="1" applyBorder="1" applyAlignment="1">
      <alignment horizontal="center" vertical="center" wrapText="1"/>
    </xf>
    <xf numFmtId="0" fontId="11" fillId="0" borderId="3" xfId="0" applyFont="1" applyBorder="1" applyAlignment="1">
      <alignment horizontal="left" vertical="center" wrapText="1"/>
    </xf>
    <xf numFmtId="169" fontId="12" fillId="0" borderId="3" xfId="4" applyNumberFormat="1" applyFont="1" applyFill="1" applyBorder="1" applyAlignment="1">
      <alignment vertical="center" wrapText="1"/>
    </xf>
    <xf numFmtId="0" fontId="11" fillId="0" borderId="0" xfId="0" applyFont="1" applyAlignment="1">
      <alignment vertical="center" wrapText="1"/>
    </xf>
    <xf numFmtId="171" fontId="12" fillId="0" borderId="3" xfId="4" applyNumberFormat="1" applyFont="1" applyFill="1" applyBorder="1" applyAlignment="1">
      <alignment vertical="center" wrapText="1"/>
    </xf>
    <xf numFmtId="3" fontId="10" fillId="7" borderId="3" xfId="0" applyNumberFormat="1" applyFont="1" applyFill="1" applyBorder="1" applyAlignment="1">
      <alignment vertical="center" wrapText="1"/>
    </xf>
    <xf numFmtId="0" fontId="4" fillId="0" borderId="0" xfId="0" applyFont="1" applyAlignment="1">
      <alignment vertical="center" wrapText="1"/>
    </xf>
    <xf numFmtId="0" fontId="12" fillId="0" borderId="0" xfId="0" applyFont="1" applyAlignment="1">
      <alignment vertical="center" wrapText="1"/>
    </xf>
    <xf numFmtId="0" fontId="16" fillId="0" borderId="0" xfId="0" applyFont="1" applyAlignment="1">
      <alignment vertical="center" wrapText="1"/>
    </xf>
    <xf numFmtId="0" fontId="10" fillId="0" borderId="0" xfId="0" applyFont="1" applyAlignment="1">
      <alignment horizontal="center" vertical="center" wrapText="1"/>
    </xf>
    <xf numFmtId="0" fontId="4" fillId="0" borderId="0" xfId="0" applyFont="1" applyAlignment="1">
      <alignment horizontal="center" vertical="center" wrapText="1"/>
    </xf>
    <xf numFmtId="0" fontId="14" fillId="0" borderId="0" xfId="0" applyFont="1" applyAlignment="1">
      <alignment horizontal="center" vertical="center" wrapText="1"/>
    </xf>
    <xf numFmtId="0" fontId="15" fillId="0" borderId="0" xfId="0" applyFont="1" applyAlignment="1">
      <alignment horizontal="center" vertical="center" wrapText="1"/>
    </xf>
    <xf numFmtId="0" fontId="16" fillId="0" borderId="0" xfId="0" applyFont="1" applyAlignment="1">
      <alignment horizontal="center" vertical="center" wrapText="1"/>
    </xf>
    <xf numFmtId="0" fontId="11" fillId="0" borderId="0" xfId="0" applyFont="1" applyAlignment="1">
      <alignment horizontal="left" vertical="center" wrapText="1"/>
    </xf>
    <xf numFmtId="0" fontId="5" fillId="2" borderId="2" xfId="0" applyFont="1" applyFill="1" applyBorder="1" applyAlignment="1">
      <alignment horizontal="center" vertical="center" wrapText="1"/>
    </xf>
    <xf numFmtId="0" fontId="6" fillId="3" borderId="3" xfId="0" applyFont="1" applyFill="1" applyBorder="1" applyAlignment="1">
      <alignment vertical="center" wrapText="1"/>
    </xf>
    <xf numFmtId="0" fontId="6" fillId="9" borderId="3" xfId="0" applyFont="1" applyFill="1" applyBorder="1" applyAlignment="1">
      <alignment horizontal="center" vertical="center" wrapText="1"/>
    </xf>
    <xf numFmtId="0" fontId="7" fillId="9" borderId="3" xfId="0" applyFont="1" applyFill="1" applyBorder="1" applyAlignment="1">
      <alignment horizontal="center" vertical="center" wrapText="1"/>
    </xf>
    <xf numFmtId="173" fontId="5" fillId="2" borderId="0" xfId="3" applyNumberFormat="1" applyFont="1" applyFill="1" applyAlignment="1">
      <alignment vertical="center" wrapText="1"/>
    </xf>
    <xf numFmtId="173" fontId="8" fillId="5" borderId="3" xfId="3" applyNumberFormat="1" applyFont="1" applyFill="1" applyBorder="1" applyAlignment="1">
      <alignment horizontal="center" vertical="center" wrapText="1"/>
    </xf>
    <xf numFmtId="173" fontId="11" fillId="7" borderId="3" xfId="3" applyNumberFormat="1" applyFont="1" applyFill="1" applyBorder="1" applyAlignment="1">
      <alignment horizontal="center" vertical="center" wrapText="1"/>
    </xf>
    <xf numFmtId="173" fontId="16" fillId="0" borderId="0" xfId="3" applyNumberFormat="1" applyFont="1" applyAlignment="1">
      <alignment vertical="center" wrapText="1"/>
    </xf>
    <xf numFmtId="173" fontId="16" fillId="0" borderId="0" xfId="3" applyNumberFormat="1" applyFont="1" applyAlignment="1">
      <alignment horizontal="center" vertical="center" wrapText="1"/>
    </xf>
    <xf numFmtId="1" fontId="10" fillId="8" borderId="3" xfId="0" applyNumberFormat="1" applyFont="1" applyFill="1" applyBorder="1" applyAlignment="1">
      <alignment horizontal="center" vertical="center" wrapText="1"/>
    </xf>
    <xf numFmtId="169" fontId="17" fillId="0" borderId="3" xfId="5" applyNumberFormat="1" applyFill="1" applyBorder="1" applyAlignment="1">
      <alignment vertical="center" wrapText="1"/>
    </xf>
    <xf numFmtId="0" fontId="12" fillId="0" borderId="3" xfId="0" applyFont="1" applyBorder="1" applyAlignment="1">
      <alignment vertical="center" wrapText="1"/>
    </xf>
    <xf numFmtId="0" fontId="10" fillId="0" borderId="3" xfId="0" applyFont="1" applyBorder="1" applyAlignment="1">
      <alignment vertical="center" wrapText="1"/>
    </xf>
    <xf numFmtId="4" fontId="10" fillId="0" borderId="3" xfId="0" applyNumberFormat="1" applyFont="1" applyBorder="1" applyAlignment="1">
      <alignment horizontal="center" vertical="center" wrapText="1"/>
    </xf>
    <xf numFmtId="169" fontId="11" fillId="0" borderId="3" xfId="4" applyNumberFormat="1" applyFont="1" applyFill="1" applyBorder="1" applyAlignment="1">
      <alignment vertical="center" wrapText="1"/>
    </xf>
    <xf numFmtId="169" fontId="19" fillId="0" borderId="3" xfId="5" applyNumberFormat="1" applyFont="1" applyFill="1" applyBorder="1" applyAlignment="1">
      <alignment vertical="center" wrapText="1"/>
    </xf>
    <xf numFmtId="166" fontId="11" fillId="0" borderId="3" xfId="3" applyFont="1" applyFill="1" applyBorder="1" applyAlignment="1">
      <alignment vertical="center" wrapText="1"/>
    </xf>
    <xf numFmtId="166" fontId="11" fillId="0" borderId="3" xfId="3" applyFont="1" applyFill="1" applyBorder="1" applyAlignment="1">
      <alignment horizontal="left" vertical="center" wrapText="1"/>
    </xf>
    <xf numFmtId="0" fontId="13" fillId="0" borderId="3" xfId="0" applyFont="1" applyBorder="1" applyAlignment="1">
      <alignment vertical="center" wrapText="1"/>
    </xf>
    <xf numFmtId="0" fontId="17" fillId="0" borderId="3" xfId="5" applyFill="1" applyBorder="1" applyAlignment="1">
      <alignment vertical="top" wrapText="1"/>
    </xf>
    <xf numFmtId="0" fontId="17" fillId="0" borderId="3" xfId="5" applyFill="1" applyBorder="1"/>
    <xf numFmtId="0" fontId="17" fillId="0" borderId="3" xfId="5" applyFill="1" applyBorder="1" applyAlignment="1">
      <alignment horizontal="left" vertical="center"/>
    </xf>
    <xf numFmtId="0" fontId="17" fillId="0" borderId="3" xfId="5" applyBorder="1" applyAlignment="1">
      <alignment wrapText="1"/>
    </xf>
    <xf numFmtId="0" fontId="19" fillId="0" borderId="3" xfId="5" applyFont="1" applyFill="1" applyBorder="1"/>
    <xf numFmtId="0" fontId="17" fillId="0" borderId="3" xfId="5" applyBorder="1"/>
    <xf numFmtId="0" fontId="2" fillId="0" borderId="0" xfId="0" applyFont="1" applyAlignment="1">
      <alignment horizontal="center" vertical="center" wrapText="1"/>
    </xf>
    <xf numFmtId="167" fontId="11" fillId="7" borderId="3" xfId="1" applyFont="1" applyFill="1" applyBorder="1" applyAlignment="1">
      <alignment horizontal="center" vertical="center" wrapText="1"/>
    </xf>
    <xf numFmtId="167" fontId="10" fillId="8" borderId="3" xfId="1" applyFont="1" applyFill="1" applyBorder="1" applyAlignment="1">
      <alignment horizontal="center" vertical="center" wrapText="1"/>
    </xf>
    <xf numFmtId="167" fontId="10" fillId="7" borderId="3" xfId="1" applyFont="1" applyFill="1" applyBorder="1" applyAlignment="1">
      <alignment horizontal="center" vertical="center" wrapText="1"/>
    </xf>
    <xf numFmtId="167" fontId="10" fillId="0" borderId="3" xfId="1" applyFont="1" applyFill="1" applyBorder="1" applyAlignment="1">
      <alignment horizontal="center" vertical="center" wrapText="1"/>
    </xf>
    <xf numFmtId="0" fontId="17" fillId="0" borderId="0" xfId="5"/>
    <xf numFmtId="0" fontId="13" fillId="0" borderId="0" xfId="0" applyFont="1" applyAlignment="1">
      <alignment vertical="center" wrapText="1"/>
    </xf>
    <xf numFmtId="0" fontId="11" fillId="0" borderId="3" xfId="0" applyFont="1" applyBorder="1" applyAlignment="1">
      <alignment vertical="center"/>
    </xf>
    <xf numFmtId="1" fontId="10" fillId="0" borderId="3" xfId="0" applyNumberFormat="1" applyFont="1" applyBorder="1" applyAlignment="1">
      <alignment vertical="center" wrapText="1"/>
    </xf>
    <xf numFmtId="0" fontId="5" fillId="0" borderId="3" xfId="0" applyFont="1" applyBorder="1" applyAlignment="1">
      <alignment horizontal="center" vertical="center" wrapText="1"/>
    </xf>
    <xf numFmtId="0" fontId="11" fillId="0" borderId="3" xfId="0" applyFont="1" applyBorder="1" applyAlignment="1">
      <alignment horizontal="left" vertical="top" wrapText="1"/>
    </xf>
    <xf numFmtId="0" fontId="12" fillId="0" borderId="3" xfId="0" applyFont="1" applyBorder="1" applyAlignment="1">
      <alignment horizontal="left" vertical="top" wrapText="1"/>
    </xf>
    <xf numFmtId="0" fontId="18" fillId="0" borderId="3" xfId="0" applyFont="1" applyBorder="1" applyAlignment="1">
      <alignment horizontal="left" vertical="top" wrapText="1"/>
    </xf>
    <xf numFmtId="0" fontId="12" fillId="0" borderId="3" xfId="0" applyFont="1" applyBorder="1" applyAlignment="1">
      <alignment horizontal="left" vertical="center" wrapText="1"/>
    </xf>
    <xf numFmtId="0" fontId="10" fillId="0" borderId="3" xfId="0" applyFont="1" applyBorder="1" applyAlignment="1">
      <alignment horizontal="center" vertical="center" textRotation="90" wrapText="1"/>
    </xf>
    <xf numFmtId="0" fontId="11" fillId="7" borderId="3" xfId="0" applyFont="1" applyFill="1" applyBorder="1" applyAlignment="1">
      <alignment horizontal="left" vertical="top" wrapText="1"/>
    </xf>
    <xf numFmtId="169" fontId="12" fillId="0" borderId="3" xfId="4" applyNumberFormat="1" applyFont="1" applyFill="1" applyBorder="1" applyAlignment="1">
      <alignment horizontal="left" vertical="top" wrapText="1"/>
    </xf>
    <xf numFmtId="0" fontId="10" fillId="7" borderId="3" xfId="0" applyFont="1" applyFill="1" applyBorder="1" applyAlignment="1">
      <alignment horizontal="left" vertical="top" wrapText="1"/>
    </xf>
    <xf numFmtId="171" fontId="12" fillId="0" borderId="3" xfId="4" applyNumberFormat="1" applyFont="1" applyFill="1" applyBorder="1" applyAlignment="1">
      <alignment horizontal="left" vertical="top" wrapText="1"/>
    </xf>
    <xf numFmtId="169" fontId="11" fillId="0" borderId="3" xfId="4" applyNumberFormat="1" applyFont="1" applyFill="1" applyBorder="1" applyAlignment="1">
      <alignment horizontal="left" vertical="top" wrapText="1"/>
    </xf>
    <xf numFmtId="172" fontId="11" fillId="0" borderId="3" xfId="0" applyNumberFormat="1" applyFont="1" applyBorder="1" applyAlignment="1">
      <alignment horizontal="left" vertical="top" wrapText="1"/>
    </xf>
    <xf numFmtId="0" fontId="12" fillId="0" borderId="3" xfId="4" applyNumberFormat="1" applyFont="1" applyFill="1" applyBorder="1" applyAlignment="1">
      <alignment horizontal="left" vertical="top" wrapText="1"/>
    </xf>
    <xf numFmtId="166" fontId="11" fillId="0" borderId="3" xfId="3" applyFont="1" applyFill="1" applyBorder="1" applyAlignment="1">
      <alignment horizontal="left" vertical="top" wrapText="1"/>
    </xf>
    <xf numFmtId="168" fontId="11" fillId="0" borderId="3" xfId="1" applyNumberFormat="1" applyFont="1" applyFill="1" applyBorder="1" applyAlignment="1">
      <alignment horizontal="left" vertical="top" wrapText="1"/>
    </xf>
    <xf numFmtId="0" fontId="10" fillId="0" borderId="3" xfId="0" applyFont="1" applyBorder="1" applyAlignment="1">
      <alignment horizontal="left" vertical="top" wrapText="1"/>
    </xf>
    <xf numFmtId="0" fontId="11" fillId="0" borderId="3" xfId="0" applyFont="1" applyBorder="1" applyAlignment="1">
      <alignment vertical="top" wrapText="1"/>
    </xf>
    <xf numFmtId="0" fontId="12" fillId="0" borderId="3" xfId="0" applyFont="1" applyBorder="1" applyAlignment="1">
      <alignment vertical="top" wrapText="1"/>
    </xf>
    <xf numFmtId="0" fontId="11" fillId="7" borderId="3" xfId="0" applyFont="1" applyFill="1" applyBorder="1" applyAlignment="1">
      <alignment vertical="top" wrapText="1"/>
    </xf>
    <xf numFmtId="0" fontId="12" fillId="0" borderId="3" xfId="4" applyNumberFormat="1" applyFont="1" applyFill="1" applyBorder="1" applyAlignment="1">
      <alignment vertical="top" wrapText="1"/>
    </xf>
    <xf numFmtId="0" fontId="10" fillId="7" borderId="3" xfId="0" applyFont="1" applyFill="1" applyBorder="1" applyAlignment="1">
      <alignment vertical="top" wrapText="1"/>
    </xf>
    <xf numFmtId="0" fontId="11" fillId="0" borderId="3" xfId="4" applyNumberFormat="1" applyFont="1" applyFill="1" applyBorder="1" applyAlignment="1">
      <alignment vertical="top" wrapText="1"/>
    </xf>
    <xf numFmtId="0" fontId="11" fillId="0" borderId="3" xfId="3" applyNumberFormat="1" applyFont="1" applyFill="1" applyBorder="1" applyAlignment="1">
      <alignment vertical="top" wrapText="1"/>
    </xf>
    <xf numFmtId="0" fontId="11" fillId="0" borderId="3" xfId="1" applyNumberFormat="1" applyFont="1" applyFill="1" applyBorder="1" applyAlignment="1">
      <alignment vertical="top" wrapText="1"/>
    </xf>
    <xf numFmtId="0" fontId="10" fillId="0" borderId="3" xfId="0" applyFont="1" applyBorder="1" applyAlignment="1">
      <alignment vertical="top" wrapText="1"/>
    </xf>
    <xf numFmtId="0" fontId="5" fillId="2" borderId="0" xfId="0" applyFont="1" applyFill="1" applyAlignment="1">
      <alignment vertical="top" wrapText="1"/>
    </xf>
    <xf numFmtId="0" fontId="11" fillId="8" borderId="3" xfId="1" applyNumberFormat="1" applyFont="1" applyFill="1" applyBorder="1" applyAlignment="1">
      <alignment vertical="top" wrapText="1"/>
    </xf>
    <xf numFmtId="0" fontId="11" fillId="8" borderId="3" xfId="3" applyNumberFormat="1" applyFont="1" applyFill="1" applyBorder="1" applyAlignment="1">
      <alignment vertical="top" wrapText="1"/>
    </xf>
    <xf numFmtId="0" fontId="11" fillId="0" borderId="10" xfId="3" applyNumberFormat="1" applyFont="1" applyFill="1" applyBorder="1" applyAlignment="1">
      <alignment vertical="top" wrapText="1"/>
    </xf>
    <xf numFmtId="0" fontId="12" fillId="0" borderId="0" xfId="0" applyFont="1" applyAlignment="1">
      <alignment vertical="top" wrapText="1"/>
    </xf>
    <xf numFmtId="0" fontId="6" fillId="10" borderId="3" xfId="0" applyFont="1" applyFill="1" applyBorder="1" applyAlignment="1">
      <alignment horizontal="center" vertical="center" wrapText="1"/>
    </xf>
    <xf numFmtId="9" fontId="10" fillId="0" borderId="3" xfId="6" applyFont="1" applyBorder="1" applyAlignment="1">
      <alignment horizontal="center" vertical="center" wrapText="1"/>
    </xf>
    <xf numFmtId="3" fontId="14" fillId="0" borderId="0" xfId="0" applyNumberFormat="1" applyFont="1" applyAlignment="1">
      <alignment horizontal="center" vertical="center" wrapText="1"/>
    </xf>
    <xf numFmtId="174" fontId="21" fillId="11" borderId="3" xfId="6" applyNumberFormat="1" applyFont="1" applyFill="1" applyBorder="1" applyAlignment="1">
      <alignment horizontal="center" vertical="center" wrapText="1"/>
    </xf>
    <xf numFmtId="9" fontId="10" fillId="0" borderId="3" xfId="6" applyFont="1" applyFill="1" applyBorder="1" applyAlignment="1">
      <alignment horizontal="center" vertical="center" wrapText="1"/>
    </xf>
    <xf numFmtId="174" fontId="10" fillId="0" borderId="3" xfId="6" applyNumberFormat="1" applyFont="1" applyFill="1" applyBorder="1" applyAlignment="1">
      <alignment horizontal="center" vertical="center" wrapText="1"/>
    </xf>
    <xf numFmtId="0" fontId="10" fillId="11" borderId="3" xfId="0" applyFont="1" applyFill="1" applyBorder="1" applyAlignment="1">
      <alignment horizontal="center" vertical="center" wrapText="1"/>
    </xf>
    <xf numFmtId="0" fontId="7" fillId="10" borderId="3" xfId="0" applyFont="1" applyFill="1" applyBorder="1" applyAlignment="1">
      <alignment horizontal="center" vertical="center" wrapText="1"/>
    </xf>
    <xf numFmtId="174" fontId="10" fillId="0" borderId="3" xfId="6" applyNumberFormat="1" applyFont="1" applyBorder="1" applyAlignment="1">
      <alignment horizontal="center" vertical="center" wrapText="1"/>
    </xf>
    <xf numFmtId="174" fontId="24" fillId="11" borderId="3" xfId="6" applyNumberFormat="1" applyFont="1" applyFill="1" applyBorder="1" applyAlignment="1">
      <alignment horizontal="center" vertical="center" wrapText="1"/>
    </xf>
    <xf numFmtId="9" fontId="10" fillId="0" borderId="3" xfId="0" applyNumberFormat="1" applyFont="1" applyBorder="1" applyAlignment="1">
      <alignment horizontal="center" vertical="center" wrapText="1"/>
    </xf>
    <xf numFmtId="9" fontId="5" fillId="0" borderId="3" xfId="6" applyFont="1" applyFill="1" applyBorder="1" applyAlignment="1">
      <alignment horizontal="center" vertical="center" wrapText="1"/>
    </xf>
    <xf numFmtId="167" fontId="24" fillId="7" borderId="3" xfId="1" applyFont="1" applyFill="1" applyBorder="1" applyAlignment="1">
      <alignment horizontal="center" vertical="center" wrapText="1"/>
    </xf>
    <xf numFmtId="167" fontId="34" fillId="7" borderId="3" xfId="1" applyFont="1" applyFill="1" applyBorder="1" applyAlignment="1">
      <alignment horizontal="center" vertical="center" wrapText="1"/>
    </xf>
    <xf numFmtId="167" fontId="36" fillId="7" borderId="3" xfId="1" applyFont="1" applyFill="1" applyBorder="1" applyAlignment="1">
      <alignment horizontal="center" vertical="center" wrapText="1"/>
    </xf>
    <xf numFmtId="166" fontId="27" fillId="12" borderId="3" xfId="3" applyFont="1" applyFill="1" applyBorder="1" applyAlignment="1">
      <alignment vertical="center" wrapText="1"/>
    </xf>
    <xf numFmtId="174" fontId="21" fillId="7" borderId="3" xfId="6" applyNumberFormat="1" applyFont="1" applyFill="1" applyBorder="1" applyAlignment="1">
      <alignment horizontal="center" vertical="center" wrapText="1"/>
    </xf>
    <xf numFmtId="174" fontId="28" fillId="12" borderId="3" xfId="6" applyNumberFormat="1" applyFont="1" applyFill="1" applyBorder="1" applyAlignment="1">
      <alignment horizontal="center" vertical="center" wrapText="1"/>
    </xf>
    <xf numFmtId="167" fontId="39" fillId="7" borderId="3" xfId="1" applyFont="1" applyFill="1" applyBorder="1" applyAlignment="1">
      <alignment horizontal="center" vertical="center" wrapText="1"/>
    </xf>
    <xf numFmtId="174" fontId="40" fillId="7" borderId="3" xfId="6" applyNumberFormat="1" applyFont="1" applyFill="1" applyBorder="1" applyAlignment="1">
      <alignment horizontal="center" vertical="center" wrapText="1"/>
    </xf>
    <xf numFmtId="0" fontId="41" fillId="10" borderId="3" xfId="0" applyFont="1" applyFill="1" applyBorder="1" applyAlignment="1">
      <alignment horizontal="center" vertical="center" wrapText="1"/>
    </xf>
    <xf numFmtId="164" fontId="42" fillId="0" borderId="15" xfId="0" applyNumberFormat="1" applyFont="1" applyBorder="1" applyAlignment="1">
      <alignment vertical="center" wrapText="1"/>
    </xf>
    <xf numFmtId="0" fontId="20" fillId="11" borderId="10" xfId="0" applyFont="1" applyFill="1" applyBorder="1" applyAlignment="1">
      <alignment horizontal="center" vertical="center" wrapText="1"/>
    </xf>
    <xf numFmtId="0" fontId="20" fillId="11" borderId="11" xfId="0" applyFont="1" applyFill="1" applyBorder="1" applyAlignment="1">
      <alignment horizontal="center" vertical="center" wrapText="1"/>
    </xf>
    <xf numFmtId="0" fontId="20" fillId="11" borderId="12" xfId="0" applyFont="1" applyFill="1" applyBorder="1" applyAlignment="1">
      <alignment horizontal="center" vertical="center" wrapText="1"/>
    </xf>
    <xf numFmtId="3" fontId="10" fillId="0" borderId="4" xfId="0" applyNumberFormat="1" applyFont="1" applyBorder="1" applyAlignment="1">
      <alignment horizontal="center" vertical="center" wrapText="1"/>
    </xf>
    <xf numFmtId="3" fontId="10" fillId="0" borderId="5" xfId="0" applyNumberFormat="1" applyFont="1" applyBorder="1" applyAlignment="1">
      <alignment horizontal="center" vertical="center" wrapText="1"/>
    </xf>
    <xf numFmtId="3" fontId="10" fillId="0" borderId="6" xfId="0" applyNumberFormat="1" applyFont="1" applyBorder="1" applyAlignment="1">
      <alignment horizontal="center" vertical="center" wrapText="1"/>
    </xf>
    <xf numFmtId="0" fontId="10" fillId="0" borderId="3" xfId="0" applyFont="1" applyBorder="1" applyAlignment="1">
      <alignment horizontal="center" vertical="center" wrapText="1"/>
    </xf>
    <xf numFmtId="3" fontId="10" fillId="0" borderId="3" xfId="0" applyNumberFormat="1" applyFont="1" applyBorder="1" applyAlignment="1">
      <alignment horizontal="center" vertical="center" wrapText="1"/>
    </xf>
    <xf numFmtId="0" fontId="25" fillId="10" borderId="13" xfId="0" applyFont="1" applyFill="1" applyBorder="1" applyAlignment="1">
      <alignment horizontal="center" vertical="center" wrapText="1"/>
    </xf>
    <xf numFmtId="0" fontId="25" fillId="10" borderId="2" xfId="0" applyFont="1" applyFill="1" applyBorder="1" applyAlignment="1">
      <alignment horizontal="center" vertical="center" wrapText="1"/>
    </xf>
    <xf numFmtId="0" fontId="25" fillId="10" borderId="14" xfId="0" applyFont="1" applyFill="1" applyBorder="1" applyAlignment="1">
      <alignment horizontal="center" vertical="center" wrapText="1"/>
    </xf>
    <xf numFmtId="0" fontId="25" fillId="10" borderId="15" xfId="0" applyFont="1" applyFill="1" applyBorder="1" applyAlignment="1">
      <alignment horizontal="center" vertical="center" wrapText="1"/>
    </xf>
    <xf numFmtId="0" fontId="25" fillId="10" borderId="0" xfId="0" applyFont="1" applyFill="1" applyAlignment="1">
      <alignment horizontal="center" vertical="center" wrapText="1"/>
    </xf>
    <xf numFmtId="0" fontId="25" fillId="10" borderId="16" xfId="0" applyFont="1" applyFill="1" applyBorder="1" applyAlignment="1">
      <alignment horizontal="center" vertical="center" wrapText="1"/>
    </xf>
    <xf numFmtId="0" fontId="25" fillId="10" borderId="17" xfId="0" applyFont="1" applyFill="1" applyBorder="1" applyAlignment="1">
      <alignment horizontal="center" vertical="center" wrapText="1"/>
    </xf>
    <xf numFmtId="0" fontId="25" fillId="10" borderId="18" xfId="0" applyFont="1" applyFill="1" applyBorder="1" applyAlignment="1">
      <alignment horizontal="center" vertical="center" wrapText="1"/>
    </xf>
    <xf numFmtId="0" fontId="25" fillId="10" borderId="19" xfId="0" applyFont="1" applyFill="1" applyBorder="1" applyAlignment="1">
      <alignment horizontal="center" vertical="center" wrapText="1"/>
    </xf>
    <xf numFmtId="174" fontId="23" fillId="10" borderId="20" xfId="6" applyNumberFormat="1" applyFont="1" applyFill="1" applyBorder="1" applyAlignment="1">
      <alignment horizontal="center" vertical="center" wrapText="1"/>
    </xf>
    <xf numFmtId="174" fontId="23" fillId="10" borderId="21" xfId="6" applyNumberFormat="1" applyFont="1" applyFill="1" applyBorder="1" applyAlignment="1">
      <alignment horizontal="center" vertical="center" wrapText="1"/>
    </xf>
    <xf numFmtId="174" fontId="23" fillId="10" borderId="22" xfId="6" applyNumberFormat="1" applyFont="1" applyFill="1" applyBorder="1" applyAlignment="1">
      <alignment horizontal="center" vertical="center" wrapText="1"/>
    </xf>
    <xf numFmtId="0" fontId="10" fillId="0" borderId="4"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6" xfId="0" applyFont="1" applyBorder="1" applyAlignment="1">
      <alignment horizontal="center" vertical="center" wrapText="1"/>
    </xf>
    <xf numFmtId="9" fontId="10" fillId="0" borderId="4" xfId="6" applyFont="1" applyBorder="1" applyAlignment="1">
      <alignment horizontal="center" vertical="center" wrapText="1"/>
    </xf>
    <xf numFmtId="9" fontId="10" fillId="0" borderId="5" xfId="6" applyFont="1" applyBorder="1" applyAlignment="1">
      <alignment horizontal="center" vertical="center" wrapText="1"/>
    </xf>
    <xf numFmtId="9" fontId="10" fillId="0" borderId="6" xfId="6" applyFont="1" applyBorder="1" applyAlignment="1">
      <alignment horizontal="center" vertical="center" wrapText="1"/>
    </xf>
    <xf numFmtId="0" fontId="22" fillId="10" borderId="13" xfId="0" applyFont="1" applyFill="1" applyBorder="1" applyAlignment="1">
      <alignment horizontal="left" vertical="center" wrapText="1"/>
    </xf>
    <xf numFmtId="0" fontId="22" fillId="10" borderId="2" xfId="0" applyFont="1" applyFill="1" applyBorder="1" applyAlignment="1">
      <alignment horizontal="left" vertical="center" wrapText="1"/>
    </xf>
    <xf numFmtId="0" fontId="22" fillId="10" borderId="14" xfId="0" applyFont="1" applyFill="1" applyBorder="1" applyAlignment="1">
      <alignment horizontal="left" vertical="center" wrapText="1"/>
    </xf>
    <xf numFmtId="0" fontId="22" fillId="10" borderId="15" xfId="0" applyFont="1" applyFill="1" applyBorder="1" applyAlignment="1">
      <alignment horizontal="left" vertical="center" wrapText="1"/>
    </xf>
    <xf numFmtId="0" fontId="22" fillId="10" borderId="0" xfId="0" applyFont="1" applyFill="1" applyAlignment="1">
      <alignment horizontal="left" vertical="center" wrapText="1"/>
    </xf>
    <xf numFmtId="0" fontId="22" fillId="10" borderId="16" xfId="0" applyFont="1" applyFill="1" applyBorder="1" applyAlignment="1">
      <alignment horizontal="left" vertical="center" wrapText="1"/>
    </xf>
    <xf numFmtId="0" fontId="22" fillId="10" borderId="17" xfId="0" applyFont="1" applyFill="1" applyBorder="1" applyAlignment="1">
      <alignment horizontal="left" vertical="center" wrapText="1"/>
    </xf>
    <xf numFmtId="0" fontId="22" fillId="10" borderId="18" xfId="0" applyFont="1" applyFill="1" applyBorder="1" applyAlignment="1">
      <alignment horizontal="left" vertical="center" wrapText="1"/>
    </xf>
    <xf numFmtId="0" fontId="22" fillId="10" borderId="19" xfId="0" applyFont="1" applyFill="1" applyBorder="1" applyAlignment="1">
      <alignment horizontal="left" vertical="center" wrapText="1"/>
    </xf>
    <xf numFmtId="9" fontId="10" fillId="0" borderId="4" xfId="6" applyFont="1" applyFill="1" applyBorder="1" applyAlignment="1">
      <alignment horizontal="center" vertical="center" wrapText="1"/>
    </xf>
    <xf numFmtId="9" fontId="10" fillId="0" borderId="5" xfId="6" applyFont="1" applyFill="1" applyBorder="1" applyAlignment="1">
      <alignment horizontal="center" vertical="center" wrapText="1"/>
    </xf>
    <xf numFmtId="9" fontId="10" fillId="0" borderId="6" xfId="6" applyFont="1" applyFill="1" applyBorder="1" applyAlignment="1">
      <alignment horizontal="center" vertical="center" wrapText="1"/>
    </xf>
    <xf numFmtId="170" fontId="10" fillId="0" borderId="4" xfId="0" applyNumberFormat="1" applyFont="1" applyBorder="1" applyAlignment="1">
      <alignment horizontal="center" vertical="center" wrapText="1"/>
    </xf>
    <xf numFmtId="170" fontId="10" fillId="0" borderId="6" xfId="0" applyNumberFormat="1" applyFont="1" applyBorder="1" applyAlignment="1">
      <alignment horizontal="center" vertical="center" wrapText="1"/>
    </xf>
    <xf numFmtId="170" fontId="10" fillId="0" borderId="3" xfId="0" applyNumberFormat="1" applyFont="1" applyBorder="1" applyAlignment="1">
      <alignment horizontal="center" vertical="center" wrapText="1"/>
    </xf>
    <xf numFmtId="0" fontId="10" fillId="0" borderId="3" xfId="0" applyFont="1" applyBorder="1" applyAlignment="1">
      <alignment horizontal="center" vertical="center" textRotation="90" wrapText="1"/>
    </xf>
    <xf numFmtId="174" fontId="10" fillId="0" borderId="4" xfId="6" applyNumberFormat="1" applyFont="1" applyFill="1" applyBorder="1" applyAlignment="1">
      <alignment horizontal="center" vertical="center" wrapText="1"/>
    </xf>
    <xf numFmtId="174" fontId="10" fillId="0" borderId="5" xfId="6" applyNumberFormat="1" applyFont="1" applyFill="1" applyBorder="1" applyAlignment="1">
      <alignment horizontal="center" vertical="center" wrapText="1"/>
    </xf>
    <xf numFmtId="174" fontId="10" fillId="0" borderId="6" xfId="6" applyNumberFormat="1" applyFont="1" applyFill="1" applyBorder="1" applyAlignment="1">
      <alignment horizontal="center" vertical="center" wrapText="1"/>
    </xf>
    <xf numFmtId="0" fontId="11" fillId="0" borderId="3" xfId="0" applyFont="1" applyBorder="1" applyAlignment="1">
      <alignment horizontal="center" vertical="center" wrapText="1"/>
    </xf>
    <xf numFmtId="0" fontId="11" fillId="0" borderId="3" xfId="0" applyFont="1" applyBorder="1" applyAlignment="1">
      <alignment vertical="center" wrapText="1"/>
    </xf>
    <xf numFmtId="167" fontId="10" fillId="0" borderId="3" xfId="1" applyFont="1" applyFill="1" applyBorder="1" applyAlignment="1">
      <alignment horizontal="center" vertical="center" wrapText="1"/>
    </xf>
    <xf numFmtId="167" fontId="10" fillId="8" borderId="3" xfId="1" applyFont="1" applyFill="1" applyBorder="1" applyAlignment="1">
      <alignment horizontal="center" vertical="center" wrapText="1"/>
    </xf>
    <xf numFmtId="1" fontId="10" fillId="0" borderId="3" xfId="0" applyNumberFormat="1" applyFont="1" applyBorder="1" applyAlignment="1">
      <alignment horizontal="center" vertical="center" wrapText="1"/>
    </xf>
    <xf numFmtId="1" fontId="10" fillId="8" borderId="3" xfId="0" applyNumberFormat="1" applyFont="1" applyFill="1" applyBorder="1" applyAlignment="1">
      <alignment horizontal="center" vertical="center" wrapText="1"/>
    </xf>
    <xf numFmtId="0" fontId="2" fillId="0" borderId="1" xfId="0" applyFont="1" applyBorder="1" applyAlignment="1">
      <alignment horizontal="center" vertical="center" wrapText="1"/>
    </xf>
    <xf numFmtId="168" fontId="10" fillId="0" borderId="3" xfId="1" applyNumberFormat="1" applyFont="1" applyFill="1" applyBorder="1" applyAlignment="1">
      <alignment horizontal="center" vertical="center" wrapText="1"/>
    </xf>
    <xf numFmtId="167" fontId="10" fillId="0" borderId="3" xfId="1" applyFont="1" applyFill="1" applyBorder="1" applyAlignment="1">
      <alignment horizontal="right" vertical="center" wrapText="1"/>
    </xf>
    <xf numFmtId="0" fontId="11" fillId="0" borderId="3" xfId="0" applyFont="1" applyBorder="1" applyAlignment="1">
      <alignment horizontal="left" vertical="top" wrapText="1"/>
    </xf>
    <xf numFmtId="0" fontId="17" fillId="0" borderId="3" xfId="5" applyFill="1" applyBorder="1" applyAlignment="1">
      <alignment horizontal="left" vertical="top"/>
    </xf>
    <xf numFmtId="167" fontId="10" fillId="0" borderId="3" xfId="1" applyFont="1" applyBorder="1" applyAlignment="1">
      <alignment horizontal="center" vertical="center" wrapText="1"/>
    </xf>
    <xf numFmtId="0" fontId="11" fillId="8" borderId="3" xfId="0" applyFont="1" applyFill="1" applyBorder="1" applyAlignment="1">
      <alignment vertical="center" wrapText="1"/>
    </xf>
    <xf numFmtId="170" fontId="10" fillId="8" borderId="3" xfId="0" applyNumberFormat="1" applyFont="1" applyFill="1" applyBorder="1" applyAlignment="1">
      <alignment horizontal="center" vertical="center" wrapText="1"/>
    </xf>
    <xf numFmtId="170" fontId="10" fillId="8" borderId="4" xfId="0" applyNumberFormat="1" applyFont="1" applyFill="1" applyBorder="1" applyAlignment="1">
      <alignment horizontal="center" vertical="center" wrapText="1"/>
    </xf>
    <xf numFmtId="170" fontId="10" fillId="8" borderId="6" xfId="0" applyNumberFormat="1" applyFont="1" applyFill="1" applyBorder="1" applyAlignment="1">
      <alignment horizontal="center" vertical="center" wrapText="1"/>
    </xf>
    <xf numFmtId="9" fontId="10" fillId="8" borderId="4" xfId="6" applyFont="1" applyFill="1" applyBorder="1" applyAlignment="1">
      <alignment horizontal="center" vertical="center" wrapText="1"/>
    </xf>
    <xf numFmtId="9" fontId="10" fillId="8" borderId="6" xfId="6" applyFont="1" applyFill="1" applyBorder="1" applyAlignment="1">
      <alignment horizontal="center" vertical="center" wrapText="1"/>
    </xf>
    <xf numFmtId="1" fontId="10" fillId="0" borderId="3" xfId="2" applyNumberFormat="1" applyFont="1" applyFill="1" applyBorder="1" applyAlignment="1">
      <alignment horizontal="center" vertical="center" wrapText="1"/>
    </xf>
    <xf numFmtId="4" fontId="10" fillId="0" borderId="3" xfId="0" applyNumberFormat="1" applyFont="1" applyBorder="1" applyAlignment="1">
      <alignment horizontal="center" vertical="center" wrapText="1"/>
    </xf>
    <xf numFmtId="4" fontId="10" fillId="0" borderId="4" xfId="0" applyNumberFormat="1" applyFont="1" applyBorder="1" applyAlignment="1">
      <alignment horizontal="center" vertical="center" wrapText="1"/>
    </xf>
    <xf numFmtId="4" fontId="10" fillId="0" borderId="6" xfId="0" applyNumberFormat="1" applyFont="1" applyBorder="1" applyAlignment="1">
      <alignment horizontal="center" vertical="center" wrapText="1"/>
    </xf>
    <xf numFmtId="9" fontId="10" fillId="0" borderId="4" xfId="0" applyNumberFormat="1" applyFont="1" applyBorder="1" applyAlignment="1">
      <alignment horizontal="center" vertical="center" wrapText="1"/>
    </xf>
    <xf numFmtId="174" fontId="10" fillId="0" borderId="4" xfId="6" applyNumberFormat="1" applyFont="1" applyBorder="1" applyAlignment="1">
      <alignment horizontal="center" vertical="center" wrapText="1"/>
    </xf>
    <xf numFmtId="174" fontId="10" fillId="0" borderId="5" xfId="6" applyNumberFormat="1" applyFont="1" applyBorder="1" applyAlignment="1">
      <alignment horizontal="center" vertical="center" wrapText="1"/>
    </xf>
    <xf numFmtId="174" fontId="10" fillId="0" borderId="6" xfId="6" applyNumberFormat="1" applyFont="1" applyBorder="1" applyAlignment="1">
      <alignment horizontal="center" vertical="center" wrapText="1"/>
    </xf>
    <xf numFmtId="166" fontId="27" fillId="12" borderId="4" xfId="3" applyFont="1" applyFill="1" applyBorder="1" applyAlignment="1">
      <alignment horizontal="center" vertical="center" wrapText="1"/>
    </xf>
    <xf numFmtId="166" fontId="27" fillId="12" borderId="5" xfId="3" applyFont="1" applyFill="1" applyBorder="1" applyAlignment="1">
      <alignment horizontal="center" vertical="center" wrapText="1"/>
    </xf>
    <xf numFmtId="166" fontId="27" fillId="12" borderId="6" xfId="3" applyFont="1" applyFill="1" applyBorder="1" applyAlignment="1">
      <alignment horizontal="center" vertical="center" wrapText="1"/>
    </xf>
    <xf numFmtId="174" fontId="29" fillId="12" borderId="4" xfId="6" applyNumberFormat="1" applyFont="1" applyFill="1" applyBorder="1" applyAlignment="1">
      <alignment horizontal="center" vertical="center" wrapText="1"/>
    </xf>
    <xf numFmtId="174" fontId="29" fillId="12" borderId="5" xfId="6" applyNumberFormat="1" applyFont="1" applyFill="1" applyBorder="1" applyAlignment="1">
      <alignment horizontal="center" vertical="center" wrapText="1"/>
    </xf>
    <xf numFmtId="174" fontId="29" fillId="12" borderId="6" xfId="6" applyNumberFormat="1" applyFont="1" applyFill="1" applyBorder="1" applyAlignment="1">
      <alignment horizontal="center" vertical="center" wrapText="1"/>
    </xf>
    <xf numFmtId="174" fontId="30" fillId="12" borderId="4" xfId="6" applyNumberFormat="1" applyFont="1" applyFill="1" applyBorder="1" applyAlignment="1">
      <alignment horizontal="center" vertical="center" wrapText="1"/>
    </xf>
    <xf numFmtId="174" fontId="30" fillId="12" borderId="5" xfId="6" applyNumberFormat="1" applyFont="1" applyFill="1" applyBorder="1" applyAlignment="1">
      <alignment horizontal="center" vertical="center" wrapText="1"/>
    </xf>
    <xf numFmtId="174" fontId="30" fillId="12" borderId="6" xfId="6" applyNumberFormat="1" applyFont="1" applyFill="1" applyBorder="1" applyAlignment="1">
      <alignment horizontal="center" vertical="center" wrapText="1"/>
    </xf>
    <xf numFmtId="166" fontId="31" fillId="12" borderId="4" xfId="3" applyFont="1" applyFill="1" applyBorder="1" applyAlignment="1">
      <alignment horizontal="center" vertical="center" wrapText="1"/>
    </xf>
    <xf numFmtId="166" fontId="31" fillId="12" borderId="5" xfId="3" applyFont="1" applyFill="1" applyBorder="1" applyAlignment="1">
      <alignment horizontal="center" vertical="center" wrapText="1"/>
    </xf>
    <xf numFmtId="166" fontId="31" fillId="12" borderId="6" xfId="3" applyFont="1" applyFill="1" applyBorder="1" applyAlignment="1">
      <alignment horizontal="center" vertical="center" wrapText="1"/>
    </xf>
    <xf numFmtId="9" fontId="29" fillId="12" borderId="4" xfId="6" applyFont="1" applyFill="1" applyBorder="1" applyAlignment="1">
      <alignment horizontal="center" vertical="center" wrapText="1"/>
    </xf>
    <xf numFmtId="9" fontId="29" fillId="12" borderId="5" xfId="6" applyFont="1" applyFill="1" applyBorder="1" applyAlignment="1">
      <alignment horizontal="center" vertical="center" wrapText="1"/>
    </xf>
    <xf numFmtId="9" fontId="29" fillId="12" borderId="6" xfId="6" applyFont="1" applyFill="1" applyBorder="1" applyAlignment="1">
      <alignment horizontal="center" vertical="center" wrapText="1"/>
    </xf>
    <xf numFmtId="0" fontId="11" fillId="0" borderId="4" xfId="3" applyNumberFormat="1" applyFont="1" applyFill="1" applyBorder="1" applyAlignment="1">
      <alignment horizontal="left" vertical="top" wrapText="1"/>
    </xf>
    <xf numFmtId="0" fontId="11" fillId="0" borderId="5" xfId="3" applyNumberFormat="1" applyFont="1" applyFill="1" applyBorder="1" applyAlignment="1">
      <alignment horizontal="left" vertical="top" wrapText="1"/>
    </xf>
    <xf numFmtId="0" fontId="11" fillId="0" borderId="6" xfId="3" applyNumberFormat="1" applyFont="1" applyFill="1" applyBorder="1" applyAlignment="1">
      <alignment horizontal="left" vertical="top" wrapText="1"/>
    </xf>
    <xf numFmtId="0" fontId="17" fillId="0" borderId="7" xfId="5" applyBorder="1" applyAlignment="1">
      <alignment horizontal="left" vertical="center"/>
    </xf>
    <xf numFmtId="0" fontId="17" fillId="0" borderId="8" xfId="5" applyBorder="1" applyAlignment="1">
      <alignment horizontal="left" vertical="center"/>
    </xf>
    <xf numFmtId="0" fontId="17" fillId="0" borderId="9" xfId="5" applyBorder="1" applyAlignment="1">
      <alignment horizontal="left" vertical="center"/>
    </xf>
    <xf numFmtId="0" fontId="11" fillId="0" borderId="3" xfId="0" applyFont="1" applyBorder="1" applyAlignment="1">
      <alignment vertical="top" wrapText="1"/>
    </xf>
    <xf numFmtId="0" fontId="17" fillId="0" borderId="3" xfId="5" applyBorder="1" applyAlignment="1">
      <alignment horizontal="center" vertical="center"/>
    </xf>
    <xf numFmtId="0" fontId="17" fillId="0" borderId="3" xfId="5" applyBorder="1" applyAlignment="1">
      <alignment horizontal="left"/>
    </xf>
    <xf numFmtId="0" fontId="18" fillId="0" borderId="4" xfId="0" applyFont="1" applyBorder="1" applyAlignment="1">
      <alignment vertical="top" wrapText="1"/>
    </xf>
    <xf numFmtId="0" fontId="18" fillId="0" borderId="5" xfId="0" applyFont="1" applyBorder="1" applyAlignment="1">
      <alignment vertical="top" wrapText="1"/>
    </xf>
    <xf numFmtId="0" fontId="18" fillId="0" borderId="6" xfId="0" applyFont="1" applyBorder="1" applyAlignment="1">
      <alignment vertical="top" wrapText="1"/>
    </xf>
    <xf numFmtId="0" fontId="17" fillId="0" borderId="7" xfId="5" applyBorder="1" applyAlignment="1">
      <alignment horizontal="left" vertical="top"/>
    </xf>
    <xf numFmtId="0" fontId="17" fillId="0" borderId="8" xfId="5" applyBorder="1" applyAlignment="1">
      <alignment horizontal="left" vertical="top"/>
    </xf>
    <xf numFmtId="0" fontId="17" fillId="0" borderId="9" xfId="5" applyBorder="1" applyAlignment="1">
      <alignment horizontal="left" vertical="top"/>
    </xf>
    <xf numFmtId="166" fontId="27" fillId="12" borderId="7" xfId="3" applyFont="1" applyFill="1" applyBorder="1" applyAlignment="1">
      <alignment horizontal="center" vertical="center" wrapText="1"/>
    </xf>
    <xf numFmtId="166" fontId="27" fillId="12" borderId="8" xfId="3" applyFont="1" applyFill="1" applyBorder="1" applyAlignment="1">
      <alignment horizontal="center" vertical="center" wrapText="1"/>
    </xf>
    <xf numFmtId="166" fontId="27" fillId="12" borderId="9" xfId="3" applyFont="1" applyFill="1" applyBorder="1" applyAlignment="1">
      <alignment horizontal="center" vertical="center" wrapText="1"/>
    </xf>
    <xf numFmtId="9" fontId="32" fillId="12" borderId="7" xfId="6" applyFont="1" applyFill="1" applyBorder="1" applyAlignment="1">
      <alignment horizontal="center" vertical="center" wrapText="1"/>
    </xf>
    <xf numFmtId="9" fontId="32" fillId="12" borderId="8" xfId="6" applyFont="1" applyFill="1" applyBorder="1" applyAlignment="1">
      <alignment horizontal="center" vertical="center" wrapText="1"/>
    </xf>
    <xf numFmtId="9" fontId="32" fillId="12" borderId="9" xfId="6" applyFont="1" applyFill="1" applyBorder="1" applyAlignment="1">
      <alignment horizontal="center" vertical="center" wrapText="1"/>
    </xf>
    <xf numFmtId="166" fontId="35" fillId="12" borderId="7" xfId="3" applyFont="1" applyFill="1" applyBorder="1" applyAlignment="1">
      <alignment horizontal="center" vertical="center" wrapText="1"/>
    </xf>
    <xf numFmtId="166" fontId="35" fillId="12" borderId="8" xfId="3" applyFont="1" applyFill="1" applyBorder="1" applyAlignment="1">
      <alignment horizontal="center" vertical="center" wrapText="1"/>
    </xf>
    <xf numFmtId="166" fontId="35" fillId="12" borderId="9" xfId="3" applyFont="1" applyFill="1" applyBorder="1" applyAlignment="1">
      <alignment horizontal="center" vertical="center" wrapText="1"/>
    </xf>
    <xf numFmtId="174" fontId="29" fillId="12" borderId="7" xfId="6" applyNumberFormat="1" applyFont="1" applyFill="1" applyBorder="1" applyAlignment="1">
      <alignment horizontal="center" vertical="center" wrapText="1"/>
    </xf>
    <xf numFmtId="174" fontId="29" fillId="12" borderId="8" xfId="6" applyNumberFormat="1" applyFont="1" applyFill="1" applyBorder="1" applyAlignment="1">
      <alignment horizontal="center" vertical="center" wrapText="1"/>
    </xf>
    <xf numFmtId="174" fontId="29" fillId="12" borderId="9" xfId="6" applyNumberFormat="1" applyFont="1" applyFill="1" applyBorder="1" applyAlignment="1">
      <alignment horizontal="center" vertical="center" wrapText="1"/>
    </xf>
    <xf numFmtId="166" fontId="35" fillId="12" borderId="4" xfId="3" applyFont="1" applyFill="1" applyBorder="1" applyAlignment="1">
      <alignment horizontal="center" vertical="center" wrapText="1"/>
    </xf>
    <xf numFmtId="166" fontId="35" fillId="12" borderId="5" xfId="3" applyFont="1" applyFill="1" applyBorder="1" applyAlignment="1">
      <alignment horizontal="center" vertical="center" wrapText="1"/>
    </xf>
    <xf numFmtId="166" fontId="35" fillId="12" borderId="6" xfId="3" applyFont="1" applyFill="1" applyBorder="1" applyAlignment="1">
      <alignment horizontal="center" vertical="center" wrapText="1"/>
    </xf>
    <xf numFmtId="9" fontId="33" fillId="12" borderId="4" xfId="6" applyFont="1" applyFill="1" applyBorder="1" applyAlignment="1">
      <alignment horizontal="center" vertical="center" wrapText="1"/>
    </xf>
    <xf numFmtId="9" fontId="33" fillId="12" borderId="5" xfId="6" applyFont="1" applyFill="1" applyBorder="1" applyAlignment="1">
      <alignment horizontal="center" vertical="center" wrapText="1"/>
    </xf>
    <xf numFmtId="9" fontId="33" fillId="12" borderId="6" xfId="6" applyFont="1" applyFill="1" applyBorder="1" applyAlignment="1">
      <alignment horizontal="center" vertical="center" wrapText="1"/>
    </xf>
    <xf numFmtId="166" fontId="35" fillId="12" borderId="3" xfId="3" applyFont="1" applyFill="1" applyBorder="1" applyAlignment="1">
      <alignment horizontal="center" vertical="center" wrapText="1"/>
    </xf>
    <xf numFmtId="174" fontId="29" fillId="12" borderId="23" xfId="6" applyNumberFormat="1" applyFont="1" applyFill="1" applyBorder="1" applyAlignment="1">
      <alignment horizontal="center" vertical="center" wrapText="1"/>
    </xf>
    <xf numFmtId="174" fontId="29" fillId="12" borderId="24" xfId="6" applyNumberFormat="1" applyFont="1" applyFill="1" applyBorder="1" applyAlignment="1">
      <alignment horizontal="center" vertical="center" wrapText="1"/>
    </xf>
    <xf numFmtId="174" fontId="29" fillId="12" borderId="25" xfId="6" applyNumberFormat="1" applyFont="1" applyFill="1" applyBorder="1" applyAlignment="1">
      <alignment horizontal="center" vertical="center" wrapText="1"/>
    </xf>
    <xf numFmtId="166" fontId="26" fillId="12" borderId="4" xfId="3" applyFont="1" applyFill="1" applyBorder="1" applyAlignment="1">
      <alignment horizontal="center" vertical="center" wrapText="1"/>
    </xf>
    <xf numFmtId="166" fontId="26" fillId="12" borderId="5" xfId="3" applyFont="1" applyFill="1" applyBorder="1" applyAlignment="1">
      <alignment horizontal="center" vertical="center" wrapText="1"/>
    </xf>
    <xf numFmtId="166" fontId="26" fillId="12" borderId="6" xfId="3" applyFont="1" applyFill="1" applyBorder="1" applyAlignment="1">
      <alignment horizontal="center" vertical="center" wrapText="1"/>
    </xf>
    <xf numFmtId="174" fontId="28" fillId="12" borderId="4" xfId="6" applyNumberFormat="1" applyFont="1" applyFill="1" applyBorder="1" applyAlignment="1">
      <alignment horizontal="center" vertical="center" wrapText="1"/>
    </xf>
    <xf numFmtId="174" fontId="28" fillId="12" borderId="5" xfId="6" applyNumberFormat="1" applyFont="1" applyFill="1" applyBorder="1" applyAlignment="1">
      <alignment horizontal="center" vertical="center" wrapText="1"/>
    </xf>
    <xf numFmtId="174" fontId="28" fillId="12" borderId="6" xfId="6" applyNumberFormat="1" applyFont="1" applyFill="1" applyBorder="1" applyAlignment="1">
      <alignment horizontal="center" vertical="center" wrapText="1"/>
    </xf>
    <xf numFmtId="174" fontId="32" fillId="12" borderId="7" xfId="6" applyNumberFormat="1" applyFont="1" applyFill="1" applyBorder="1" applyAlignment="1">
      <alignment horizontal="center" vertical="center" wrapText="1"/>
    </xf>
    <xf numFmtId="174" fontId="32" fillId="12" borderId="8" xfId="6" applyNumberFormat="1" applyFont="1" applyFill="1" applyBorder="1" applyAlignment="1">
      <alignment horizontal="center" vertical="center" wrapText="1"/>
    </xf>
    <xf numFmtId="174" fontId="32" fillId="12" borderId="9" xfId="6" applyNumberFormat="1" applyFont="1" applyFill="1" applyBorder="1" applyAlignment="1">
      <alignment horizontal="center" vertical="center" wrapText="1"/>
    </xf>
    <xf numFmtId="174" fontId="28" fillId="12" borderId="7" xfId="6" applyNumberFormat="1" applyFont="1" applyFill="1" applyBorder="1" applyAlignment="1">
      <alignment horizontal="center" vertical="center" wrapText="1"/>
    </xf>
    <xf numFmtId="174" fontId="28" fillId="12" borderId="8" xfId="6" applyNumberFormat="1" applyFont="1" applyFill="1" applyBorder="1" applyAlignment="1">
      <alignment horizontal="center" vertical="center" wrapText="1"/>
    </xf>
    <xf numFmtId="174" fontId="28" fillId="12" borderId="9" xfId="6" applyNumberFormat="1" applyFont="1" applyFill="1" applyBorder="1" applyAlignment="1">
      <alignment horizontal="center" vertical="center" wrapText="1"/>
    </xf>
    <xf numFmtId="174" fontId="33" fillId="12" borderId="4" xfId="6" applyNumberFormat="1" applyFont="1" applyFill="1" applyBorder="1" applyAlignment="1">
      <alignment horizontal="center" vertical="center" wrapText="1"/>
    </xf>
    <xf numFmtId="174" fontId="33" fillId="12" borderId="5" xfId="6" applyNumberFormat="1" applyFont="1" applyFill="1" applyBorder="1" applyAlignment="1">
      <alignment horizontal="center" vertical="center" wrapText="1"/>
    </xf>
    <xf numFmtId="174" fontId="33" fillId="12" borderId="6" xfId="6" applyNumberFormat="1" applyFont="1" applyFill="1" applyBorder="1" applyAlignment="1">
      <alignment horizontal="center" vertical="center" wrapText="1"/>
    </xf>
    <xf numFmtId="174" fontId="32" fillId="12" borderId="4" xfId="6" applyNumberFormat="1" applyFont="1" applyFill="1" applyBorder="1" applyAlignment="1">
      <alignment horizontal="center" vertical="center" wrapText="1"/>
    </xf>
    <xf numFmtId="174" fontId="32" fillId="12" borderId="5" xfId="6" applyNumberFormat="1" applyFont="1" applyFill="1" applyBorder="1" applyAlignment="1">
      <alignment horizontal="center" vertical="center" wrapText="1"/>
    </xf>
    <xf numFmtId="174" fontId="32" fillId="12" borderId="6" xfId="6" applyNumberFormat="1" applyFont="1" applyFill="1" applyBorder="1" applyAlignment="1">
      <alignment horizontal="center" vertical="center" wrapText="1"/>
    </xf>
    <xf numFmtId="166" fontId="37" fillId="12" borderId="4" xfId="3" applyFont="1" applyFill="1" applyBorder="1" applyAlignment="1">
      <alignment horizontal="center" vertical="center" wrapText="1"/>
    </xf>
    <xf numFmtId="166" fontId="37" fillId="12" borderId="5" xfId="3" applyFont="1" applyFill="1" applyBorder="1" applyAlignment="1">
      <alignment horizontal="center" vertical="center" wrapText="1"/>
    </xf>
    <xf numFmtId="166" fontId="37" fillId="12" borderId="6" xfId="3" applyFont="1" applyFill="1" applyBorder="1" applyAlignment="1">
      <alignment horizontal="center" vertical="center" wrapText="1"/>
    </xf>
    <xf numFmtId="174" fontId="38" fillId="12" borderId="4" xfId="6" applyNumberFormat="1" applyFont="1" applyFill="1" applyBorder="1" applyAlignment="1">
      <alignment horizontal="center" vertical="center" wrapText="1"/>
    </xf>
    <xf numFmtId="174" fontId="38" fillId="12" borderId="5" xfId="6" applyNumberFormat="1" applyFont="1" applyFill="1" applyBorder="1" applyAlignment="1">
      <alignment horizontal="center" vertical="center" wrapText="1"/>
    </xf>
    <xf numFmtId="174" fontId="38" fillId="12" borderId="6" xfId="6" applyNumberFormat="1" applyFont="1" applyFill="1" applyBorder="1" applyAlignment="1">
      <alignment horizontal="center" vertical="center" wrapText="1"/>
    </xf>
    <xf numFmtId="166" fontId="37" fillId="12" borderId="7" xfId="3" applyFont="1" applyFill="1" applyBorder="1" applyAlignment="1">
      <alignment horizontal="center" vertical="center" wrapText="1"/>
    </xf>
    <xf numFmtId="166" fontId="37" fillId="12" borderId="8" xfId="3" applyFont="1" applyFill="1" applyBorder="1" applyAlignment="1">
      <alignment horizontal="center" vertical="center" wrapText="1"/>
    </xf>
    <xf numFmtId="166" fontId="37" fillId="12" borderId="9" xfId="3" applyFont="1" applyFill="1" applyBorder="1" applyAlignment="1">
      <alignment horizontal="center" vertical="center" wrapText="1"/>
    </xf>
    <xf numFmtId="9" fontId="32" fillId="12" borderId="4" xfId="6" applyFont="1" applyFill="1" applyBorder="1" applyAlignment="1">
      <alignment horizontal="center" vertical="center" wrapText="1"/>
    </xf>
    <xf numFmtId="9" fontId="32" fillId="12" borderId="5" xfId="6" applyFont="1" applyFill="1" applyBorder="1" applyAlignment="1">
      <alignment horizontal="center" vertical="center" wrapText="1"/>
    </xf>
    <xf numFmtId="9" fontId="32" fillId="12" borderId="6" xfId="6" applyFont="1" applyFill="1" applyBorder="1" applyAlignment="1">
      <alignment horizontal="center" vertical="center" wrapText="1"/>
    </xf>
    <xf numFmtId="173" fontId="43" fillId="10" borderId="13" xfId="3" applyNumberFormat="1" applyFont="1" applyFill="1" applyBorder="1" applyAlignment="1">
      <alignment horizontal="left" vertical="center" wrapText="1"/>
    </xf>
    <xf numFmtId="173" fontId="43" fillId="10" borderId="2" xfId="3" applyNumberFormat="1" applyFont="1" applyFill="1" applyBorder="1" applyAlignment="1">
      <alignment horizontal="left" vertical="center" wrapText="1"/>
    </xf>
    <xf numFmtId="173" fontId="43" fillId="10" borderId="14" xfId="3" applyNumberFormat="1" applyFont="1" applyFill="1" applyBorder="1" applyAlignment="1">
      <alignment horizontal="left" vertical="center" wrapText="1"/>
    </xf>
    <xf numFmtId="173" fontId="43" fillId="10" borderId="17" xfId="3" applyNumberFormat="1" applyFont="1" applyFill="1" applyBorder="1" applyAlignment="1">
      <alignment horizontal="left" vertical="center" wrapText="1"/>
    </xf>
    <xf numFmtId="173" fontId="43" fillId="10" borderId="18" xfId="3" applyNumberFormat="1" applyFont="1" applyFill="1" applyBorder="1" applyAlignment="1">
      <alignment horizontal="left" vertical="center" wrapText="1"/>
    </xf>
    <xf numFmtId="173" fontId="43" fillId="10" borderId="19" xfId="3" applyNumberFormat="1" applyFont="1" applyFill="1" applyBorder="1" applyAlignment="1">
      <alignment horizontal="left" vertical="center" wrapText="1"/>
    </xf>
    <xf numFmtId="173" fontId="43" fillId="10" borderId="26" xfId="3" applyNumberFormat="1" applyFont="1" applyFill="1" applyBorder="1" applyAlignment="1">
      <alignment horizontal="left" vertical="center" wrapText="1"/>
    </xf>
    <xf numFmtId="173" fontId="43" fillId="10" borderId="27" xfId="3" applyNumberFormat="1" applyFont="1" applyFill="1" applyBorder="1" applyAlignment="1">
      <alignment horizontal="left" vertical="center" wrapText="1"/>
    </xf>
    <xf numFmtId="173" fontId="43" fillId="10" borderId="28" xfId="3" applyNumberFormat="1" applyFont="1" applyFill="1" applyBorder="1" applyAlignment="1">
      <alignment horizontal="left" vertical="center" wrapText="1"/>
    </xf>
    <xf numFmtId="164" fontId="44" fillId="10" borderId="13" xfId="0" applyNumberFormat="1" applyFont="1" applyFill="1" applyBorder="1" applyAlignment="1">
      <alignment horizontal="center" vertical="center" wrapText="1"/>
    </xf>
    <xf numFmtId="164" fontId="44" fillId="10" borderId="14" xfId="0" applyNumberFormat="1" applyFont="1" applyFill="1" applyBorder="1" applyAlignment="1">
      <alignment horizontal="center" vertical="center" wrapText="1"/>
    </xf>
    <xf numFmtId="164" fontId="44" fillId="10" borderId="17" xfId="0" applyNumberFormat="1" applyFont="1" applyFill="1" applyBorder="1" applyAlignment="1">
      <alignment horizontal="center" vertical="center" wrapText="1"/>
    </xf>
    <xf numFmtId="164" fontId="44" fillId="10" borderId="19" xfId="0" applyNumberFormat="1" applyFont="1" applyFill="1" applyBorder="1" applyAlignment="1">
      <alignment horizontal="center" vertical="center" wrapText="1"/>
    </xf>
    <xf numFmtId="164" fontId="44" fillId="10" borderId="18" xfId="0" applyNumberFormat="1" applyFont="1" applyFill="1" applyBorder="1" applyAlignment="1">
      <alignment horizontal="center" vertical="center" wrapText="1"/>
    </xf>
    <xf numFmtId="174" fontId="45" fillId="10" borderId="20" xfId="6" applyNumberFormat="1" applyFont="1" applyFill="1" applyBorder="1" applyAlignment="1">
      <alignment horizontal="center" vertical="center" wrapText="1"/>
    </xf>
    <xf numFmtId="174" fontId="45" fillId="10" borderId="21" xfId="6" applyNumberFormat="1" applyFont="1" applyFill="1" applyBorder="1" applyAlignment="1">
      <alignment horizontal="center" vertical="center" wrapText="1"/>
    </xf>
    <xf numFmtId="174" fontId="45" fillId="10" borderId="22" xfId="6" applyNumberFormat="1" applyFont="1" applyFill="1" applyBorder="1" applyAlignment="1">
      <alignment horizontal="center" vertical="center" wrapText="1"/>
    </xf>
  </cellXfs>
  <cellStyles count="7">
    <cellStyle name="Hipervínculo" xfId="5" builtinId="8"/>
    <cellStyle name="Millares" xfId="1" builtinId="3"/>
    <cellStyle name="Millares [0]" xfId="2" builtinId="6"/>
    <cellStyle name="Moneda" xfId="3" builtinId="4"/>
    <cellStyle name="Moneda 2" xfId="4" xr:uid="{00000000-0005-0000-0000-000004000000}"/>
    <cellStyle name="Normal" xfId="0" builtinId="0"/>
    <cellStyle name="Porcentaje" xfId="6"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alcart-my.sharepoint.com/:f:/g/personal/seguimientodemetasspds_cartagena_gov_co/EuJZ20_tQsRCqKuMzPKp8YYBz7ra6r3A1NBVmOVIOOx8zw?e=HRUl45" TargetMode="External"/><Relationship Id="rId21" Type="http://schemas.openxmlformats.org/officeDocument/2006/relationships/hyperlink" Target="https://alcart-my.sharepoint.com/:f:/g/personal/seguimientodemetasspds_cartagena_gov_co/Eq1dJwN4kVhItnllZFwrbm8BXQb60uvyR-CEn58wk2t9Bg?e=UZWSqf" TargetMode="External"/><Relationship Id="rId42" Type="http://schemas.openxmlformats.org/officeDocument/2006/relationships/hyperlink" Target="https://alcart-my.sharepoint.com/:f:/g/personal/seguimientodemetasspds_cartagena_gov_co/Etnlj_rUFShJg8XbcTnVi_oBDL_5LlO4z7fwS9c9gRoCBg?e=JXmT2I" TargetMode="External"/><Relationship Id="rId47" Type="http://schemas.openxmlformats.org/officeDocument/2006/relationships/hyperlink" Target="https://alcart-my.sharepoint.com/:f:/g/personal/seguimientodemetasspds_cartagena_gov_co/EqtFLlWDya9OkjeBzkDK2GwBKDIsWCwGsoLSz-Slgd4Q1w?e=VQxPno" TargetMode="External"/><Relationship Id="rId63" Type="http://schemas.openxmlformats.org/officeDocument/2006/relationships/hyperlink" Target="https://alcart-my.sharepoint.com/:f:/g/personal/seguimientodemetasspds_cartagena_gov_co/EtXECh1jZI5Do594vbwGjScB0QdVgES2TUJKQTMKPlMyqg?e=caS9cx" TargetMode="External"/><Relationship Id="rId68" Type="http://schemas.openxmlformats.org/officeDocument/2006/relationships/hyperlink" Target="https://alcart-my.sharepoint.com/:f:/g/personal/seguimientodemetasspds_cartagena_gov_co/EsKQKgB44kFLtRiYqlfosYQB7qmKxYDqBnem2wnFzq6Mew?e=O5TyKm" TargetMode="External"/><Relationship Id="rId84" Type="http://schemas.openxmlformats.org/officeDocument/2006/relationships/hyperlink" Target="https://alcart-my.sharepoint.com/:f:/g/personal/seguimientodemetasspds_cartagena_gov_co/EsM5xHubHiFPghzyVV4RrP0B5uO3n0_24BnMfZBUgHvQNw?e=G78uWx" TargetMode="External"/><Relationship Id="rId89" Type="http://schemas.openxmlformats.org/officeDocument/2006/relationships/hyperlink" Target="https://alcart-my.sharepoint.com/:f:/g/personal/seguimientodemetasspds_cartagena_gov_co/EktQJiFFVLRItL9K6AeTYRYBvSMZx64dmzeYc-BYp6eF1g?e=n3Xcwq" TargetMode="External"/><Relationship Id="rId112" Type="http://schemas.openxmlformats.org/officeDocument/2006/relationships/printerSettings" Target="../printerSettings/printerSettings1.bin"/><Relationship Id="rId16" Type="http://schemas.openxmlformats.org/officeDocument/2006/relationships/hyperlink" Target="https://alcart-my.sharepoint.com/:f:/g/personal/seguimientodemetasspds_cartagena_gov_co/Ekx3RSWDTJRNvC2s-hBpSLYBwCvmrnV0lirSKIHnjLKlZQ?e=rbwqKh" TargetMode="External"/><Relationship Id="rId107" Type="http://schemas.openxmlformats.org/officeDocument/2006/relationships/hyperlink" Target="https://alcart-my.sharepoint.com/:f:/g/personal/seguimientodemetasspds_cartagena_gov_co/EstsprBqqAlCrAx_IuKHN0oBFHbjHpv8GbItfLqab4783Q?e=6bbsI7" TargetMode="External"/><Relationship Id="rId11" Type="http://schemas.openxmlformats.org/officeDocument/2006/relationships/hyperlink" Target="https://alcart-my.sharepoint.com/:f:/g/personal/seguimientodemetasspds_cartagena_gov_co/EpvnaFH6qtlCqk1E6I898o8Bm4IOfP-nDI6Ht0nghyOGgg?e=Or5oNm" TargetMode="External"/><Relationship Id="rId32" Type="http://schemas.openxmlformats.org/officeDocument/2006/relationships/hyperlink" Target="https://alcart-my.sharepoint.com/:f:/g/personal/seguimientodemetasspds_cartagena_gov_co/Ejw5-Xp1YF5Ckrn24T9ZnJMBYjifkDblQTAITEtGOUI2TQ?e=wMwyDs" TargetMode="External"/><Relationship Id="rId37" Type="http://schemas.openxmlformats.org/officeDocument/2006/relationships/hyperlink" Target="https://alcart-my.sharepoint.com/:f:/g/personal/seguimientodemetasspds_cartagena_gov_co/EuFlFzG-leJBjv-L_IsmLxsBnWtbTb_aI2k0kHpJ2BFLTQ?e=cc9XBP" TargetMode="External"/><Relationship Id="rId53" Type="http://schemas.openxmlformats.org/officeDocument/2006/relationships/hyperlink" Target="https://alcart-my.sharepoint.com/:f:/g/personal/seguimientodemetasspds_cartagena_gov_co/EmuXFnLbDidHnuV6eW_tPhkBDn2E7UTUHCefibIzj5o-5Q?e=seeC5v" TargetMode="External"/><Relationship Id="rId58" Type="http://schemas.openxmlformats.org/officeDocument/2006/relationships/hyperlink" Target="https://alcart-my.sharepoint.com/:f:/g/personal/seguimientodemetasspds_cartagena_gov_co/EmfZmn5zyKNLi5a7HHagrxcB2qJuafN7L_CGzkga5d4cPQ?e=p03sAr" TargetMode="External"/><Relationship Id="rId74" Type="http://schemas.openxmlformats.org/officeDocument/2006/relationships/hyperlink" Target="https://alcart-my.sharepoint.com/:f:/g/personal/seguimientodemetasspds_cartagena_gov_co/EmnQaNfJviVNpx4QIqXnUCcB4KAFtsbHt8ExU1oF1FPMPw?e=Nws8IW" TargetMode="External"/><Relationship Id="rId79" Type="http://schemas.openxmlformats.org/officeDocument/2006/relationships/hyperlink" Target="https://alcart-my.sharepoint.com/:f:/g/personal/seguimientodemetasspds_cartagena_gov_co/EgPJxBW4GxFLsxYDUa2-Un4BUwcBByT7JBPj5465mO79BA?e=dFABb6" TargetMode="External"/><Relationship Id="rId102" Type="http://schemas.openxmlformats.org/officeDocument/2006/relationships/hyperlink" Target="https://alcart-my.sharepoint.com/:f:/g/personal/seguimientodemetasspds_cartagena_gov_co/Et_x0QzRjjFEgkKdewoW220B3-BEQR38qtZuaenycRX0SQ?e=mttv8S" TargetMode="External"/><Relationship Id="rId5" Type="http://schemas.openxmlformats.org/officeDocument/2006/relationships/hyperlink" Target="https://alcart-my.sharepoint.com/:f:/g/personal/seguimientodemetasspds_cartagena_gov_co/Ehamn2LmjbdFm6aHfrmTNncBaX9PxItxoUWFgL2ehkjMhg?e=FuBLo2" TargetMode="External"/><Relationship Id="rId90" Type="http://schemas.openxmlformats.org/officeDocument/2006/relationships/hyperlink" Target="https://alcart-my.sharepoint.com/:f:/g/personal/seguimientodemetasspds_cartagena_gov_co/Eq3LJlhG0o9LjeXsmvjbtKwBh9uynRLFQhCMs-DUOJ-_bg?e=ghRYE1" TargetMode="External"/><Relationship Id="rId95" Type="http://schemas.openxmlformats.org/officeDocument/2006/relationships/hyperlink" Target="https://alcart-my.sharepoint.com/:f:/g/personal/seguimientodemetasspds_cartagena_gov_co/EonvuvMO3R9KqETEUteHyIEBOv32vFyINHnDedf-MRCY8g?e=cn0eJP" TargetMode="External"/><Relationship Id="rId22" Type="http://schemas.openxmlformats.org/officeDocument/2006/relationships/hyperlink" Target="https://alcart-my.sharepoint.com/:f:/g/personal/seguimientodemetasspds_cartagena_gov_co/ErD6HZTvKSdEvS90tdxPvDMBzrcivsnESPHvNfmWAJjzrQ?e=et0RhY" TargetMode="External"/><Relationship Id="rId27" Type="http://schemas.openxmlformats.org/officeDocument/2006/relationships/hyperlink" Target="https://alcart-my.sharepoint.com/:f:/g/personal/seguimientodemetasspds_cartagena_gov_co/EpKqvV1ekrBOiNWDxZZdipEBlz7E5ebpWlcr3RtGo_2FIw?e=WJbkiu" TargetMode="External"/><Relationship Id="rId43" Type="http://schemas.openxmlformats.org/officeDocument/2006/relationships/hyperlink" Target="https://alcart-my.sharepoint.com/:f:/g/personal/seguimientodemetasspds_cartagena_gov_co/EvZyhrRD81dJiVE26VYLL4sBLqhLUBLsufKJTzwE8A-bmA?e=WncuVB" TargetMode="External"/><Relationship Id="rId48" Type="http://schemas.openxmlformats.org/officeDocument/2006/relationships/hyperlink" Target="https://alcart-my.sharepoint.com/:f:/g/personal/seguimientodemetasspds_cartagena_gov_co/EgCtE28-DzVBl6FvIL9ZX6MBM5ZRIXyLzDIA7SSNq2i29w?e=alMkWl" TargetMode="External"/><Relationship Id="rId64" Type="http://schemas.openxmlformats.org/officeDocument/2006/relationships/hyperlink" Target="https://alcart-my.sharepoint.com/:f:/g/personal/seguimientodemetasspds_cartagena_gov_co/ElkwiAZyLHJIo3P7gmaAg4cBXTndkGYuyiuQade_wo-96w?e=C4xZ5F" TargetMode="External"/><Relationship Id="rId69" Type="http://schemas.openxmlformats.org/officeDocument/2006/relationships/hyperlink" Target="https://alcart-my.sharepoint.com/:f:/g/personal/seguimientodemetasspds_cartagena_gov_co/Eha3EZ7mIyNOvLSK2kIRUl4B3I23vwXm_gvySwCuKCiiXw?e=a2j5ek" TargetMode="External"/><Relationship Id="rId80" Type="http://schemas.openxmlformats.org/officeDocument/2006/relationships/hyperlink" Target="https://alcart-my.sharepoint.com/:f:/g/personal/seguimientodemetasspds_cartagena_gov_co/EmIL-mMCLKFFj6exANZTtEYBs5whyleox0-xUJqHVS3tdQ?e=nSxvRm" TargetMode="External"/><Relationship Id="rId85" Type="http://schemas.openxmlformats.org/officeDocument/2006/relationships/hyperlink" Target="https://alcart-my.sharepoint.com/:f:/g/personal/seguimientodemetasspds_cartagena_gov_co/EiE2CIvaVq5Bvhv6S1lXWSgBECdx1_fOH9xJXcy-2LY0fQ?e=cddzTd" TargetMode="External"/><Relationship Id="rId12" Type="http://schemas.openxmlformats.org/officeDocument/2006/relationships/hyperlink" Target="https://alcart-my.sharepoint.com/:f:/g/personal/seguimientodemetasspds_cartagena_gov_co/EuHrsMqOj2hIkOjSh97m4QkBkdDJciL11F9HLKuVcxdRtg?e=pSeahs" TargetMode="External"/><Relationship Id="rId17" Type="http://schemas.openxmlformats.org/officeDocument/2006/relationships/hyperlink" Target="https://alcart-my.sharepoint.com/:f:/g/personal/seguimientodemetasspds_cartagena_gov_co/EkcV3EnfFpZPmWfsZQPmcbwBB34fuEiLZSxNuMced7irlA?e=gS01pY" TargetMode="External"/><Relationship Id="rId33" Type="http://schemas.openxmlformats.org/officeDocument/2006/relationships/hyperlink" Target="https://alcart-my.sharepoint.com/:f:/g/personal/seguimientodemetasspds_cartagena_gov_co/ErB5DZ5vMLdOnaLEdZvlEk0BQQLWeXmD7mwZq29tISvCMA?e=d1hQoy" TargetMode="External"/><Relationship Id="rId38" Type="http://schemas.openxmlformats.org/officeDocument/2006/relationships/hyperlink" Target="https://alcart-my.sharepoint.com/:f:/g/personal/seguimientodemetasspds_cartagena_gov_co/EnCMlY74PttNqba8DKHiWWMBJuaGYzqEVlx7WiUG4FO8IQ?e=9Tlgr0" TargetMode="External"/><Relationship Id="rId59" Type="http://schemas.openxmlformats.org/officeDocument/2006/relationships/hyperlink" Target="https://alcart-my.sharepoint.com/:f:/g/personal/seguimientodemetasspds_cartagena_gov_co/EnVIn3zfTZdJnVBinshjIRgBfPMTdAQreBvdBUj2Y1Kozg?e=HLNV1B" TargetMode="External"/><Relationship Id="rId103" Type="http://schemas.openxmlformats.org/officeDocument/2006/relationships/hyperlink" Target="https://alcart-my.sharepoint.com/:f:/g/personal/seguimientodemetasspds_cartagena_gov_co/ErVrO4ARgYpFiiscbsIGs_4BXWHJBSqbRe0BCPWWkH1J9g?e=wEWonX" TargetMode="External"/><Relationship Id="rId108" Type="http://schemas.openxmlformats.org/officeDocument/2006/relationships/hyperlink" Target="https://alcart-my.sharepoint.com/:f:/g/personal/seguimientodemetasspds_cartagena_gov_co/EvLqfDhIqhdBr8LAfXAUlXoB5_e9G7kDbdQeYxxLIVpVNA?e=N3RyEO" TargetMode="External"/><Relationship Id="rId54" Type="http://schemas.openxmlformats.org/officeDocument/2006/relationships/hyperlink" Target="https://alcart-my.sharepoint.com/:f:/g/personal/seguimientodemetasspds_cartagena_gov_co/Ery9vzZ7g-pOirms5k9Y3hwBo75rD5tk1x0qY4OYiVUDtA?e=5TVDPt" TargetMode="External"/><Relationship Id="rId70" Type="http://schemas.openxmlformats.org/officeDocument/2006/relationships/hyperlink" Target="https://alcart-my.sharepoint.com/:f:/g/personal/seguimientodemetasspds_cartagena_gov_co/EnrzG9s0gvZAhQuwdSJ8rVcBjLHQ1HiXX4grcdy65vqRGw?e=hnh7vu" TargetMode="External"/><Relationship Id="rId75" Type="http://schemas.openxmlformats.org/officeDocument/2006/relationships/hyperlink" Target="https://alcart-my.sharepoint.com/:f:/g/personal/seguimientodemetasspds_cartagena_gov_co/EnqiUnU-y69FhblRYs4f9iEBM7byTGP5s5Gf8AxWmaalJg?e=F8cGG1" TargetMode="External"/><Relationship Id="rId91" Type="http://schemas.openxmlformats.org/officeDocument/2006/relationships/hyperlink" Target="https://alcart-my.sharepoint.com/:f:/g/personal/seguimientodemetasspds_cartagena_gov_co/ErE8zt7xQYdNr2p3VEH8r3IBqZ5E0oV9PLM3fN-SNgQemw?e=G8SnCm" TargetMode="External"/><Relationship Id="rId96" Type="http://schemas.openxmlformats.org/officeDocument/2006/relationships/hyperlink" Target="https://alcart-my.sharepoint.com/:f:/g/personal/seguimientodemetasspds_cartagena_gov_co/EqVz3he1BhBNnqRtQa5fH20B0feC2-HkYWWX4EhNFIbzHA?e=D2SByt" TargetMode="External"/><Relationship Id="rId1" Type="http://schemas.openxmlformats.org/officeDocument/2006/relationships/hyperlink" Target="https://alcart-my.sharepoint.com/:b:/g/personal/seguimientodemetasspds_cartagena_gov_co/EW_qY_yC5u9Io0VsPgdtFAkBMA-LBrw2QirBdk4dnAughw?e=dDHF4y" TargetMode="External"/><Relationship Id="rId6" Type="http://schemas.openxmlformats.org/officeDocument/2006/relationships/hyperlink" Target="https://alcart-my.sharepoint.com/:f:/g/personal/seguimientodemetasspds_cartagena_gov_co/ErDv4-6azAZDrtzBa7gW2XIB1q2MJ4d0AMx0pN38nhJYSA?e=auX7DW" TargetMode="External"/><Relationship Id="rId15" Type="http://schemas.openxmlformats.org/officeDocument/2006/relationships/hyperlink" Target="https://alcart-my.sharepoint.com/:f:/g/personal/seguimientodemetasspds_cartagena_gov_co/EjIxAaUSXXhOt9mP5cMV8FABkWLfF1ne3Kl9IP_YSknYHw?e=vgZpwS" TargetMode="External"/><Relationship Id="rId23" Type="http://schemas.openxmlformats.org/officeDocument/2006/relationships/hyperlink" Target="https://alcart-my.sharepoint.com/:f:/g/personal/seguimientodemetasspds_cartagena_gov_co/Eu8NfoSOp_VEnQ68UaWaEPQBPltPXoQNh11tCfXABPedsw?e=hfOAJZ" TargetMode="External"/><Relationship Id="rId28" Type="http://schemas.openxmlformats.org/officeDocument/2006/relationships/hyperlink" Target="https://alcart-my.sharepoint.com/:f:/g/personal/seguimientodemetasspds_cartagena_gov_co/EmAz2Hth-KJHpjLVAPBVsfMBOitHj0Gs54w5LzMTjrOiHw?e=C9Uxel" TargetMode="External"/><Relationship Id="rId36" Type="http://schemas.openxmlformats.org/officeDocument/2006/relationships/hyperlink" Target="https://alcart-my.sharepoint.com/:f:/g/personal/seguimientodemetasspds_cartagena_gov_co/EnmQ7ziSkc9EvzbneYVJ2jkBBlNp7YNUJiFtLUeytzjzqQ?e=fjAoUZ" TargetMode="External"/><Relationship Id="rId49" Type="http://schemas.openxmlformats.org/officeDocument/2006/relationships/hyperlink" Target="https://alcart-my.sharepoint.com/:f:/g/personal/seguimientodemetasspds_cartagena_gov_co/Ev26OeFY3tVGt_J8CQ9v8fABFveeUOt3sGkcDlP9SjniXQ?e=INs8aO" TargetMode="External"/><Relationship Id="rId57" Type="http://schemas.openxmlformats.org/officeDocument/2006/relationships/hyperlink" Target="https://alcart-my.sharepoint.com/:f:/g/personal/seguimientodemetasspds_cartagena_gov_co/EhVe7WqD285OhobvAGhYdk4BDaU3o5hFMtTYvl7kOkDWFA?e=BD312j" TargetMode="External"/><Relationship Id="rId106" Type="http://schemas.openxmlformats.org/officeDocument/2006/relationships/hyperlink" Target="https://alcart-my.sharepoint.com/:f:/g/personal/seguimientodemetasspds_cartagena_gov_co/EhxH5WiVReVCsQ2dngMcd3kBny4NiXNQD7Q_drBfYOeLDQ?e=eP7JG5" TargetMode="External"/><Relationship Id="rId10" Type="http://schemas.openxmlformats.org/officeDocument/2006/relationships/hyperlink" Target="https://alcart-my.sharepoint.com/:f:/g/personal/seguimientodemetasspds_cartagena_gov_co/Ekrvy-ESTxRDp7WpAIEvXUsB0iGNUgnHrrqFDgkvHKF3vw?e=eFvD4i" TargetMode="External"/><Relationship Id="rId31" Type="http://schemas.openxmlformats.org/officeDocument/2006/relationships/hyperlink" Target="https://alcart-my.sharepoint.com/:f:/g/personal/seguimientodemetasspds_cartagena_gov_co/ElGVo_H1oNlBvZIWTvnw5agBfSF7uaLscq93mVBu3DEcHg?e=zfmbyP" TargetMode="External"/><Relationship Id="rId44" Type="http://schemas.openxmlformats.org/officeDocument/2006/relationships/hyperlink" Target="https://alcart-my.sharepoint.com/:f:/g/personal/seguimientodemetasspds_cartagena_gov_co/EtFEbUOqL1VHlqZQlvoSsyUBJl-5PKntPFutgiL1sap-ug?e=e4p9tR" TargetMode="External"/><Relationship Id="rId52" Type="http://schemas.openxmlformats.org/officeDocument/2006/relationships/hyperlink" Target="https://alcart-my.sharepoint.com/:f:/g/personal/seguimientodemetasspds_cartagena_gov_co/EgCFf1z0v8tOkdoKoB_d8UABMFnstvCGRlyql94Pp4offQ?e=zKB2zz" TargetMode="External"/><Relationship Id="rId60" Type="http://schemas.openxmlformats.org/officeDocument/2006/relationships/hyperlink" Target="https://alcart-my.sharepoint.com/:f:/g/personal/seguimientodemetasspds_cartagena_gov_co/Em7pQ2M9D4tGvgKJWA7f1rABp6Ufp8Ge-4VrhYgLaxL5iQ?e=bzMovs" TargetMode="External"/><Relationship Id="rId65" Type="http://schemas.openxmlformats.org/officeDocument/2006/relationships/hyperlink" Target="https://alcart-my.sharepoint.com/:f:/g/personal/seguimientodemetasspds_cartagena_gov_co/EsmxyNZyUfVKn1w7AqA0eIYB9yqcAzTC9hD6Fa_kn2VhYA?e=sf0anU" TargetMode="External"/><Relationship Id="rId73" Type="http://schemas.openxmlformats.org/officeDocument/2006/relationships/hyperlink" Target="https://alcart-my.sharepoint.com/:f:/g/personal/seguimientodemetasspds_cartagena_gov_co/EiZ5WTNoB3xBsVBvmZ2vdQkBvI84P4i6ELGbNi6MYYyvmA?e=bMRD9c" TargetMode="External"/><Relationship Id="rId78" Type="http://schemas.openxmlformats.org/officeDocument/2006/relationships/hyperlink" Target="https://alcart-my.sharepoint.com/:f:/g/personal/seguimientodemetasspds_cartagena_gov_co/EmDMU8TZLC1PiP-Q5OlrQwUBdpiG47b0I50KHMyzI9RYKA?e=1oTT6U" TargetMode="External"/><Relationship Id="rId81" Type="http://schemas.openxmlformats.org/officeDocument/2006/relationships/hyperlink" Target="https://alcart-my.sharepoint.com/:f:/g/personal/seguimientodemetasspds_cartagena_gov_co/EuEhWpi0SmxBomKSqq1ekdgBDPcg7gh-vfaTh8Qq7HO1zA?e=el0BBx" TargetMode="External"/><Relationship Id="rId86" Type="http://schemas.openxmlformats.org/officeDocument/2006/relationships/hyperlink" Target="https://alcart-my.sharepoint.com/:f:/g/personal/seguimientodemetasspds_cartagena_gov_co/Eu5eJK6Jug1GmwynrI76rWYB3UA_4HKTgGMlDE2LtxTsmQ?e=V28lKK" TargetMode="External"/><Relationship Id="rId94" Type="http://schemas.openxmlformats.org/officeDocument/2006/relationships/hyperlink" Target="https://alcart-my.sharepoint.com/:f:/g/personal/seguimientodemetasspds_cartagena_gov_co/Eng1Aza8Ty5CnVyDelKQMEIB8SNIUNu8qYAKFTtRLcG2KQ?e=DgB2RE" TargetMode="External"/><Relationship Id="rId99" Type="http://schemas.openxmlformats.org/officeDocument/2006/relationships/hyperlink" Target="https://alcart-my.sharepoint.com/:f:/g/personal/seguimientodemetasspds_cartagena_gov_co/Eki8Ynn4-RhKt3ywdHVV3ZsBRBDlK8IOeDz7vpdht_yRvg?e=k6TbI2" TargetMode="External"/><Relationship Id="rId101" Type="http://schemas.openxmlformats.org/officeDocument/2006/relationships/hyperlink" Target="https://alcart-my.sharepoint.com/:f:/g/personal/seguimientodemetasspds_cartagena_gov_co/Elzw3ufN6xdJvIw1wASpiZMBuZPS0MYcvbfRa1pFes6Ygg?e=6HXosw" TargetMode="External"/><Relationship Id="rId4" Type="http://schemas.openxmlformats.org/officeDocument/2006/relationships/hyperlink" Target="https://alcart-my.sharepoint.com/:f:/g/personal/seguimientodemetasspds_cartagena_gov_co/EoZj_17JwSREp8ALJcX4-GoBgMXRI57jZ596JEal1KBngA?e=WOfW7N" TargetMode="External"/><Relationship Id="rId9" Type="http://schemas.openxmlformats.org/officeDocument/2006/relationships/hyperlink" Target="https://alcart-my.sharepoint.com/:f:/g/personal/seguimientodemetasspds_cartagena_gov_co/Ekrrpbc32glHk6SVyUMYCYUB24P6IXe9G5QRSYrUtAumrA?e=JYlsEy" TargetMode="External"/><Relationship Id="rId13" Type="http://schemas.openxmlformats.org/officeDocument/2006/relationships/hyperlink" Target="https://alcart-my.sharepoint.com/:f:/g/personal/seguimientodemetasspds_cartagena_gov_co/EmIebcythQZJtqyIAnIxHRcB3WQq04wNjQ3SU9BPa0xBBA?e=399DyC" TargetMode="External"/><Relationship Id="rId18" Type="http://schemas.openxmlformats.org/officeDocument/2006/relationships/hyperlink" Target="https://alcart.sharepoint.com/:f:/s/GRUPOASUNTOSPARALAMUJER/EkBk1lfejzpBrRCoBrgCXYoBMLg6BqnBGnrDvwtpyZ4H8Q?e=Sf9yfX" TargetMode="External"/><Relationship Id="rId39" Type="http://schemas.openxmlformats.org/officeDocument/2006/relationships/hyperlink" Target="https://alcart-my.sharepoint.com/:f:/g/personal/seguimientodemetasspds_cartagena_gov_co/EjcK1Xzo2sNCl_hg7LMvQPMB1P7SVlZBMR5ad3Q0_MfHbg?e=5vhAks" TargetMode="External"/><Relationship Id="rId109" Type="http://schemas.openxmlformats.org/officeDocument/2006/relationships/hyperlink" Target="https://alcart-my.sharepoint.com/:f:/g/personal/seguimientodemetasspds_cartagena_gov_co/EuvErFqRntVInImg7BirFDwB9w_DUDCZfSyvejY_XACbCw?e=87PGrX" TargetMode="External"/><Relationship Id="rId34" Type="http://schemas.openxmlformats.org/officeDocument/2006/relationships/hyperlink" Target="https://alcart-my.sharepoint.com/:f:/g/personal/seguimientodemetasspds_cartagena_gov_co/EnfZAP3F5GhGn97jnRDYonIBDDL3U4aRIjGDE_hiIwZpNA?e=kpBcOY" TargetMode="External"/><Relationship Id="rId50" Type="http://schemas.openxmlformats.org/officeDocument/2006/relationships/hyperlink" Target="https://alcart-my.sharepoint.com/:f:/g/personal/seguimientodemetasspds_cartagena_gov_co/El4pCX20NrBNgTbZr0mieu4BZ0U1wZhL3MLHvSjDkkKClg?e=vriA9T" TargetMode="External"/><Relationship Id="rId55" Type="http://schemas.openxmlformats.org/officeDocument/2006/relationships/hyperlink" Target="https://alcart-my.sharepoint.com/:f:/g/personal/seguimientodemetasspds_cartagena_gov_co/Ejsrp1NdeYlOu07578HBInMBM5_y4PrbLL1q2sZelwwCEw?e=2fhBPB" TargetMode="External"/><Relationship Id="rId76" Type="http://schemas.openxmlformats.org/officeDocument/2006/relationships/hyperlink" Target="https://alcart-my.sharepoint.com/:f:/g/personal/seguimientodemetasspds_cartagena_gov_co/EtazXcLLWK9Fu_j_rx3LZ1kBpUjRVKvdhQip3PjtxVYELA?e=ntER4K" TargetMode="External"/><Relationship Id="rId97" Type="http://schemas.openxmlformats.org/officeDocument/2006/relationships/hyperlink" Target="https://alcart-my.sharepoint.com/:f:/g/personal/seguimientodemetasspds_cartagena_gov_co/EmU9hnF7FpJFjS5v66JhaJIBHsDZ3RGCWT1Li_IJVBkYDQ?e=SRgdjV" TargetMode="External"/><Relationship Id="rId104" Type="http://schemas.openxmlformats.org/officeDocument/2006/relationships/hyperlink" Target="https://alcart-my.sharepoint.com/:f:/g/personal/seguimientodemetasspds_cartagena_gov_co/Etu0ULpSxH1FiFR7bM8_Fp0BpLow72Duupwri4fbIhgGpg?e=nYtYaI" TargetMode="External"/><Relationship Id="rId7" Type="http://schemas.openxmlformats.org/officeDocument/2006/relationships/hyperlink" Target="https://alcart-my.sharepoint.com/:f:/g/personal/seguimientodemetasspds_cartagena_gov_co/Eu-SVoJ2X_NNsLfcztGRcWYBnw5UYgZWZC5xpwT_Ted-fQ?e=jmYscR" TargetMode="External"/><Relationship Id="rId71" Type="http://schemas.openxmlformats.org/officeDocument/2006/relationships/hyperlink" Target="https://alcart-my.sharepoint.com/:f:/g/personal/seguimientodemetasspds_cartagena_gov_co/EvYZYHBKuNxDmsBv5UnkGxcBW_IiVnr5_aClNe-_-ovZ2Q?e=ViO6st" TargetMode="External"/><Relationship Id="rId92" Type="http://schemas.openxmlformats.org/officeDocument/2006/relationships/hyperlink" Target="https://alcart-my.sharepoint.com/:f:/g/personal/seguimientodemetasspds_cartagena_gov_co/EnLTxlu-rf1KpvUBkuI_oL8BGFsJLiASQnUcVu78Rpfo6g?e=lGlvpr" TargetMode="External"/><Relationship Id="rId2" Type="http://schemas.openxmlformats.org/officeDocument/2006/relationships/hyperlink" Target="https://alcart-my.sharepoint.com/:f:/g/personal/seguimientodemetasspds_cartagena_gov_co/EmGXuWpbWOhEiv1ceoGXCzwB4lrhkIAFb20X8gtnN579Fg?e=SKDoub" TargetMode="External"/><Relationship Id="rId29" Type="http://schemas.openxmlformats.org/officeDocument/2006/relationships/hyperlink" Target="https://alcart-my.sharepoint.com/:f:/g/personal/seguimientodemetasspds_cartagena_gov_co/EuW9kK01ELNGsewL71w5ofwB8NLMPW-B9jdPXeh82pxl5g?e=dOggZc" TargetMode="External"/><Relationship Id="rId24" Type="http://schemas.openxmlformats.org/officeDocument/2006/relationships/hyperlink" Target="https://alcart-my.sharepoint.com/:f:/g/personal/seguimientodemetasspds_cartagena_gov_co/ElPfZi3ru5pIo7fsEbqVfuIBx-_QgWk0ePusDP3bSju_2A?e=k7S7Ed" TargetMode="External"/><Relationship Id="rId40" Type="http://schemas.openxmlformats.org/officeDocument/2006/relationships/hyperlink" Target="https://alcart-my.sharepoint.com/:f:/g/personal/seguimientodemetasspds_cartagena_gov_co/EiZ3mKXupbtFqGkGmH9gWuEB_nCwA1zzo_oydpw2ctPtbw?e=VWhecx" TargetMode="External"/><Relationship Id="rId45" Type="http://schemas.openxmlformats.org/officeDocument/2006/relationships/hyperlink" Target="https://alcart-my.sharepoint.com/:f:/g/personal/seguimientodemetasspds_cartagena_gov_co/EhE9xgPB4btHmhSLhuSFVCoBlG2cfmmelBH-Tb6u_ajdjA?e=hGIOe9" TargetMode="External"/><Relationship Id="rId66" Type="http://schemas.openxmlformats.org/officeDocument/2006/relationships/hyperlink" Target="https://alcart-my.sharepoint.com/:f:/g/personal/seguimientodemetasspds_cartagena_gov_co/Ej0kNAmuRONNoU4kcvzeCGMBnI2e5shPqcZ-Y9l2nS5OZQ?e=knkc0r" TargetMode="External"/><Relationship Id="rId87" Type="http://schemas.openxmlformats.org/officeDocument/2006/relationships/hyperlink" Target="https://alcart-my.sharepoint.com/:f:/g/personal/seguimientodemetasspds_cartagena_gov_co/Eiw_VpeUrLRBnIFbUQAVoPQBlDuP8UOokJfGzLNH1ggVcw?e=i6QN9p" TargetMode="External"/><Relationship Id="rId110" Type="http://schemas.openxmlformats.org/officeDocument/2006/relationships/hyperlink" Target="https://alcart-my.sharepoint.com/:f:/g/personal/seguimientodemetasspds_cartagena_gov_co/EhO-7iMb_QRBnRCyWl77eA4B1Pw0x4ZPbbSELIIGA9eQ_A?e=tZd8G2" TargetMode="External"/><Relationship Id="rId61" Type="http://schemas.openxmlformats.org/officeDocument/2006/relationships/hyperlink" Target="https://alcart-my.sharepoint.com/:f:/g/personal/seguimientodemetasspds_cartagena_gov_co/EsoKYtYpuVNFk8ZledyrPXYB2PVe_RtJ8VUiMwsvXSaMKw?e=60KH8o" TargetMode="External"/><Relationship Id="rId82" Type="http://schemas.openxmlformats.org/officeDocument/2006/relationships/hyperlink" Target="https://alcart-my.sharepoint.com/:f:/g/personal/seguimientodemetasspds_cartagena_gov_co/EgT15nJ2ee1Ll4DnFeTLzpMBzB7l0Yzf2jYb_nBJqT6Mdg?e=Fgh3Uk" TargetMode="External"/><Relationship Id="rId19" Type="http://schemas.openxmlformats.org/officeDocument/2006/relationships/hyperlink" Target="https://community.secop.gov.co/Public/Tendering/OpportunityDetail/Index?noticeUID=CO1.NTC.5785723&amp;isFromPublicArea=True&amp;isModal=False" TargetMode="External"/><Relationship Id="rId14" Type="http://schemas.openxmlformats.org/officeDocument/2006/relationships/hyperlink" Target="https://alcart-my.sharepoint.com/:f:/g/personal/seguimientodemetasspds_cartagena_gov_co/Et5zuUwbiMtHtZ0feD4TexABDP3Yt5iYOks0PQz1qxyLtA?e=cXRuAj" TargetMode="External"/><Relationship Id="rId30" Type="http://schemas.openxmlformats.org/officeDocument/2006/relationships/hyperlink" Target="https://alcart-my.sharepoint.com/:f:/g/personal/seguimientodemetasspds_cartagena_gov_co/EuGm5f8PlOBPgyOMdB1OPAwBZXpRyLMLHvujTjtGgZahiw?e=DExc9Y" TargetMode="External"/><Relationship Id="rId35" Type="http://schemas.openxmlformats.org/officeDocument/2006/relationships/hyperlink" Target="https://alcart-my.sharepoint.com/:f:/g/personal/seguimientodemetasspds_cartagena_gov_co/EhqvQ-hYNvRAmuHEWUFLglYBIu882SW2JO4qtKEd33e_Fw?e=qmYeTO" TargetMode="External"/><Relationship Id="rId56" Type="http://schemas.openxmlformats.org/officeDocument/2006/relationships/hyperlink" Target="https://alcart-my.sharepoint.com/:f:/g/personal/seguimientodemetasspds_cartagena_gov_co/EtunsXGwj_REl0x5v00eRXoBPbG-GkiJiaKw0dBa1Vwghg?e=8jIfEB" TargetMode="External"/><Relationship Id="rId77" Type="http://schemas.openxmlformats.org/officeDocument/2006/relationships/hyperlink" Target="https://alcart-my.sharepoint.com/:f:/g/personal/seguimientodemetasspds_cartagena_gov_co/EppxvxXUF6hEjV2gK2vsMPMB0eyPccwdNECbxrSqcciSyQ?e=VlhZIb" TargetMode="External"/><Relationship Id="rId100" Type="http://schemas.openxmlformats.org/officeDocument/2006/relationships/hyperlink" Target="https://alcart-my.sharepoint.com/:f:/g/personal/seguimientodemetasspds_cartagena_gov_co/EkKOODFuIhlJsr_JfqC2JHUBsrwfOT2qsR9Jol3b7HxJVg?e=w9c08e" TargetMode="External"/><Relationship Id="rId105" Type="http://schemas.openxmlformats.org/officeDocument/2006/relationships/hyperlink" Target="https://alcart-my.sharepoint.com/:f:/g/personal/seguimientodemetasspds_cartagena_gov_co/Emm8YeOpqx5BnSn__tCys8YB6J8CKji3uv2jr2GRXrvq2Q?e=rkzXOd" TargetMode="External"/><Relationship Id="rId8" Type="http://schemas.openxmlformats.org/officeDocument/2006/relationships/hyperlink" Target="https://alcart-my.sharepoint.com/:f:/g/personal/seguimientodemetasspds_cartagena_gov_co/EuXsT0CzaVZMq6AUgP99oCEB7fBoWTvVssWtQA0i6rIPJA?e=fI3MYV" TargetMode="External"/><Relationship Id="rId51" Type="http://schemas.openxmlformats.org/officeDocument/2006/relationships/hyperlink" Target="https://alcart-my.sharepoint.com/:f:/g/personal/seguimientodemetasspds_cartagena_gov_co/Ergqiwv9uO1In4ROYzJwwbgBTiEWs_dH0mjtWQ69_64tNg?e=XKXlMV" TargetMode="External"/><Relationship Id="rId72" Type="http://schemas.openxmlformats.org/officeDocument/2006/relationships/hyperlink" Target="https://alcart-my.sharepoint.com/:f:/g/personal/seguimientodemetasspds_cartagena_gov_co/ElYq4JXnwnZKiR-6dbkV6H0BBZvg09GM36JItzxzESdI5w?e=yQDpJ8" TargetMode="External"/><Relationship Id="rId93" Type="http://schemas.openxmlformats.org/officeDocument/2006/relationships/hyperlink" Target="https://alcart-my.sharepoint.com/:f:/g/personal/seguimientodemetasspds_cartagena_gov_co/ElWdr4Vko-JGgTWpa08Zvq0BQwExYNsiWp95RPTZ2mdh0w?e=tax1eR" TargetMode="External"/><Relationship Id="rId98" Type="http://schemas.openxmlformats.org/officeDocument/2006/relationships/hyperlink" Target="https://alcart-my.sharepoint.com/:f:/g/personal/seguimientodemetasspds_cartagena_gov_co/Etuxl3XLXqRLorKQkj9NHvUBz-GvdRXwTQWGTpW18WrPfQ?e=1eAit2" TargetMode="External"/><Relationship Id="rId3" Type="http://schemas.openxmlformats.org/officeDocument/2006/relationships/hyperlink" Target="https://alcart-my.sharepoint.com/:f:/g/personal/seguimientodemetasspds_cartagena_gov_co/EvBFk0sUnGxGhHv1uaqWJJUBbvYqhLScHZY-577C0LdAzg?e=ucbjWU" TargetMode="External"/><Relationship Id="rId25" Type="http://schemas.openxmlformats.org/officeDocument/2006/relationships/hyperlink" Target="https://alcart-my.sharepoint.com/:f:/g/personal/seguimientodemetasspds_cartagena_gov_co/Ek1uq3-XWLxKiq_4VULV478BnseVHsuSOO2vamm3x-593g?e=XX9SIv" TargetMode="External"/><Relationship Id="rId46" Type="http://schemas.openxmlformats.org/officeDocument/2006/relationships/hyperlink" Target="https://alcart-my.sharepoint.com/:f:/g/personal/seguimientodemetasspds_cartagena_gov_co/EvDQvDzqk5NPqswvPGy24wIB_eDNdWS8D7wolOFrXD68Vw?e=eF5oiQ" TargetMode="External"/><Relationship Id="rId67" Type="http://schemas.openxmlformats.org/officeDocument/2006/relationships/hyperlink" Target="https://alcart-my.sharepoint.com/:f:/g/personal/seguimientodemetasspds_cartagena_gov_co/Eq1KYHv2mytIrAfjEm6fqJkBk6nMOqJKCGadhHip42bSDw?e=qmh4Td" TargetMode="External"/><Relationship Id="rId20" Type="http://schemas.openxmlformats.org/officeDocument/2006/relationships/hyperlink" Target="https://docs.google.com/spreadsheets/d/1ZWCqNctDLUZMpUHkP-DhNpOwBGI9XYPgRXna5hUSkec/edit" TargetMode="External"/><Relationship Id="rId41" Type="http://schemas.openxmlformats.org/officeDocument/2006/relationships/hyperlink" Target="https://alcart-my.sharepoint.com/:f:/g/personal/seguimientodemetasspds_cartagena_gov_co/EsoBDaiOgvlHtKhzqHIneuUB2Wn8bnx1Iq02P0YgDNJTZA?e=PMHcbr" TargetMode="External"/><Relationship Id="rId62" Type="http://schemas.openxmlformats.org/officeDocument/2006/relationships/hyperlink" Target="https://alcart-my.sharepoint.com/:f:/g/personal/seguimientodemetasspds_cartagena_gov_co/EnqyHZab7hxPto0P-ou_qnkB7Bh_rm48GkdEd0xCrnF0QQ?e=kPY1sH" TargetMode="External"/><Relationship Id="rId83" Type="http://schemas.openxmlformats.org/officeDocument/2006/relationships/hyperlink" Target="https://alcart-my.sharepoint.com/:f:/g/personal/seguimientodemetasspds_cartagena_gov_co/ErDnbcP_E8hNhCWlOa_uLL8BAvOf0Xsc1KSYluU5hgPzYg?e=g0y70D" TargetMode="External"/><Relationship Id="rId88" Type="http://schemas.openxmlformats.org/officeDocument/2006/relationships/hyperlink" Target="https://alcart-my.sharepoint.com/:f:/g/personal/seguimientodemetasspds_cartagena_gov_co/EoFUXmXGEKxEuf78RfHbuAYBAATfw1uB83AjSmEMvqSZYA?e=hgai0R" TargetMode="External"/><Relationship Id="rId111" Type="http://schemas.openxmlformats.org/officeDocument/2006/relationships/hyperlink" Target="https://alcart-my.sharepoint.com/:f:/g/personal/seguimientodemetasspds_cartagena_gov_co/EhXL4JQJhKVLhtQkSJC_5XsBtHSPbuD9n17pt0lqSZVASQ?e=0BZ2R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Y234"/>
  <sheetViews>
    <sheetView tabSelected="1" zoomScale="50" zoomScaleNormal="50" workbookViewId="0">
      <pane ySplit="4" topLeftCell="A5" activePane="bottomLeft" state="frozen"/>
      <selection pane="bottomLeft" activeCell="W15" sqref="W15"/>
    </sheetView>
  </sheetViews>
  <sheetFormatPr defaultColWidth="10.85546875" defaultRowHeight="12"/>
  <cols>
    <col min="1" max="1" width="16.85546875" style="30" customWidth="1"/>
    <col min="2" max="2" width="45.140625" style="27" customWidth="1"/>
    <col min="3" max="6" width="17" style="31" customWidth="1"/>
    <col min="7" max="7" width="22.42578125" style="31" customWidth="1"/>
    <col min="8" max="8" width="25.7109375" style="32" customWidth="1"/>
    <col min="9" max="9" width="20" style="33" customWidth="1"/>
    <col min="10" max="10" width="65.5703125" style="34" customWidth="1"/>
    <col min="11" max="11" width="20.42578125" style="29" customWidth="1"/>
    <col min="12" max="13" width="14.140625" style="29" customWidth="1"/>
    <col min="14" max="14" width="24.85546875" style="29" customWidth="1"/>
    <col min="15" max="16" width="21.5703125" style="43" customWidth="1"/>
    <col min="17" max="18" width="21.5703125" style="33" customWidth="1"/>
    <col min="19" max="19" width="36.42578125" style="33" customWidth="1"/>
    <col min="20" max="20" width="36.85546875" style="33" customWidth="1"/>
    <col min="21" max="21" width="27.7109375" style="33" customWidth="1"/>
    <col min="22" max="22" width="39.28515625" style="27" customWidth="1"/>
    <col min="23" max="23" width="53.140625" style="98" customWidth="1"/>
    <col min="24" max="24" width="20" style="27" customWidth="1"/>
    <col min="25" max="25" width="31" style="27" customWidth="1"/>
    <col min="26" max="26" width="19.28515625" style="1" customWidth="1"/>
    <col min="27" max="16384" width="10.85546875" style="1"/>
  </cols>
  <sheetData>
    <row r="2" spans="1:25" ht="26.45" thickBot="1">
      <c r="A2" s="172" t="s">
        <v>0</v>
      </c>
      <c r="B2" s="172"/>
      <c r="C2" s="172"/>
      <c r="D2" s="172"/>
      <c r="E2" s="172"/>
      <c r="F2" s="172"/>
      <c r="G2" s="172"/>
      <c r="H2" s="172"/>
      <c r="I2" s="172"/>
      <c r="J2" s="172"/>
      <c r="K2" s="172"/>
      <c r="L2" s="172"/>
      <c r="M2" s="172"/>
      <c r="N2" s="172"/>
      <c r="O2" s="172"/>
      <c r="P2" s="172"/>
      <c r="Q2" s="172"/>
      <c r="R2" s="172"/>
      <c r="S2" s="172"/>
      <c r="T2" s="172"/>
      <c r="U2" s="172"/>
      <c r="V2" s="172"/>
      <c r="W2" s="172"/>
      <c r="X2" s="172"/>
      <c r="Y2" s="60"/>
    </row>
    <row r="3" spans="1:25" ht="15.75" customHeight="1">
      <c r="A3" s="2"/>
      <c r="B3" s="3"/>
      <c r="C3" s="35"/>
      <c r="D3" s="5"/>
      <c r="E3" s="5"/>
      <c r="F3" s="5"/>
      <c r="G3" s="5"/>
      <c r="H3" s="5"/>
      <c r="I3" s="4"/>
      <c r="J3" s="4"/>
      <c r="K3" s="5"/>
      <c r="L3" s="5"/>
      <c r="M3" s="5"/>
      <c r="N3" s="5"/>
      <c r="O3" s="39"/>
      <c r="P3" s="39"/>
      <c r="Q3" s="4"/>
      <c r="R3" s="4"/>
      <c r="S3" s="4"/>
      <c r="T3" s="4"/>
      <c r="U3" s="4"/>
      <c r="V3" s="4"/>
      <c r="W3" s="94"/>
      <c r="X3" s="4"/>
      <c r="Y3" s="4"/>
    </row>
    <row r="4" spans="1:25" s="12" customFormat="1" ht="53.25" customHeight="1">
      <c r="A4" s="6" t="s">
        <v>1</v>
      </c>
      <c r="B4" s="36" t="s">
        <v>2</v>
      </c>
      <c r="C4" s="37" t="s">
        <v>3</v>
      </c>
      <c r="D4" s="7" t="s">
        <v>4</v>
      </c>
      <c r="E4" s="7" t="s">
        <v>5</v>
      </c>
      <c r="F4" s="99" t="s">
        <v>6</v>
      </c>
      <c r="G4" s="99" t="s">
        <v>7</v>
      </c>
      <c r="H4" s="6" t="s">
        <v>8</v>
      </c>
      <c r="I4" s="6" t="s">
        <v>9</v>
      </c>
      <c r="J4" s="8" t="s">
        <v>10</v>
      </c>
      <c r="K4" s="38" t="s">
        <v>11</v>
      </c>
      <c r="L4" s="9" t="s">
        <v>12</v>
      </c>
      <c r="M4" s="9" t="s">
        <v>13</v>
      </c>
      <c r="N4" s="106" t="s">
        <v>14</v>
      </c>
      <c r="O4" s="40" t="s">
        <v>15</v>
      </c>
      <c r="P4" s="40" t="s">
        <v>16</v>
      </c>
      <c r="Q4" s="10" t="s">
        <v>17</v>
      </c>
      <c r="R4" s="10" t="s">
        <v>18</v>
      </c>
      <c r="S4" s="119" t="s">
        <v>19</v>
      </c>
      <c r="T4" s="119" t="s">
        <v>20</v>
      </c>
      <c r="U4" s="10" t="s">
        <v>21</v>
      </c>
      <c r="V4" s="11" t="s">
        <v>22</v>
      </c>
      <c r="W4" s="11" t="s">
        <v>23</v>
      </c>
      <c r="X4" s="11" t="s">
        <v>24</v>
      </c>
      <c r="Y4" s="11" t="s">
        <v>25</v>
      </c>
    </row>
    <row r="5" spans="1:25" ht="12" customHeight="1">
      <c r="A5" s="13"/>
      <c r="B5" s="14"/>
      <c r="C5" s="13"/>
      <c r="D5" s="13"/>
      <c r="E5" s="13"/>
      <c r="F5" s="13"/>
      <c r="G5" s="13"/>
      <c r="H5" s="13"/>
      <c r="I5" s="16"/>
      <c r="J5" s="17"/>
      <c r="K5" s="13"/>
      <c r="L5" s="13"/>
      <c r="M5" s="13"/>
      <c r="N5" s="13"/>
      <c r="O5" s="41"/>
      <c r="P5" s="41"/>
      <c r="Q5" s="16"/>
      <c r="R5" s="16"/>
      <c r="S5" s="16"/>
      <c r="T5" s="16"/>
      <c r="U5" s="16"/>
      <c r="V5" s="13"/>
      <c r="W5" s="89"/>
      <c r="X5" s="13"/>
      <c r="Y5" s="13"/>
    </row>
    <row r="6" spans="1:25" ht="44.25" customHeight="1">
      <c r="A6" s="162" t="s">
        <v>26</v>
      </c>
      <c r="B6" s="19" t="s">
        <v>27</v>
      </c>
      <c r="C6" s="18" t="s">
        <v>28</v>
      </c>
      <c r="D6" s="18" t="s">
        <v>29</v>
      </c>
      <c r="E6" s="18" t="s">
        <v>29</v>
      </c>
      <c r="F6" s="18"/>
      <c r="G6" s="18"/>
      <c r="H6" s="127" t="s">
        <v>30</v>
      </c>
      <c r="I6" s="173">
        <v>2020130010103</v>
      </c>
      <c r="J6" s="19" t="s">
        <v>31</v>
      </c>
      <c r="K6" s="20" t="s">
        <v>32</v>
      </c>
      <c r="L6" s="20" t="s">
        <v>29</v>
      </c>
      <c r="M6" s="20" t="s">
        <v>29</v>
      </c>
      <c r="N6" s="20"/>
      <c r="O6" s="174">
        <v>183200000</v>
      </c>
      <c r="P6" s="168">
        <v>183200000</v>
      </c>
      <c r="Q6" s="168">
        <v>0</v>
      </c>
      <c r="R6" s="168">
        <v>43700000</v>
      </c>
      <c r="S6" s="192">
        <v>1006000000</v>
      </c>
      <c r="T6" s="192">
        <v>40600000</v>
      </c>
      <c r="U6" s="198">
        <f>+T6/S6</f>
        <v>4.0357852882703778E-2</v>
      </c>
      <c r="V6" s="70"/>
      <c r="W6" s="85" t="s">
        <v>33</v>
      </c>
      <c r="X6" s="54" t="s">
        <v>34</v>
      </c>
      <c r="Y6" s="59" t="s">
        <v>35</v>
      </c>
    </row>
    <row r="7" spans="1:25" ht="30" customHeight="1">
      <c r="A7" s="162"/>
      <c r="B7" s="167" t="s">
        <v>36</v>
      </c>
      <c r="C7" s="128">
        <v>1800</v>
      </c>
      <c r="D7" s="128">
        <v>277</v>
      </c>
      <c r="E7" s="128">
        <v>896</v>
      </c>
      <c r="F7" s="124">
        <f>+D7+E7</f>
        <v>1173</v>
      </c>
      <c r="G7" s="189">
        <f>+F7/C7</f>
        <v>0.65166666666666662</v>
      </c>
      <c r="H7" s="127"/>
      <c r="I7" s="173"/>
      <c r="J7" s="19" t="s">
        <v>37</v>
      </c>
      <c r="K7" s="20">
        <v>100</v>
      </c>
      <c r="L7" s="20">
        <v>9</v>
      </c>
      <c r="M7" s="20">
        <v>37</v>
      </c>
      <c r="N7" s="107">
        <f>+(L7+M7)/K7</f>
        <v>0.46</v>
      </c>
      <c r="O7" s="174"/>
      <c r="P7" s="168"/>
      <c r="Q7" s="168"/>
      <c r="R7" s="168"/>
      <c r="S7" s="193"/>
      <c r="T7" s="193"/>
      <c r="U7" s="199"/>
      <c r="V7" s="175" t="s">
        <v>38</v>
      </c>
      <c r="W7" s="213" t="s">
        <v>39</v>
      </c>
      <c r="X7" s="176" t="s">
        <v>35</v>
      </c>
      <c r="Y7" s="219" t="s">
        <v>40</v>
      </c>
    </row>
    <row r="8" spans="1:25" ht="32.25" customHeight="1">
      <c r="A8" s="162"/>
      <c r="B8" s="167"/>
      <c r="C8" s="128"/>
      <c r="D8" s="128"/>
      <c r="E8" s="128"/>
      <c r="F8" s="125"/>
      <c r="G8" s="190"/>
      <c r="H8" s="127"/>
      <c r="I8" s="173"/>
      <c r="J8" s="19" t="s">
        <v>41</v>
      </c>
      <c r="K8" s="20">
        <v>1800</v>
      </c>
      <c r="L8" s="20">
        <v>277</v>
      </c>
      <c r="M8" s="20">
        <v>896</v>
      </c>
      <c r="N8" s="107">
        <f t="shared" ref="N8:N20" si="0">+(L8+M8)/K8</f>
        <v>0.65166666666666662</v>
      </c>
      <c r="O8" s="174"/>
      <c r="P8" s="168"/>
      <c r="Q8" s="168"/>
      <c r="R8" s="168"/>
      <c r="S8" s="193"/>
      <c r="T8" s="193"/>
      <c r="U8" s="199"/>
      <c r="V8" s="175"/>
      <c r="W8" s="213"/>
      <c r="X8" s="176"/>
      <c r="Y8" s="220"/>
    </row>
    <row r="9" spans="1:25" ht="25.5" customHeight="1">
      <c r="A9" s="162"/>
      <c r="B9" s="167"/>
      <c r="C9" s="128"/>
      <c r="D9" s="128"/>
      <c r="E9" s="128"/>
      <c r="F9" s="125"/>
      <c r="G9" s="190"/>
      <c r="H9" s="127"/>
      <c r="I9" s="173"/>
      <c r="J9" s="21" t="s">
        <v>42</v>
      </c>
      <c r="K9" s="20">
        <v>1800</v>
      </c>
      <c r="L9" s="20">
        <v>277</v>
      </c>
      <c r="M9" s="20">
        <v>896</v>
      </c>
      <c r="N9" s="107">
        <f t="shared" si="0"/>
        <v>0.65166666666666662</v>
      </c>
      <c r="O9" s="174"/>
      <c r="P9" s="168"/>
      <c r="Q9" s="168"/>
      <c r="R9" s="168"/>
      <c r="S9" s="193"/>
      <c r="T9" s="193"/>
      <c r="U9" s="199"/>
      <c r="V9" s="175"/>
      <c r="W9" s="213"/>
      <c r="X9" s="176"/>
      <c r="Y9" s="221"/>
    </row>
    <row r="10" spans="1:25" ht="25.5" customHeight="1">
      <c r="A10" s="162"/>
      <c r="B10" s="167"/>
      <c r="C10" s="128"/>
      <c r="D10" s="128"/>
      <c r="E10" s="128"/>
      <c r="F10" s="125"/>
      <c r="G10" s="190"/>
      <c r="H10" s="127"/>
      <c r="I10" s="173"/>
      <c r="J10" s="21" t="s">
        <v>43</v>
      </c>
      <c r="K10" s="20">
        <v>60</v>
      </c>
      <c r="L10" s="20">
        <v>0</v>
      </c>
      <c r="M10" s="20">
        <v>37</v>
      </c>
      <c r="N10" s="107">
        <f t="shared" si="0"/>
        <v>0.6166666666666667</v>
      </c>
      <c r="O10" s="174"/>
      <c r="P10" s="168"/>
      <c r="Q10" s="168"/>
      <c r="R10" s="168"/>
      <c r="S10" s="193"/>
      <c r="T10" s="193"/>
      <c r="U10" s="199"/>
      <c r="V10" s="71" t="s">
        <v>44</v>
      </c>
      <c r="W10" s="86" t="s">
        <v>45</v>
      </c>
      <c r="X10" s="47"/>
      <c r="Y10" s="65" t="s">
        <v>46</v>
      </c>
    </row>
    <row r="11" spans="1:25" ht="25.5" customHeight="1">
      <c r="A11" s="162"/>
      <c r="B11" s="167"/>
      <c r="C11" s="128"/>
      <c r="D11" s="128"/>
      <c r="E11" s="128"/>
      <c r="F11" s="126"/>
      <c r="G11" s="191"/>
      <c r="H11" s="127"/>
      <c r="I11" s="173"/>
      <c r="J11" s="19" t="s">
        <v>47</v>
      </c>
      <c r="K11" s="20">
        <v>300</v>
      </c>
      <c r="L11" s="20">
        <v>0</v>
      </c>
      <c r="M11" s="20">
        <v>357</v>
      </c>
      <c r="N11" s="107">
        <v>1</v>
      </c>
      <c r="O11" s="174"/>
      <c r="P11" s="168"/>
      <c r="Q11" s="168"/>
      <c r="R11" s="168"/>
      <c r="S11" s="193"/>
      <c r="T11" s="193"/>
      <c r="U11" s="199"/>
      <c r="V11" s="71" t="s">
        <v>44</v>
      </c>
      <c r="W11" s="86" t="s">
        <v>48</v>
      </c>
      <c r="X11" s="47"/>
      <c r="Y11" s="65" t="s">
        <v>49</v>
      </c>
    </row>
    <row r="12" spans="1:25" ht="32.25" customHeight="1">
      <c r="A12" s="162"/>
      <c r="B12" s="167" t="s">
        <v>50</v>
      </c>
      <c r="C12" s="127">
        <v>200</v>
      </c>
      <c r="D12" s="127">
        <v>0</v>
      </c>
      <c r="E12" s="127">
        <v>0</v>
      </c>
      <c r="F12" s="141">
        <v>0</v>
      </c>
      <c r="G12" s="144">
        <v>0</v>
      </c>
      <c r="H12" s="127"/>
      <c r="I12" s="173"/>
      <c r="J12" s="19" t="s">
        <v>51</v>
      </c>
      <c r="K12" s="20">
        <v>200</v>
      </c>
      <c r="L12" s="20">
        <v>0</v>
      </c>
      <c r="M12" s="20">
        <v>0</v>
      </c>
      <c r="N12" s="107">
        <f t="shared" si="0"/>
        <v>0</v>
      </c>
      <c r="O12" s="174"/>
      <c r="P12" s="168"/>
      <c r="Q12" s="168"/>
      <c r="R12" s="168"/>
      <c r="S12" s="193"/>
      <c r="T12" s="193"/>
      <c r="U12" s="199"/>
      <c r="V12" s="71" t="s">
        <v>52</v>
      </c>
      <c r="W12" s="86" t="s">
        <v>52</v>
      </c>
      <c r="X12" s="47"/>
      <c r="Y12" s="47"/>
    </row>
    <row r="13" spans="1:25" ht="32.25" customHeight="1">
      <c r="A13" s="162"/>
      <c r="B13" s="167"/>
      <c r="C13" s="127"/>
      <c r="D13" s="127"/>
      <c r="E13" s="127"/>
      <c r="F13" s="142"/>
      <c r="G13" s="145"/>
      <c r="H13" s="127"/>
      <c r="I13" s="173"/>
      <c r="J13" s="19" t="s">
        <v>53</v>
      </c>
      <c r="K13" s="20">
        <v>150</v>
      </c>
      <c r="L13" s="20">
        <v>0</v>
      </c>
      <c r="M13" s="20">
        <v>0</v>
      </c>
      <c r="N13" s="107">
        <f t="shared" si="0"/>
        <v>0</v>
      </c>
      <c r="O13" s="174"/>
      <c r="P13" s="168"/>
      <c r="Q13" s="168"/>
      <c r="R13" s="168"/>
      <c r="S13" s="193"/>
      <c r="T13" s="193"/>
      <c r="U13" s="199"/>
      <c r="V13" s="70"/>
      <c r="W13" s="85" t="s">
        <v>54</v>
      </c>
      <c r="X13" s="47"/>
      <c r="Y13" s="47"/>
    </row>
    <row r="14" spans="1:25" ht="32.25" customHeight="1">
      <c r="A14" s="162"/>
      <c r="B14" s="167"/>
      <c r="C14" s="127"/>
      <c r="D14" s="127"/>
      <c r="E14" s="127"/>
      <c r="F14" s="143"/>
      <c r="G14" s="146"/>
      <c r="H14" s="127"/>
      <c r="I14" s="173"/>
      <c r="J14" s="46" t="s">
        <v>55</v>
      </c>
      <c r="K14" s="20">
        <v>5</v>
      </c>
      <c r="L14" s="20">
        <v>0</v>
      </c>
      <c r="M14" s="20">
        <v>0</v>
      </c>
      <c r="N14" s="107">
        <f t="shared" si="0"/>
        <v>0</v>
      </c>
      <c r="O14" s="174"/>
      <c r="P14" s="168"/>
      <c r="Q14" s="168"/>
      <c r="R14" s="168"/>
      <c r="S14" s="193"/>
      <c r="T14" s="193"/>
      <c r="U14" s="199"/>
      <c r="V14" s="70" t="s">
        <v>54</v>
      </c>
      <c r="W14" s="85" t="s">
        <v>54</v>
      </c>
      <c r="X14" s="20"/>
      <c r="Y14" s="20"/>
    </row>
    <row r="15" spans="1:25" ht="43.15" customHeight="1">
      <c r="A15" s="162"/>
      <c r="B15" s="167" t="s">
        <v>56</v>
      </c>
      <c r="C15" s="127">
        <v>200</v>
      </c>
      <c r="D15" s="127">
        <v>0</v>
      </c>
      <c r="E15" s="127">
        <v>0</v>
      </c>
      <c r="F15" s="141">
        <v>0</v>
      </c>
      <c r="G15" s="188">
        <v>0</v>
      </c>
      <c r="H15" s="127"/>
      <c r="I15" s="173"/>
      <c r="J15" s="19" t="s">
        <v>57</v>
      </c>
      <c r="K15" s="20">
        <v>500</v>
      </c>
      <c r="L15" s="20">
        <v>0</v>
      </c>
      <c r="M15" s="20">
        <v>0</v>
      </c>
      <c r="N15" s="107">
        <f t="shared" si="0"/>
        <v>0</v>
      </c>
      <c r="O15" s="174"/>
      <c r="P15" s="168"/>
      <c r="Q15" s="168"/>
      <c r="R15" s="168"/>
      <c r="S15" s="193"/>
      <c r="T15" s="193"/>
      <c r="U15" s="199"/>
      <c r="V15" s="71" t="s">
        <v>58</v>
      </c>
      <c r="W15" s="86" t="s">
        <v>58</v>
      </c>
      <c r="X15" s="47"/>
      <c r="Y15" s="47"/>
    </row>
    <row r="16" spans="1:25" ht="18.75" customHeight="1">
      <c r="A16" s="162"/>
      <c r="B16" s="167"/>
      <c r="C16" s="127"/>
      <c r="D16" s="127"/>
      <c r="E16" s="127"/>
      <c r="F16" s="143"/>
      <c r="G16" s="143"/>
      <c r="H16" s="127"/>
      <c r="I16" s="173"/>
      <c r="J16" s="46" t="s">
        <v>59</v>
      </c>
      <c r="K16" s="20">
        <v>5</v>
      </c>
      <c r="L16" s="20">
        <v>0</v>
      </c>
      <c r="M16" s="20">
        <v>0</v>
      </c>
      <c r="N16" s="107">
        <f t="shared" si="0"/>
        <v>0</v>
      </c>
      <c r="O16" s="174"/>
      <c r="P16" s="168"/>
      <c r="Q16" s="168"/>
      <c r="R16" s="168"/>
      <c r="S16" s="193"/>
      <c r="T16" s="193"/>
      <c r="U16" s="199"/>
      <c r="V16" s="71" t="s">
        <v>60</v>
      </c>
      <c r="W16" s="86" t="s">
        <v>60</v>
      </c>
      <c r="X16" s="47"/>
      <c r="Y16" s="47"/>
    </row>
    <row r="17" spans="1:25" ht="50.25" customHeight="1">
      <c r="A17" s="162"/>
      <c r="B17" s="19" t="s">
        <v>61</v>
      </c>
      <c r="C17" s="18">
        <v>150</v>
      </c>
      <c r="D17" s="18">
        <v>0</v>
      </c>
      <c r="E17" s="18">
        <v>0</v>
      </c>
      <c r="F17" s="18">
        <v>0</v>
      </c>
      <c r="G17" s="100">
        <v>0</v>
      </c>
      <c r="H17" s="127"/>
      <c r="I17" s="173"/>
      <c r="J17" s="19" t="s">
        <v>62</v>
      </c>
      <c r="K17" s="20">
        <v>2</v>
      </c>
      <c r="L17" s="20">
        <v>0</v>
      </c>
      <c r="M17" s="20">
        <v>0</v>
      </c>
      <c r="N17" s="107">
        <f t="shared" si="0"/>
        <v>0</v>
      </c>
      <c r="O17" s="174"/>
      <c r="P17" s="168"/>
      <c r="Q17" s="168"/>
      <c r="R17" s="168"/>
      <c r="S17" s="193"/>
      <c r="T17" s="193"/>
      <c r="U17" s="199"/>
      <c r="V17" s="70" t="s">
        <v>54</v>
      </c>
      <c r="W17" s="85" t="s">
        <v>63</v>
      </c>
      <c r="X17" s="47"/>
      <c r="Y17" s="47"/>
    </row>
    <row r="18" spans="1:25" ht="39.6" customHeight="1">
      <c r="A18" s="162"/>
      <c r="B18" s="167" t="s">
        <v>64</v>
      </c>
      <c r="C18" s="128">
        <v>1</v>
      </c>
      <c r="D18" s="128">
        <v>0</v>
      </c>
      <c r="E18" s="128">
        <v>0</v>
      </c>
      <c r="F18" s="124">
        <v>0</v>
      </c>
      <c r="G18" s="144">
        <v>0</v>
      </c>
      <c r="H18" s="127"/>
      <c r="I18" s="173"/>
      <c r="J18" s="19" t="s">
        <v>65</v>
      </c>
      <c r="K18" s="20">
        <v>100</v>
      </c>
      <c r="L18" s="20">
        <v>0</v>
      </c>
      <c r="M18" s="20">
        <v>0</v>
      </c>
      <c r="N18" s="107">
        <f t="shared" si="0"/>
        <v>0</v>
      </c>
      <c r="O18" s="174"/>
      <c r="P18" s="168"/>
      <c r="Q18" s="168"/>
      <c r="R18" s="168"/>
      <c r="S18" s="193"/>
      <c r="T18" s="193"/>
      <c r="U18" s="199"/>
      <c r="V18" s="71" t="s">
        <v>63</v>
      </c>
      <c r="W18" s="86" t="s">
        <v>63</v>
      </c>
      <c r="X18" s="47"/>
      <c r="Y18" s="47"/>
    </row>
    <row r="19" spans="1:25" ht="39.6" customHeight="1">
      <c r="A19" s="162"/>
      <c r="B19" s="167"/>
      <c r="C19" s="128"/>
      <c r="D19" s="128"/>
      <c r="E19" s="128"/>
      <c r="F19" s="126"/>
      <c r="G19" s="146"/>
      <c r="H19" s="127"/>
      <c r="I19" s="173"/>
      <c r="J19" s="19" t="s">
        <v>66</v>
      </c>
      <c r="K19" s="20">
        <v>1</v>
      </c>
      <c r="L19" s="20">
        <v>0</v>
      </c>
      <c r="M19" s="20">
        <v>0</v>
      </c>
      <c r="N19" s="107">
        <f t="shared" si="0"/>
        <v>0</v>
      </c>
      <c r="O19" s="174"/>
      <c r="P19" s="168"/>
      <c r="Q19" s="168"/>
      <c r="R19" s="168"/>
      <c r="S19" s="193"/>
      <c r="T19" s="193"/>
      <c r="U19" s="199"/>
      <c r="V19" s="71" t="s">
        <v>63</v>
      </c>
      <c r="W19" s="86" t="s">
        <v>63</v>
      </c>
      <c r="X19" s="47"/>
      <c r="Y19" s="47"/>
    </row>
    <row r="20" spans="1:25" ht="53.25" customHeight="1">
      <c r="A20" s="162"/>
      <c r="B20" s="19" t="s">
        <v>67</v>
      </c>
      <c r="C20" s="18">
        <v>300</v>
      </c>
      <c r="D20" s="18">
        <v>62</v>
      </c>
      <c r="E20" s="18">
        <v>77</v>
      </c>
      <c r="F20" s="101">
        <f>+E20+D20</f>
        <v>139</v>
      </c>
      <c r="G20" s="100">
        <f>+F20/C20</f>
        <v>0.46333333333333332</v>
      </c>
      <c r="H20" s="127"/>
      <c r="I20" s="173"/>
      <c r="J20" s="19" t="s">
        <v>68</v>
      </c>
      <c r="K20" s="20">
        <v>150</v>
      </c>
      <c r="L20" s="20">
        <v>62</v>
      </c>
      <c r="M20" s="20">
        <v>77</v>
      </c>
      <c r="N20" s="107">
        <f t="shared" si="0"/>
        <v>0.92666666666666664</v>
      </c>
      <c r="O20" s="174"/>
      <c r="P20" s="168"/>
      <c r="Q20" s="168"/>
      <c r="R20" s="168"/>
      <c r="S20" s="193"/>
      <c r="T20" s="193"/>
      <c r="U20" s="199"/>
      <c r="V20" s="71" t="s">
        <v>69</v>
      </c>
      <c r="W20" s="86" t="s">
        <v>70</v>
      </c>
      <c r="X20" s="55" t="s">
        <v>71</v>
      </c>
      <c r="Y20" s="65" t="s">
        <v>72</v>
      </c>
    </row>
    <row r="21" spans="1:25" ht="36" customHeight="1">
      <c r="A21" s="162"/>
      <c r="B21" s="19" t="s">
        <v>73</v>
      </c>
      <c r="C21" s="18" t="s">
        <v>28</v>
      </c>
      <c r="D21" s="18" t="s">
        <v>29</v>
      </c>
      <c r="E21" s="18" t="s">
        <v>29</v>
      </c>
      <c r="F21" s="18"/>
      <c r="G21" s="18"/>
      <c r="H21" s="127"/>
      <c r="I21" s="173"/>
      <c r="J21" s="21" t="s">
        <v>74</v>
      </c>
      <c r="K21" s="20" t="s">
        <v>32</v>
      </c>
      <c r="L21" s="20" t="s">
        <v>29</v>
      </c>
      <c r="M21" s="20" t="s">
        <v>29</v>
      </c>
      <c r="N21" s="107"/>
      <c r="O21" s="174"/>
      <c r="P21" s="168"/>
      <c r="Q21" s="168"/>
      <c r="R21" s="168"/>
      <c r="S21" s="193"/>
      <c r="T21" s="193"/>
      <c r="U21" s="199"/>
      <c r="V21" s="70" t="s">
        <v>54</v>
      </c>
      <c r="W21" s="85" t="s">
        <v>54</v>
      </c>
      <c r="X21" s="47"/>
      <c r="Y21" s="47"/>
    </row>
    <row r="22" spans="1:25" ht="45.6">
      <c r="A22" s="162"/>
      <c r="B22" s="19" t="s">
        <v>75</v>
      </c>
      <c r="C22" s="18" t="s">
        <v>28</v>
      </c>
      <c r="D22" s="18" t="s">
        <v>29</v>
      </c>
      <c r="E22" s="18" t="s">
        <v>29</v>
      </c>
      <c r="F22" s="18"/>
      <c r="G22" s="18"/>
      <c r="H22" s="127"/>
      <c r="I22" s="173"/>
      <c r="J22" s="19" t="s">
        <v>76</v>
      </c>
      <c r="K22" s="20" t="s">
        <v>32</v>
      </c>
      <c r="L22" s="20" t="s">
        <v>29</v>
      </c>
      <c r="M22" s="20" t="s">
        <v>29</v>
      </c>
      <c r="N22" s="107"/>
      <c r="O22" s="174"/>
      <c r="P22" s="168"/>
      <c r="Q22" s="168"/>
      <c r="R22" s="168"/>
      <c r="S22" s="194"/>
      <c r="T22" s="194"/>
      <c r="U22" s="200"/>
      <c r="V22" s="70" t="s">
        <v>54</v>
      </c>
      <c r="W22" s="85" t="s">
        <v>54</v>
      </c>
      <c r="X22" s="47"/>
      <c r="Y22" s="47"/>
    </row>
    <row r="23" spans="1:25" ht="61.9" customHeight="1">
      <c r="A23" s="121" t="s">
        <v>26</v>
      </c>
      <c r="B23" s="122"/>
      <c r="C23" s="122"/>
      <c r="D23" s="122"/>
      <c r="E23" s="122"/>
      <c r="F23" s="123"/>
      <c r="G23" s="102">
        <f>AVERAGE(G6:G22)</f>
        <v>0.18583333333333332</v>
      </c>
      <c r="H23" s="13"/>
      <c r="I23" s="14"/>
      <c r="J23" s="14"/>
      <c r="K23" s="16"/>
      <c r="L23" s="16"/>
      <c r="M23" s="16"/>
      <c r="N23" s="108">
        <f>AVERAGE(N6:N22)</f>
        <v>0.30761904761904763</v>
      </c>
      <c r="O23" s="61"/>
      <c r="P23" s="61"/>
      <c r="Q23" s="61"/>
      <c r="R23" s="61"/>
      <c r="S23" s="61"/>
      <c r="T23" s="61"/>
      <c r="U23" s="61"/>
      <c r="V23" s="75"/>
      <c r="W23" s="87"/>
      <c r="X23" s="14"/>
      <c r="Y23" s="14"/>
    </row>
    <row r="24" spans="1:25" ht="32.25" customHeight="1">
      <c r="A24" s="162" t="s">
        <v>77</v>
      </c>
      <c r="B24" s="167" t="s">
        <v>78</v>
      </c>
      <c r="C24" s="128">
        <v>250</v>
      </c>
      <c r="D24" s="128" t="s">
        <v>79</v>
      </c>
      <c r="E24" s="128">
        <v>199</v>
      </c>
      <c r="F24" s="124">
        <f>+E24</f>
        <v>199</v>
      </c>
      <c r="G24" s="144">
        <f>+F24/C24</f>
        <v>0.79600000000000004</v>
      </c>
      <c r="H24" s="127" t="s">
        <v>80</v>
      </c>
      <c r="I24" s="171">
        <v>2020130010102</v>
      </c>
      <c r="J24" s="21" t="s">
        <v>81</v>
      </c>
      <c r="K24" s="20">
        <v>250</v>
      </c>
      <c r="L24" s="20" t="s">
        <v>79</v>
      </c>
      <c r="M24" s="20">
        <v>103</v>
      </c>
      <c r="N24" s="107">
        <f>+M24/K24</f>
        <v>0.41199999999999998</v>
      </c>
      <c r="O24" s="169">
        <v>0</v>
      </c>
      <c r="P24" s="169">
        <v>49719528</v>
      </c>
      <c r="Q24" s="169">
        <v>0</v>
      </c>
      <c r="R24" s="169">
        <v>49719528</v>
      </c>
      <c r="S24" s="201">
        <v>735850000</v>
      </c>
      <c r="T24" s="201">
        <v>0</v>
      </c>
      <c r="U24" s="204">
        <v>0</v>
      </c>
      <c r="V24" s="76"/>
      <c r="W24" s="88" t="s">
        <v>82</v>
      </c>
      <c r="X24" s="22"/>
      <c r="Y24" s="214" t="s">
        <v>35</v>
      </c>
    </row>
    <row r="25" spans="1:25" ht="22.5" customHeight="1">
      <c r="A25" s="162"/>
      <c r="B25" s="167"/>
      <c r="C25" s="128"/>
      <c r="D25" s="128"/>
      <c r="E25" s="128"/>
      <c r="F25" s="125"/>
      <c r="G25" s="145"/>
      <c r="H25" s="127"/>
      <c r="I25" s="171"/>
      <c r="J25" s="21" t="s">
        <v>83</v>
      </c>
      <c r="K25" s="20">
        <v>100</v>
      </c>
      <c r="L25" s="20" t="s">
        <v>79</v>
      </c>
      <c r="M25" s="20">
        <v>40</v>
      </c>
      <c r="N25" s="107">
        <f>+M25/K25</f>
        <v>0.4</v>
      </c>
      <c r="O25" s="169"/>
      <c r="P25" s="169"/>
      <c r="Q25" s="169"/>
      <c r="R25" s="169"/>
      <c r="S25" s="202"/>
      <c r="T25" s="202"/>
      <c r="U25" s="205"/>
      <c r="V25" s="76"/>
      <c r="W25" s="88" t="s">
        <v>84</v>
      </c>
      <c r="X25" s="22"/>
      <c r="Y25" s="214"/>
    </row>
    <row r="26" spans="1:25" ht="22.5" customHeight="1">
      <c r="A26" s="162"/>
      <c r="B26" s="167"/>
      <c r="C26" s="128"/>
      <c r="D26" s="128"/>
      <c r="E26" s="128"/>
      <c r="F26" s="126"/>
      <c r="G26" s="146"/>
      <c r="H26" s="127"/>
      <c r="I26" s="171"/>
      <c r="J26" s="21" t="s">
        <v>85</v>
      </c>
      <c r="K26" s="20">
        <v>1</v>
      </c>
      <c r="L26" s="20">
        <v>0</v>
      </c>
      <c r="M26" s="20">
        <v>0</v>
      </c>
      <c r="N26" s="107">
        <v>0</v>
      </c>
      <c r="O26" s="169"/>
      <c r="P26" s="169"/>
      <c r="Q26" s="169"/>
      <c r="R26" s="169"/>
      <c r="S26" s="202"/>
      <c r="T26" s="202"/>
      <c r="U26" s="205"/>
      <c r="V26" s="76"/>
      <c r="W26" s="86"/>
      <c r="X26" s="22"/>
      <c r="Y26" s="214"/>
    </row>
    <row r="27" spans="1:25" ht="84.75" customHeight="1">
      <c r="A27" s="162"/>
      <c r="B27" s="19" t="s">
        <v>86</v>
      </c>
      <c r="C27" s="18">
        <v>200</v>
      </c>
      <c r="D27" s="18" t="s">
        <v>79</v>
      </c>
      <c r="E27" s="18">
        <v>205</v>
      </c>
      <c r="F27" s="18">
        <f>+E27</f>
        <v>205</v>
      </c>
      <c r="G27" s="100">
        <v>1</v>
      </c>
      <c r="H27" s="127"/>
      <c r="I27" s="171"/>
      <c r="J27" s="21" t="s">
        <v>87</v>
      </c>
      <c r="K27" s="20">
        <v>200</v>
      </c>
      <c r="L27" s="20">
        <v>0</v>
      </c>
      <c r="M27" s="20">
        <v>205</v>
      </c>
      <c r="N27" s="107">
        <v>1</v>
      </c>
      <c r="O27" s="169"/>
      <c r="P27" s="169"/>
      <c r="Q27" s="169"/>
      <c r="R27" s="169"/>
      <c r="S27" s="202"/>
      <c r="T27" s="202"/>
      <c r="U27" s="205"/>
      <c r="V27" s="76"/>
      <c r="W27" s="86" t="s">
        <v>88</v>
      </c>
      <c r="X27" s="22"/>
      <c r="Y27" s="59" t="s">
        <v>89</v>
      </c>
    </row>
    <row r="28" spans="1:25" ht="30.75" customHeight="1">
      <c r="A28" s="162"/>
      <c r="B28" s="19" t="s">
        <v>90</v>
      </c>
      <c r="C28" s="18">
        <v>50</v>
      </c>
      <c r="D28" s="18" t="s">
        <v>79</v>
      </c>
      <c r="E28" s="18">
        <v>19</v>
      </c>
      <c r="F28" s="18">
        <f>+E28</f>
        <v>19</v>
      </c>
      <c r="G28" s="100">
        <f>+F28/C28</f>
        <v>0.38</v>
      </c>
      <c r="H28" s="127"/>
      <c r="I28" s="171"/>
      <c r="J28" s="19" t="s">
        <v>91</v>
      </c>
      <c r="K28" s="20">
        <v>50</v>
      </c>
      <c r="L28" s="20">
        <v>0</v>
      </c>
      <c r="M28" s="20">
        <v>19</v>
      </c>
      <c r="N28" s="107">
        <f>+M28/K28</f>
        <v>0.38</v>
      </c>
      <c r="O28" s="169"/>
      <c r="P28" s="169"/>
      <c r="Q28" s="169"/>
      <c r="R28" s="169"/>
      <c r="S28" s="203"/>
      <c r="T28" s="203"/>
      <c r="U28" s="206"/>
      <c r="V28" s="76"/>
      <c r="W28" s="88" t="s">
        <v>92</v>
      </c>
      <c r="X28" s="22"/>
      <c r="Y28" s="22"/>
    </row>
    <row r="29" spans="1:25" ht="50.45" customHeight="1">
      <c r="A29" s="121" t="s">
        <v>77</v>
      </c>
      <c r="B29" s="122"/>
      <c r="C29" s="122"/>
      <c r="D29" s="122"/>
      <c r="E29" s="122"/>
      <c r="F29" s="123"/>
      <c r="G29" s="102">
        <f>AVERAGE(G24:G28)</f>
        <v>0.72533333333333339</v>
      </c>
      <c r="H29" s="13"/>
      <c r="I29" s="14"/>
      <c r="J29" s="14"/>
      <c r="K29" s="13"/>
      <c r="L29" s="13"/>
      <c r="M29" s="13"/>
      <c r="N29" s="108">
        <f>AVERAGE(N24:N28)</f>
        <v>0.43840000000000001</v>
      </c>
      <c r="O29" s="61"/>
      <c r="P29" s="61"/>
      <c r="Q29" s="61"/>
      <c r="R29" s="61"/>
      <c r="S29" s="61"/>
      <c r="T29" s="61"/>
      <c r="U29" s="111"/>
      <c r="V29" s="77"/>
      <c r="W29" s="89"/>
      <c r="X29" s="15"/>
      <c r="Y29" s="15"/>
    </row>
    <row r="30" spans="1:25" ht="36" customHeight="1">
      <c r="A30" s="162" t="s">
        <v>93</v>
      </c>
      <c r="B30" s="19" t="s">
        <v>94</v>
      </c>
      <c r="C30" s="18">
        <v>50</v>
      </c>
      <c r="D30" s="18">
        <v>0</v>
      </c>
      <c r="E30" s="18">
        <v>0</v>
      </c>
      <c r="F30" s="18"/>
      <c r="G30" s="104">
        <v>0</v>
      </c>
      <c r="H30" s="127" t="s">
        <v>95</v>
      </c>
      <c r="I30" s="170">
        <v>2020130010101</v>
      </c>
      <c r="J30" s="19" t="s">
        <v>96</v>
      </c>
      <c r="K30" s="20">
        <v>50</v>
      </c>
      <c r="L30" s="20">
        <v>0</v>
      </c>
      <c r="M30" s="20">
        <v>0</v>
      </c>
      <c r="N30" s="103">
        <v>0</v>
      </c>
      <c r="O30" s="168">
        <v>36000000</v>
      </c>
      <c r="P30" s="168">
        <v>43000000</v>
      </c>
      <c r="Q30" s="168">
        <v>0</v>
      </c>
      <c r="R30" s="168">
        <v>8000000</v>
      </c>
      <c r="S30" s="192">
        <v>460000000</v>
      </c>
      <c r="T30" s="192">
        <v>8000000</v>
      </c>
      <c r="U30" s="195">
        <f>+T30/S30</f>
        <v>1.7391304347826087E-2</v>
      </c>
      <c r="V30" s="76"/>
      <c r="W30" s="88"/>
      <c r="X30" s="22"/>
      <c r="Y30" s="22"/>
    </row>
    <row r="31" spans="1:25" ht="49.5" customHeight="1">
      <c r="A31" s="162"/>
      <c r="B31" s="19" t="s">
        <v>97</v>
      </c>
      <c r="C31" s="18">
        <v>25</v>
      </c>
      <c r="D31" s="18">
        <v>0</v>
      </c>
      <c r="E31" s="18">
        <v>0</v>
      </c>
      <c r="F31" s="18"/>
      <c r="G31" s="104">
        <v>0</v>
      </c>
      <c r="H31" s="127"/>
      <c r="I31" s="170"/>
      <c r="J31" s="19" t="s">
        <v>98</v>
      </c>
      <c r="K31" s="20">
        <v>25</v>
      </c>
      <c r="L31" s="20">
        <v>0</v>
      </c>
      <c r="M31" s="20">
        <v>0</v>
      </c>
      <c r="N31" s="103">
        <v>0</v>
      </c>
      <c r="O31" s="168"/>
      <c r="P31" s="168"/>
      <c r="Q31" s="168"/>
      <c r="R31" s="168"/>
      <c r="S31" s="193"/>
      <c r="T31" s="193"/>
      <c r="U31" s="196"/>
      <c r="V31" s="76"/>
      <c r="W31" s="88" t="s">
        <v>99</v>
      </c>
      <c r="X31" s="22"/>
      <c r="Y31" s="55" t="s">
        <v>40</v>
      </c>
    </row>
    <row r="32" spans="1:25" ht="79.900000000000006">
      <c r="A32" s="162"/>
      <c r="B32" s="167" t="s">
        <v>100</v>
      </c>
      <c r="C32" s="127">
        <v>200</v>
      </c>
      <c r="D32" s="127">
        <v>11</v>
      </c>
      <c r="E32" s="127">
        <v>177</v>
      </c>
      <c r="F32" s="141">
        <f>+E32+D32</f>
        <v>188</v>
      </c>
      <c r="G32" s="163">
        <f>+F32/C32</f>
        <v>0.94</v>
      </c>
      <c r="H32" s="127"/>
      <c r="I32" s="170"/>
      <c r="J32" s="19" t="s">
        <v>101</v>
      </c>
      <c r="K32" s="20">
        <v>300</v>
      </c>
      <c r="L32" s="20">
        <v>11</v>
      </c>
      <c r="M32" s="20">
        <v>177</v>
      </c>
      <c r="N32" s="103">
        <f>+(L32+M32)/K32</f>
        <v>0.62666666666666671</v>
      </c>
      <c r="O32" s="168"/>
      <c r="P32" s="168"/>
      <c r="Q32" s="168"/>
      <c r="R32" s="168"/>
      <c r="S32" s="193"/>
      <c r="T32" s="193"/>
      <c r="U32" s="196"/>
      <c r="V32" s="70" t="s">
        <v>102</v>
      </c>
      <c r="W32" s="85" t="s">
        <v>103</v>
      </c>
      <c r="X32" s="45" t="s">
        <v>104</v>
      </c>
      <c r="Y32" s="55" t="s">
        <v>105</v>
      </c>
    </row>
    <row r="33" spans="1:25" ht="45.6">
      <c r="A33" s="162"/>
      <c r="B33" s="167"/>
      <c r="C33" s="127"/>
      <c r="D33" s="127"/>
      <c r="E33" s="127"/>
      <c r="F33" s="143"/>
      <c r="G33" s="165"/>
      <c r="H33" s="127"/>
      <c r="I33" s="170"/>
      <c r="J33" s="21" t="s">
        <v>106</v>
      </c>
      <c r="K33" s="20">
        <v>1</v>
      </c>
      <c r="L33" s="20">
        <v>0</v>
      </c>
      <c r="M33" s="20">
        <v>0</v>
      </c>
      <c r="N33" s="103">
        <v>0</v>
      </c>
      <c r="O33" s="168"/>
      <c r="P33" s="168"/>
      <c r="Q33" s="168"/>
      <c r="R33" s="168"/>
      <c r="S33" s="194"/>
      <c r="T33" s="194"/>
      <c r="U33" s="197"/>
      <c r="V33" s="76"/>
      <c r="W33" s="88"/>
      <c r="X33" s="22"/>
      <c r="Y33" s="22"/>
    </row>
    <row r="34" spans="1:25" ht="30" customHeight="1">
      <c r="A34" s="121" t="s">
        <v>93</v>
      </c>
      <c r="B34" s="122"/>
      <c r="C34" s="122"/>
      <c r="D34" s="122"/>
      <c r="E34" s="122"/>
      <c r="F34" s="123"/>
      <c r="G34" s="102">
        <f>AVERAGE(G30:G33)</f>
        <v>0.3133333333333333</v>
      </c>
      <c r="H34" s="13"/>
      <c r="I34" s="14"/>
      <c r="J34" s="14"/>
      <c r="K34" s="13"/>
      <c r="L34" s="13"/>
      <c r="M34" s="13"/>
      <c r="N34" s="108">
        <f>AVERAGE(N30:N33)</f>
        <v>0.15666666666666668</v>
      </c>
      <c r="O34" s="61"/>
      <c r="P34" s="61"/>
      <c r="Q34" s="61"/>
      <c r="R34" s="61"/>
      <c r="S34" s="61"/>
      <c r="T34" s="61"/>
      <c r="U34" s="61"/>
      <c r="V34" s="77"/>
      <c r="W34" s="89"/>
      <c r="X34" s="13"/>
      <c r="Y34" s="13"/>
    </row>
    <row r="35" spans="1:25" ht="45.75" customHeight="1">
      <c r="A35" s="162" t="s">
        <v>107</v>
      </c>
      <c r="B35" s="19" t="s">
        <v>108</v>
      </c>
      <c r="C35" s="18">
        <v>40</v>
      </c>
      <c r="D35" s="18">
        <v>15</v>
      </c>
      <c r="E35" s="18" t="s">
        <v>79</v>
      </c>
      <c r="F35" s="18"/>
      <c r="G35" s="18"/>
      <c r="H35" s="127" t="s">
        <v>109</v>
      </c>
      <c r="I35" s="170">
        <v>2021130010221</v>
      </c>
      <c r="J35" s="19" t="s">
        <v>110</v>
      </c>
      <c r="K35" s="20">
        <v>40</v>
      </c>
      <c r="L35" s="20">
        <v>15</v>
      </c>
      <c r="M35" s="20"/>
      <c r="N35" s="100">
        <f>+(L35+M35)/K35</f>
        <v>0.375</v>
      </c>
      <c r="O35" s="168">
        <v>86000000</v>
      </c>
      <c r="P35" s="168"/>
      <c r="Q35" s="168">
        <v>14000000</v>
      </c>
      <c r="R35" s="168"/>
      <c r="S35" s="192">
        <v>376000000</v>
      </c>
      <c r="T35" s="192">
        <v>43000000</v>
      </c>
      <c r="U35" s="195">
        <f>+T35/S35</f>
        <v>0.11436170212765957</v>
      </c>
      <c r="V35" s="72" t="s">
        <v>111</v>
      </c>
      <c r="W35" s="216" t="s">
        <v>112</v>
      </c>
      <c r="X35" s="56" t="s">
        <v>35</v>
      </c>
      <c r="Y35" s="65" t="s">
        <v>113</v>
      </c>
    </row>
    <row r="36" spans="1:25" ht="24" customHeight="1">
      <c r="A36" s="162"/>
      <c r="B36" s="19" t="s">
        <v>114</v>
      </c>
      <c r="C36" s="18">
        <v>34</v>
      </c>
      <c r="D36" s="18">
        <v>4</v>
      </c>
      <c r="E36" s="18" t="s">
        <v>79</v>
      </c>
      <c r="F36" s="18"/>
      <c r="G36" s="18"/>
      <c r="H36" s="127"/>
      <c r="I36" s="170"/>
      <c r="J36" s="19" t="s">
        <v>115</v>
      </c>
      <c r="K36" s="20">
        <v>34</v>
      </c>
      <c r="L36" s="20">
        <v>4</v>
      </c>
      <c r="M36" s="20"/>
      <c r="N36" s="100">
        <f t="shared" ref="N36:N53" si="1">+(L36+M36)/K36</f>
        <v>0.11764705882352941</v>
      </c>
      <c r="O36" s="168"/>
      <c r="P36" s="168"/>
      <c r="Q36" s="168"/>
      <c r="R36" s="168"/>
      <c r="S36" s="193"/>
      <c r="T36" s="193"/>
      <c r="U36" s="196"/>
      <c r="V36" s="71" t="s">
        <v>116</v>
      </c>
      <c r="W36" s="217"/>
      <c r="X36" s="55" t="s">
        <v>40</v>
      </c>
      <c r="Y36" s="55"/>
    </row>
    <row r="37" spans="1:25" ht="22.9">
      <c r="A37" s="162"/>
      <c r="B37" s="167" t="s">
        <v>117</v>
      </c>
      <c r="C37" s="128">
        <v>128</v>
      </c>
      <c r="D37" s="128">
        <v>45</v>
      </c>
      <c r="E37" s="124" t="s">
        <v>79</v>
      </c>
      <c r="F37" s="124"/>
      <c r="G37" s="124"/>
      <c r="H37" s="127"/>
      <c r="I37" s="170"/>
      <c r="J37" s="19" t="s">
        <v>118</v>
      </c>
      <c r="K37" s="20">
        <v>30</v>
      </c>
      <c r="L37" s="20">
        <v>0</v>
      </c>
      <c r="M37" s="20"/>
      <c r="N37" s="100">
        <f t="shared" si="1"/>
        <v>0</v>
      </c>
      <c r="O37" s="168"/>
      <c r="P37" s="168"/>
      <c r="Q37" s="168"/>
      <c r="R37" s="168"/>
      <c r="S37" s="193"/>
      <c r="T37" s="193"/>
      <c r="U37" s="196"/>
      <c r="V37" s="76"/>
      <c r="W37" s="217"/>
      <c r="X37" s="22"/>
      <c r="Y37" s="22"/>
    </row>
    <row r="38" spans="1:25">
      <c r="A38" s="162"/>
      <c r="B38" s="167"/>
      <c r="C38" s="128"/>
      <c r="D38" s="128"/>
      <c r="E38" s="126"/>
      <c r="F38" s="126"/>
      <c r="G38" s="126"/>
      <c r="H38" s="127"/>
      <c r="I38" s="170"/>
      <c r="J38" s="19" t="s">
        <v>119</v>
      </c>
      <c r="K38" s="20">
        <v>1</v>
      </c>
      <c r="L38" s="20">
        <v>0</v>
      </c>
      <c r="M38" s="20"/>
      <c r="N38" s="100">
        <f t="shared" si="1"/>
        <v>0</v>
      </c>
      <c r="O38" s="168"/>
      <c r="P38" s="168"/>
      <c r="Q38" s="168"/>
      <c r="R38" s="168"/>
      <c r="S38" s="193"/>
      <c r="T38" s="193"/>
      <c r="U38" s="196"/>
      <c r="V38" s="76"/>
      <c r="W38" s="217"/>
      <c r="X38" s="22"/>
      <c r="Y38" s="22"/>
    </row>
    <row r="39" spans="1:25" ht="22.9">
      <c r="A39" s="162"/>
      <c r="B39" s="167" t="s">
        <v>120</v>
      </c>
      <c r="C39" s="128">
        <v>30</v>
      </c>
      <c r="D39" s="128">
        <v>0</v>
      </c>
      <c r="E39" s="124" t="s">
        <v>79</v>
      </c>
      <c r="F39" s="124"/>
      <c r="G39" s="124"/>
      <c r="H39" s="127"/>
      <c r="I39" s="170"/>
      <c r="J39" s="19" t="s">
        <v>121</v>
      </c>
      <c r="K39" s="20">
        <v>1</v>
      </c>
      <c r="L39" s="20">
        <v>0</v>
      </c>
      <c r="M39" s="20"/>
      <c r="N39" s="100">
        <f t="shared" si="1"/>
        <v>0</v>
      </c>
      <c r="O39" s="168"/>
      <c r="P39" s="168"/>
      <c r="Q39" s="168"/>
      <c r="R39" s="168"/>
      <c r="S39" s="193"/>
      <c r="T39" s="193"/>
      <c r="U39" s="196"/>
      <c r="V39" s="76"/>
      <c r="W39" s="217"/>
      <c r="X39" s="22"/>
      <c r="Y39" s="22"/>
    </row>
    <row r="40" spans="1:25" ht="37.5" customHeight="1">
      <c r="A40" s="162"/>
      <c r="B40" s="167"/>
      <c r="C40" s="128"/>
      <c r="D40" s="128"/>
      <c r="E40" s="126"/>
      <c r="F40" s="126"/>
      <c r="G40" s="126"/>
      <c r="H40" s="127"/>
      <c r="I40" s="170"/>
      <c r="J40" s="21" t="s">
        <v>122</v>
      </c>
      <c r="K40" s="20">
        <v>1</v>
      </c>
      <c r="L40" s="20">
        <v>0</v>
      </c>
      <c r="M40" s="20"/>
      <c r="N40" s="100">
        <f t="shared" si="1"/>
        <v>0</v>
      </c>
      <c r="O40" s="168"/>
      <c r="P40" s="168"/>
      <c r="Q40" s="168"/>
      <c r="R40" s="168"/>
      <c r="S40" s="193"/>
      <c r="T40" s="193"/>
      <c r="U40" s="196"/>
      <c r="V40" s="76"/>
      <c r="W40" s="217"/>
      <c r="X40" s="22"/>
      <c r="Y40" s="22"/>
    </row>
    <row r="41" spans="1:25" ht="37.5" customHeight="1">
      <c r="A41" s="162"/>
      <c r="B41" s="19" t="s">
        <v>123</v>
      </c>
      <c r="C41" s="18">
        <v>30</v>
      </c>
      <c r="D41" s="18">
        <v>0</v>
      </c>
      <c r="E41" s="18" t="s">
        <v>79</v>
      </c>
      <c r="F41" s="18"/>
      <c r="G41" s="18"/>
      <c r="H41" s="127" t="s">
        <v>124</v>
      </c>
      <c r="I41" s="170">
        <v>2021130010219</v>
      </c>
      <c r="J41" s="19" t="s">
        <v>125</v>
      </c>
      <c r="K41" s="20">
        <v>128</v>
      </c>
      <c r="L41" s="20">
        <v>45</v>
      </c>
      <c r="M41" s="20"/>
      <c r="N41" s="100">
        <f t="shared" si="1"/>
        <v>0.3515625</v>
      </c>
      <c r="O41" s="168">
        <v>0</v>
      </c>
      <c r="P41" s="168"/>
      <c r="Q41" s="168">
        <v>0</v>
      </c>
      <c r="R41" s="168"/>
      <c r="S41" s="193"/>
      <c r="T41" s="193"/>
      <c r="U41" s="196"/>
      <c r="V41" s="72" t="s">
        <v>126</v>
      </c>
      <c r="W41" s="217"/>
      <c r="X41" s="55" t="s">
        <v>127</v>
      </c>
      <c r="Y41" s="55"/>
    </row>
    <row r="42" spans="1:25" ht="39" customHeight="1">
      <c r="A42" s="162"/>
      <c r="B42" s="19" t="s">
        <v>128</v>
      </c>
      <c r="C42" s="20">
        <v>10</v>
      </c>
      <c r="D42" s="20">
        <v>0</v>
      </c>
      <c r="E42" s="20" t="s">
        <v>79</v>
      </c>
      <c r="F42" s="20"/>
      <c r="G42" s="20"/>
      <c r="H42" s="127"/>
      <c r="I42" s="170"/>
      <c r="J42" s="19" t="s">
        <v>129</v>
      </c>
      <c r="K42" s="20">
        <v>1</v>
      </c>
      <c r="L42" s="20">
        <v>0</v>
      </c>
      <c r="M42" s="20"/>
      <c r="N42" s="100">
        <f t="shared" si="1"/>
        <v>0</v>
      </c>
      <c r="O42" s="168"/>
      <c r="P42" s="168"/>
      <c r="Q42" s="168"/>
      <c r="R42" s="168"/>
      <c r="S42" s="193"/>
      <c r="T42" s="193"/>
      <c r="U42" s="196"/>
      <c r="V42" s="76"/>
      <c r="W42" s="217"/>
      <c r="X42" s="22"/>
      <c r="Y42" s="22"/>
    </row>
    <row r="43" spans="1:25" ht="27.75" customHeight="1">
      <c r="A43" s="162"/>
      <c r="B43" s="19" t="s">
        <v>130</v>
      </c>
      <c r="C43" s="18" t="s">
        <v>28</v>
      </c>
      <c r="D43" s="18" t="s">
        <v>29</v>
      </c>
      <c r="E43" s="18" t="s">
        <v>79</v>
      </c>
      <c r="F43" s="18"/>
      <c r="G43" s="18"/>
      <c r="H43" s="127"/>
      <c r="I43" s="170"/>
      <c r="J43" s="19" t="s">
        <v>131</v>
      </c>
      <c r="K43" s="20">
        <v>1</v>
      </c>
      <c r="L43" s="20">
        <v>0</v>
      </c>
      <c r="M43" s="20"/>
      <c r="N43" s="100">
        <f t="shared" si="1"/>
        <v>0</v>
      </c>
      <c r="O43" s="168"/>
      <c r="P43" s="168"/>
      <c r="Q43" s="168"/>
      <c r="R43" s="168"/>
      <c r="S43" s="193"/>
      <c r="T43" s="193"/>
      <c r="U43" s="196"/>
      <c r="V43" s="76"/>
      <c r="W43" s="217"/>
      <c r="X43" s="22"/>
      <c r="Y43" s="22"/>
    </row>
    <row r="44" spans="1:25" ht="37.5" customHeight="1">
      <c r="A44" s="162"/>
      <c r="B44" s="19" t="s">
        <v>132</v>
      </c>
      <c r="C44" s="48">
        <v>0.8</v>
      </c>
      <c r="D44" s="48">
        <v>0</v>
      </c>
      <c r="E44" s="48" t="s">
        <v>79</v>
      </c>
      <c r="F44" s="48"/>
      <c r="G44" s="48"/>
      <c r="H44" s="127"/>
      <c r="I44" s="170"/>
      <c r="J44" s="19" t="s">
        <v>85</v>
      </c>
      <c r="K44" s="20">
        <v>1</v>
      </c>
      <c r="L44" s="20">
        <v>0</v>
      </c>
      <c r="M44" s="20"/>
      <c r="N44" s="100">
        <f t="shared" si="1"/>
        <v>0</v>
      </c>
      <c r="O44" s="168"/>
      <c r="P44" s="168"/>
      <c r="Q44" s="168"/>
      <c r="R44" s="168"/>
      <c r="S44" s="193"/>
      <c r="T44" s="193"/>
      <c r="U44" s="196"/>
      <c r="V44" s="76"/>
      <c r="W44" s="217"/>
      <c r="X44" s="22"/>
      <c r="Y44" s="22"/>
    </row>
    <row r="45" spans="1:25" ht="33" customHeight="1">
      <c r="A45" s="162"/>
      <c r="B45" s="167" t="s">
        <v>133</v>
      </c>
      <c r="C45" s="127" t="s">
        <v>28</v>
      </c>
      <c r="D45" s="127" t="s">
        <v>29</v>
      </c>
      <c r="E45" s="141" t="s">
        <v>79</v>
      </c>
      <c r="F45" s="141"/>
      <c r="G45" s="141"/>
      <c r="H45" s="127" t="s">
        <v>134</v>
      </c>
      <c r="I45" s="170">
        <v>2021130010220</v>
      </c>
      <c r="J45" s="73" t="s">
        <v>135</v>
      </c>
      <c r="K45" s="20">
        <v>1</v>
      </c>
      <c r="L45" s="20">
        <v>0</v>
      </c>
      <c r="M45" s="20"/>
      <c r="N45" s="100">
        <f t="shared" si="1"/>
        <v>0</v>
      </c>
      <c r="O45" s="168">
        <v>0</v>
      </c>
      <c r="P45" s="168"/>
      <c r="Q45" s="168">
        <v>0</v>
      </c>
      <c r="R45" s="168"/>
      <c r="S45" s="193"/>
      <c r="T45" s="193"/>
      <c r="U45" s="196"/>
      <c r="V45" s="76"/>
      <c r="W45" s="217"/>
      <c r="X45" s="22"/>
      <c r="Y45" s="22"/>
    </row>
    <row r="46" spans="1:25" ht="39.75" customHeight="1">
      <c r="A46" s="162"/>
      <c r="B46" s="167"/>
      <c r="C46" s="127"/>
      <c r="D46" s="127"/>
      <c r="E46" s="142"/>
      <c r="F46" s="142"/>
      <c r="G46" s="142"/>
      <c r="H46" s="127"/>
      <c r="I46" s="170"/>
      <c r="J46" s="73" t="s">
        <v>136</v>
      </c>
      <c r="K46" s="20">
        <v>1</v>
      </c>
      <c r="L46" s="20">
        <v>0</v>
      </c>
      <c r="M46" s="20"/>
      <c r="N46" s="100">
        <f t="shared" si="1"/>
        <v>0</v>
      </c>
      <c r="O46" s="168"/>
      <c r="P46" s="168"/>
      <c r="Q46" s="168"/>
      <c r="R46" s="168"/>
      <c r="S46" s="193"/>
      <c r="T46" s="193"/>
      <c r="U46" s="196"/>
      <c r="V46" s="76"/>
      <c r="W46" s="217"/>
      <c r="X46" s="22"/>
      <c r="Y46" s="22"/>
    </row>
    <row r="47" spans="1:25" ht="33" customHeight="1">
      <c r="A47" s="162"/>
      <c r="B47" s="167"/>
      <c r="C47" s="127"/>
      <c r="D47" s="127"/>
      <c r="E47" s="142"/>
      <c r="F47" s="142"/>
      <c r="G47" s="142"/>
      <c r="H47" s="127"/>
      <c r="I47" s="170"/>
      <c r="J47" s="73" t="s">
        <v>137</v>
      </c>
      <c r="K47" s="20">
        <v>1</v>
      </c>
      <c r="L47" s="20">
        <v>0</v>
      </c>
      <c r="M47" s="20"/>
      <c r="N47" s="100">
        <f t="shared" si="1"/>
        <v>0</v>
      </c>
      <c r="O47" s="168"/>
      <c r="P47" s="168"/>
      <c r="Q47" s="168"/>
      <c r="R47" s="168"/>
      <c r="S47" s="193"/>
      <c r="T47" s="193"/>
      <c r="U47" s="196"/>
      <c r="V47" s="76"/>
      <c r="W47" s="217"/>
      <c r="X47" s="22"/>
      <c r="Y47" s="22"/>
    </row>
    <row r="48" spans="1:25" ht="33" customHeight="1">
      <c r="A48" s="162"/>
      <c r="B48" s="167"/>
      <c r="C48" s="127"/>
      <c r="D48" s="127"/>
      <c r="E48" s="143"/>
      <c r="F48" s="143"/>
      <c r="G48" s="143"/>
      <c r="H48" s="127"/>
      <c r="I48" s="170"/>
      <c r="J48" s="73" t="s">
        <v>138</v>
      </c>
      <c r="K48" s="20">
        <v>1</v>
      </c>
      <c r="L48" s="20">
        <v>0</v>
      </c>
      <c r="M48" s="20"/>
      <c r="N48" s="100">
        <f t="shared" si="1"/>
        <v>0</v>
      </c>
      <c r="O48" s="168"/>
      <c r="P48" s="168"/>
      <c r="Q48" s="168"/>
      <c r="R48" s="168"/>
      <c r="S48" s="193"/>
      <c r="T48" s="193"/>
      <c r="U48" s="196"/>
      <c r="V48" s="76"/>
      <c r="W48" s="217"/>
      <c r="X48" s="22"/>
      <c r="Y48" s="22"/>
    </row>
    <row r="49" spans="1:25" ht="45.6">
      <c r="A49" s="162"/>
      <c r="B49" s="19" t="s">
        <v>139</v>
      </c>
      <c r="C49" s="18" t="s">
        <v>28</v>
      </c>
      <c r="D49" s="18" t="s">
        <v>29</v>
      </c>
      <c r="E49" s="18" t="s">
        <v>79</v>
      </c>
      <c r="F49" s="18"/>
      <c r="G49" s="18"/>
      <c r="H49" s="127"/>
      <c r="I49" s="170"/>
      <c r="J49" s="46" t="s">
        <v>140</v>
      </c>
      <c r="K49" s="20">
        <v>1</v>
      </c>
      <c r="L49" s="20">
        <v>0</v>
      </c>
      <c r="M49" s="20"/>
      <c r="N49" s="100">
        <f t="shared" si="1"/>
        <v>0</v>
      </c>
      <c r="O49" s="168"/>
      <c r="P49" s="168"/>
      <c r="Q49" s="168"/>
      <c r="R49" s="168"/>
      <c r="S49" s="193"/>
      <c r="T49" s="193"/>
      <c r="U49" s="196"/>
      <c r="V49" s="76"/>
      <c r="W49" s="217"/>
      <c r="X49" s="22"/>
      <c r="Y49" s="22"/>
    </row>
    <row r="50" spans="1:25" ht="23.25" customHeight="1">
      <c r="A50" s="162"/>
      <c r="B50" s="167" t="s">
        <v>141</v>
      </c>
      <c r="C50" s="128">
        <v>20000</v>
      </c>
      <c r="D50" s="128">
        <v>765</v>
      </c>
      <c r="E50" s="124" t="s">
        <v>79</v>
      </c>
      <c r="F50" s="124"/>
      <c r="G50" s="124"/>
      <c r="H50" s="127"/>
      <c r="I50" s="170"/>
      <c r="J50" s="19" t="s">
        <v>142</v>
      </c>
      <c r="K50" s="20">
        <v>1</v>
      </c>
      <c r="L50" s="20">
        <v>1</v>
      </c>
      <c r="M50" s="20"/>
      <c r="N50" s="100">
        <f t="shared" si="1"/>
        <v>1</v>
      </c>
      <c r="O50" s="168"/>
      <c r="P50" s="168"/>
      <c r="Q50" s="168"/>
      <c r="R50" s="168"/>
      <c r="S50" s="193"/>
      <c r="T50" s="193"/>
      <c r="U50" s="196"/>
      <c r="V50" s="76" t="s">
        <v>143</v>
      </c>
      <c r="W50" s="217"/>
      <c r="X50" s="55" t="s">
        <v>144</v>
      </c>
      <c r="Y50" s="55"/>
    </row>
    <row r="51" spans="1:25" ht="23.25" customHeight="1">
      <c r="A51" s="162"/>
      <c r="B51" s="167"/>
      <c r="C51" s="128"/>
      <c r="D51" s="128"/>
      <c r="E51" s="125"/>
      <c r="F51" s="125"/>
      <c r="G51" s="125"/>
      <c r="H51" s="127"/>
      <c r="I51" s="170"/>
      <c r="J51" s="19" t="s">
        <v>145</v>
      </c>
      <c r="K51" s="20">
        <v>1</v>
      </c>
      <c r="L51" s="20">
        <v>0</v>
      </c>
      <c r="M51" s="20"/>
      <c r="N51" s="100">
        <f t="shared" si="1"/>
        <v>0</v>
      </c>
      <c r="O51" s="168"/>
      <c r="P51" s="168"/>
      <c r="Q51" s="168"/>
      <c r="R51" s="168"/>
      <c r="S51" s="193"/>
      <c r="T51" s="193"/>
      <c r="U51" s="196"/>
      <c r="V51" s="76"/>
      <c r="W51" s="217"/>
      <c r="X51" s="22"/>
      <c r="Y51" s="22"/>
    </row>
    <row r="52" spans="1:25" ht="22.9">
      <c r="A52" s="162"/>
      <c r="B52" s="167"/>
      <c r="C52" s="128"/>
      <c r="D52" s="128"/>
      <c r="E52" s="125"/>
      <c r="F52" s="125"/>
      <c r="G52" s="125"/>
      <c r="H52" s="127"/>
      <c r="I52" s="170"/>
      <c r="J52" s="19" t="s">
        <v>146</v>
      </c>
      <c r="K52" s="20">
        <v>1</v>
      </c>
      <c r="L52" s="20">
        <v>0</v>
      </c>
      <c r="M52" s="20"/>
      <c r="N52" s="100">
        <f t="shared" si="1"/>
        <v>0</v>
      </c>
      <c r="O52" s="168"/>
      <c r="P52" s="168"/>
      <c r="Q52" s="168"/>
      <c r="R52" s="168"/>
      <c r="S52" s="193"/>
      <c r="T52" s="193"/>
      <c r="U52" s="196"/>
      <c r="V52" s="76"/>
      <c r="W52" s="217"/>
      <c r="X52" s="22"/>
      <c r="Y52" s="22"/>
    </row>
    <row r="53" spans="1:25" ht="44.25" customHeight="1">
      <c r="A53" s="162"/>
      <c r="B53" s="167"/>
      <c r="C53" s="128"/>
      <c r="D53" s="128"/>
      <c r="E53" s="126"/>
      <c r="F53" s="126"/>
      <c r="G53" s="126"/>
      <c r="H53" s="127"/>
      <c r="I53" s="170"/>
      <c r="J53" s="21" t="s">
        <v>147</v>
      </c>
      <c r="K53" s="20">
        <v>150</v>
      </c>
      <c r="L53" s="20">
        <v>22</v>
      </c>
      <c r="M53" s="20"/>
      <c r="N53" s="100">
        <f t="shared" si="1"/>
        <v>0.14666666666666667</v>
      </c>
      <c r="O53" s="168"/>
      <c r="P53" s="168"/>
      <c r="Q53" s="168"/>
      <c r="R53" s="168"/>
      <c r="S53" s="194"/>
      <c r="T53" s="194"/>
      <c r="U53" s="197"/>
      <c r="V53" s="72" t="s">
        <v>148</v>
      </c>
      <c r="W53" s="218"/>
      <c r="X53" s="55" t="s">
        <v>149</v>
      </c>
      <c r="Y53" s="55"/>
    </row>
    <row r="54" spans="1:25" ht="22.9">
      <c r="A54" s="121" t="s">
        <v>107</v>
      </c>
      <c r="B54" s="122"/>
      <c r="C54" s="122"/>
      <c r="D54" s="122"/>
      <c r="E54" s="122"/>
      <c r="F54" s="123"/>
      <c r="G54" s="105"/>
      <c r="H54" s="13"/>
      <c r="I54" s="14"/>
      <c r="J54" s="14"/>
      <c r="K54" s="13"/>
      <c r="L54" s="13"/>
      <c r="M54" s="13"/>
      <c r="N54" s="108">
        <f>AVERAGE(N35:N53)</f>
        <v>0.10478295923632612</v>
      </c>
      <c r="O54" s="61"/>
      <c r="P54" s="61"/>
      <c r="Q54" s="61"/>
      <c r="R54" s="61"/>
      <c r="S54" s="61"/>
      <c r="T54" s="61"/>
      <c r="U54" s="61"/>
      <c r="V54" s="77"/>
      <c r="W54" s="89"/>
      <c r="X54" s="15"/>
      <c r="Y54" s="15"/>
    </row>
    <row r="55" spans="1:25" ht="55.15" customHeight="1">
      <c r="A55" s="162" t="s">
        <v>150</v>
      </c>
      <c r="B55" s="19" t="s">
        <v>151</v>
      </c>
      <c r="C55" s="18">
        <v>200</v>
      </c>
      <c r="D55" s="18" t="s">
        <v>79</v>
      </c>
      <c r="E55" s="18" t="s">
        <v>79</v>
      </c>
      <c r="F55" s="18"/>
      <c r="G55" s="18"/>
      <c r="H55" s="127" t="s">
        <v>152</v>
      </c>
      <c r="I55" s="171">
        <v>2021130010213</v>
      </c>
      <c r="J55" s="19" t="s">
        <v>153</v>
      </c>
      <c r="K55" s="20">
        <v>200</v>
      </c>
      <c r="L55" s="20">
        <v>0</v>
      </c>
      <c r="M55" s="20" t="s">
        <v>79</v>
      </c>
      <c r="N55" s="20"/>
      <c r="O55" s="169">
        <v>0</v>
      </c>
      <c r="P55" s="169"/>
      <c r="Q55" s="169">
        <v>0</v>
      </c>
      <c r="R55" s="169"/>
      <c r="S55" s="222">
        <v>71500002</v>
      </c>
      <c r="T55" s="222">
        <v>0</v>
      </c>
      <c r="U55" s="225">
        <f>+T55/S55</f>
        <v>0</v>
      </c>
      <c r="V55" s="76"/>
      <c r="W55" s="88"/>
      <c r="X55" s="22"/>
      <c r="Y55" s="22"/>
    </row>
    <row r="56" spans="1:25" ht="27.75" customHeight="1">
      <c r="A56" s="162"/>
      <c r="B56" s="167" t="s">
        <v>154</v>
      </c>
      <c r="C56" s="128" t="s">
        <v>28</v>
      </c>
      <c r="D56" s="128" t="s">
        <v>29</v>
      </c>
      <c r="E56" s="128" t="s">
        <v>29</v>
      </c>
      <c r="F56" s="124"/>
      <c r="G56" s="124"/>
      <c r="H56" s="127"/>
      <c r="I56" s="171"/>
      <c r="J56" s="19" t="s">
        <v>155</v>
      </c>
      <c r="K56" s="20">
        <v>10</v>
      </c>
      <c r="L56" s="20" t="s">
        <v>79</v>
      </c>
      <c r="M56" s="20" t="s">
        <v>79</v>
      </c>
      <c r="N56" s="20"/>
      <c r="O56" s="169"/>
      <c r="P56" s="169"/>
      <c r="Q56" s="169"/>
      <c r="R56" s="169"/>
      <c r="S56" s="223"/>
      <c r="T56" s="223"/>
      <c r="U56" s="226"/>
      <c r="V56" s="76"/>
      <c r="W56" s="88"/>
      <c r="X56" s="22"/>
      <c r="Y56" s="22"/>
    </row>
    <row r="57" spans="1:25" ht="30.75" customHeight="1">
      <c r="A57" s="162"/>
      <c r="B57" s="167"/>
      <c r="C57" s="128"/>
      <c r="D57" s="128"/>
      <c r="E57" s="128"/>
      <c r="F57" s="125"/>
      <c r="G57" s="125"/>
      <c r="H57" s="127"/>
      <c r="I57" s="171"/>
      <c r="J57" s="19" t="s">
        <v>156</v>
      </c>
      <c r="K57" s="20">
        <v>10</v>
      </c>
      <c r="L57" s="20" t="s">
        <v>79</v>
      </c>
      <c r="M57" s="20" t="s">
        <v>79</v>
      </c>
      <c r="N57" s="20"/>
      <c r="O57" s="169"/>
      <c r="P57" s="169"/>
      <c r="Q57" s="169"/>
      <c r="R57" s="169"/>
      <c r="S57" s="223"/>
      <c r="T57" s="223"/>
      <c r="U57" s="226"/>
      <c r="V57" s="76"/>
      <c r="W57" s="88"/>
      <c r="X57" s="22"/>
      <c r="Y57" s="22"/>
    </row>
    <row r="58" spans="1:25" ht="30.75" customHeight="1">
      <c r="A58" s="162"/>
      <c r="B58" s="167"/>
      <c r="C58" s="128"/>
      <c r="D58" s="128"/>
      <c r="E58" s="128"/>
      <c r="F58" s="126"/>
      <c r="G58" s="126"/>
      <c r="H58" s="127"/>
      <c r="I58" s="171"/>
      <c r="J58" s="21" t="s">
        <v>85</v>
      </c>
      <c r="K58" s="20">
        <v>1</v>
      </c>
      <c r="L58" s="20">
        <v>0</v>
      </c>
      <c r="M58" s="20" t="s">
        <v>79</v>
      </c>
      <c r="N58" s="20"/>
      <c r="O58" s="169"/>
      <c r="P58" s="169"/>
      <c r="Q58" s="169"/>
      <c r="R58" s="169"/>
      <c r="S58" s="223"/>
      <c r="T58" s="223"/>
      <c r="U58" s="226"/>
      <c r="V58" s="76"/>
      <c r="W58" s="88"/>
      <c r="X58" s="22"/>
      <c r="Y58" s="22"/>
    </row>
    <row r="59" spans="1:25" ht="29.25" customHeight="1">
      <c r="A59" s="162"/>
      <c r="B59" s="178" t="s">
        <v>157</v>
      </c>
      <c r="C59" s="179">
        <v>0.4</v>
      </c>
      <c r="D59" s="179" t="s">
        <v>79</v>
      </c>
      <c r="E59" s="179">
        <v>0.2</v>
      </c>
      <c r="F59" s="180">
        <f>+E59</f>
        <v>0.2</v>
      </c>
      <c r="G59" s="182">
        <f>+F59/C59</f>
        <v>0.5</v>
      </c>
      <c r="H59" s="127" t="s">
        <v>158</v>
      </c>
      <c r="I59" s="170">
        <v>2021130010214</v>
      </c>
      <c r="J59" s="19" t="s">
        <v>159</v>
      </c>
      <c r="K59" s="20">
        <v>1</v>
      </c>
      <c r="L59" s="20">
        <v>0</v>
      </c>
      <c r="M59" s="20">
        <v>0.5</v>
      </c>
      <c r="N59" s="109">
        <v>0.5</v>
      </c>
      <c r="O59" s="177">
        <v>0</v>
      </c>
      <c r="P59" s="177"/>
      <c r="Q59" s="177">
        <v>0</v>
      </c>
      <c r="R59" s="177"/>
      <c r="S59" s="223"/>
      <c r="T59" s="223"/>
      <c r="U59" s="226"/>
      <c r="V59" s="76"/>
      <c r="W59" s="85" t="s">
        <v>160</v>
      </c>
      <c r="X59" s="22"/>
      <c r="Y59" s="22"/>
    </row>
    <row r="60" spans="1:25" ht="79.900000000000006" customHeight="1">
      <c r="A60" s="162"/>
      <c r="B60" s="178"/>
      <c r="C60" s="179"/>
      <c r="D60" s="179"/>
      <c r="E60" s="179"/>
      <c r="F60" s="181"/>
      <c r="G60" s="183"/>
      <c r="H60" s="127"/>
      <c r="I60" s="170"/>
      <c r="J60" s="19" t="s">
        <v>161</v>
      </c>
      <c r="K60" s="20">
        <v>1</v>
      </c>
      <c r="L60" s="20">
        <v>0</v>
      </c>
      <c r="M60" s="20">
        <v>0</v>
      </c>
      <c r="N60" s="109">
        <v>0</v>
      </c>
      <c r="O60" s="177"/>
      <c r="P60" s="177"/>
      <c r="Q60" s="177"/>
      <c r="R60" s="177"/>
      <c r="S60" s="223"/>
      <c r="T60" s="223"/>
      <c r="U60" s="226"/>
      <c r="V60" s="76"/>
      <c r="W60" s="88"/>
      <c r="X60" s="22"/>
      <c r="Y60" s="22"/>
    </row>
    <row r="61" spans="1:25" ht="70.5" customHeight="1">
      <c r="A61" s="162"/>
      <c r="B61" s="19" t="s">
        <v>162</v>
      </c>
      <c r="C61" s="18" t="s">
        <v>28</v>
      </c>
      <c r="D61" s="18" t="s">
        <v>29</v>
      </c>
      <c r="E61" s="18" t="s">
        <v>29</v>
      </c>
      <c r="F61" s="18"/>
      <c r="G61" s="18"/>
      <c r="H61" s="20" t="s">
        <v>163</v>
      </c>
      <c r="I61" s="44">
        <v>2021130010233</v>
      </c>
      <c r="J61" s="19" t="s">
        <v>31</v>
      </c>
      <c r="K61" s="20" t="s">
        <v>28</v>
      </c>
      <c r="L61" s="20">
        <v>0</v>
      </c>
      <c r="M61" s="20" t="s">
        <v>29</v>
      </c>
      <c r="N61" s="20"/>
      <c r="O61" s="62">
        <v>0</v>
      </c>
      <c r="P61" s="62"/>
      <c r="Q61" s="62">
        <v>0</v>
      </c>
      <c r="R61" s="62"/>
      <c r="S61" s="224"/>
      <c r="T61" s="224"/>
      <c r="U61" s="227"/>
      <c r="V61" s="76"/>
      <c r="W61" s="88"/>
      <c r="X61" s="22"/>
      <c r="Y61" s="22"/>
    </row>
    <row r="62" spans="1:25" ht="22.9">
      <c r="A62" s="121" t="s">
        <v>150</v>
      </c>
      <c r="B62" s="122"/>
      <c r="C62" s="122"/>
      <c r="D62" s="122"/>
      <c r="E62" s="122"/>
      <c r="F62" s="123"/>
      <c r="G62" s="102">
        <f>AVERAGE(G55:G61)</f>
        <v>0.5</v>
      </c>
      <c r="H62" s="13"/>
      <c r="I62" s="14"/>
      <c r="J62" s="14"/>
      <c r="K62" s="13"/>
      <c r="L62" s="13"/>
      <c r="M62" s="13"/>
      <c r="N62" s="108">
        <f>AVERAGE(N55:N61)</f>
        <v>0.25</v>
      </c>
      <c r="O62" s="61"/>
      <c r="P62" s="61"/>
      <c r="Q62" s="61"/>
      <c r="R62" s="61"/>
      <c r="S62" s="112"/>
      <c r="T62" s="112"/>
      <c r="U62" s="112"/>
      <c r="V62" s="77"/>
      <c r="W62" s="89"/>
      <c r="X62" s="15"/>
      <c r="Y62" s="15"/>
    </row>
    <row r="63" spans="1:25" ht="42" customHeight="1">
      <c r="A63" s="162" t="s">
        <v>164</v>
      </c>
      <c r="B63" s="19" t="s">
        <v>165</v>
      </c>
      <c r="C63" s="18">
        <v>1000</v>
      </c>
      <c r="D63" s="18">
        <v>614</v>
      </c>
      <c r="E63" s="18">
        <v>903</v>
      </c>
      <c r="F63" s="18">
        <f>+E63+D63</f>
        <v>1517</v>
      </c>
      <c r="G63" s="100">
        <v>1</v>
      </c>
      <c r="H63" s="127" t="s">
        <v>166</v>
      </c>
      <c r="I63" s="171">
        <v>2021130010229</v>
      </c>
      <c r="J63" s="19" t="s">
        <v>167</v>
      </c>
      <c r="K63" s="20">
        <v>20</v>
      </c>
      <c r="L63" s="20">
        <v>1</v>
      </c>
      <c r="M63" s="20">
        <v>20</v>
      </c>
      <c r="N63" s="100">
        <v>1</v>
      </c>
      <c r="O63" s="169">
        <v>1487960000</v>
      </c>
      <c r="P63" s="169"/>
      <c r="Q63" s="169">
        <v>43300000</v>
      </c>
      <c r="R63" s="169"/>
      <c r="S63" s="222">
        <v>97350000</v>
      </c>
      <c r="T63" s="222">
        <v>0</v>
      </c>
      <c r="U63" s="225">
        <v>0</v>
      </c>
      <c r="V63" s="76"/>
      <c r="W63" s="88"/>
      <c r="X63" s="57" t="s">
        <v>168</v>
      </c>
      <c r="Y63" s="59" t="s">
        <v>169</v>
      </c>
    </row>
    <row r="64" spans="1:25" ht="26.25" customHeight="1">
      <c r="A64" s="162"/>
      <c r="B64" s="167" t="s">
        <v>170</v>
      </c>
      <c r="C64" s="128">
        <v>30</v>
      </c>
      <c r="D64" s="128" t="s">
        <v>79</v>
      </c>
      <c r="E64" s="128">
        <v>15</v>
      </c>
      <c r="F64" s="124">
        <f>+E64</f>
        <v>15</v>
      </c>
      <c r="G64" s="144">
        <f>+F64/C64</f>
        <v>0.5</v>
      </c>
      <c r="H64" s="127"/>
      <c r="I64" s="171"/>
      <c r="J64" s="19" t="s">
        <v>171</v>
      </c>
      <c r="K64" s="20">
        <v>3</v>
      </c>
      <c r="L64" s="20">
        <v>1</v>
      </c>
      <c r="M64" s="20">
        <v>1</v>
      </c>
      <c r="N64" s="100">
        <f t="shared" ref="N64:N67" si="2">+(L64+M64)/K64</f>
        <v>0.66666666666666663</v>
      </c>
      <c r="O64" s="169"/>
      <c r="P64" s="169"/>
      <c r="Q64" s="169"/>
      <c r="R64" s="169"/>
      <c r="S64" s="223"/>
      <c r="T64" s="223"/>
      <c r="U64" s="226"/>
      <c r="V64" s="76"/>
      <c r="W64" s="88"/>
      <c r="X64" s="22"/>
      <c r="Y64" s="22"/>
    </row>
    <row r="65" spans="1:25" ht="51.6" customHeight="1">
      <c r="A65" s="162"/>
      <c r="B65" s="167"/>
      <c r="C65" s="128"/>
      <c r="D65" s="128"/>
      <c r="E65" s="128"/>
      <c r="F65" s="126"/>
      <c r="G65" s="146"/>
      <c r="H65" s="127"/>
      <c r="I65" s="171"/>
      <c r="J65" s="19" t="s">
        <v>172</v>
      </c>
      <c r="K65" s="20">
        <v>4</v>
      </c>
      <c r="L65" s="20">
        <v>1</v>
      </c>
      <c r="M65" s="20">
        <v>1</v>
      </c>
      <c r="N65" s="100">
        <f t="shared" si="2"/>
        <v>0.5</v>
      </c>
      <c r="O65" s="169"/>
      <c r="P65" s="169"/>
      <c r="Q65" s="169"/>
      <c r="R65" s="169"/>
      <c r="S65" s="223"/>
      <c r="T65" s="223"/>
      <c r="U65" s="226"/>
      <c r="V65" s="76"/>
      <c r="W65" s="88" t="s">
        <v>173</v>
      </c>
      <c r="X65" s="22"/>
      <c r="Y65" s="59" t="s">
        <v>72</v>
      </c>
    </row>
    <row r="66" spans="1:25" ht="49.15" customHeight="1">
      <c r="A66" s="162"/>
      <c r="B66" s="167" t="s">
        <v>174</v>
      </c>
      <c r="C66" s="127">
        <v>4</v>
      </c>
      <c r="D66" s="127" t="s">
        <v>79</v>
      </c>
      <c r="E66" s="127" t="s">
        <v>79</v>
      </c>
      <c r="F66" s="141"/>
      <c r="G66" s="144"/>
      <c r="H66" s="127"/>
      <c r="I66" s="171"/>
      <c r="J66" s="21" t="s">
        <v>85</v>
      </c>
      <c r="K66" s="20">
        <v>1</v>
      </c>
      <c r="L66" s="20">
        <v>0</v>
      </c>
      <c r="M66" s="20">
        <v>1</v>
      </c>
      <c r="N66" s="100">
        <f t="shared" si="2"/>
        <v>1</v>
      </c>
      <c r="O66" s="169"/>
      <c r="P66" s="169"/>
      <c r="Q66" s="169"/>
      <c r="R66" s="169"/>
      <c r="S66" s="223"/>
      <c r="T66" s="223"/>
      <c r="U66" s="226"/>
      <c r="V66" s="76"/>
      <c r="W66" s="88"/>
      <c r="X66" s="22"/>
      <c r="Y66" s="22"/>
    </row>
    <row r="67" spans="1:25" ht="22.9">
      <c r="A67" s="162"/>
      <c r="B67" s="167"/>
      <c r="C67" s="127"/>
      <c r="D67" s="127"/>
      <c r="E67" s="127"/>
      <c r="F67" s="143"/>
      <c r="G67" s="146"/>
      <c r="H67" s="127"/>
      <c r="I67" s="171"/>
      <c r="J67" s="21" t="s">
        <v>175</v>
      </c>
      <c r="K67" s="20">
        <v>3</v>
      </c>
      <c r="L67" s="20">
        <v>0</v>
      </c>
      <c r="M67" s="20">
        <v>1</v>
      </c>
      <c r="N67" s="100">
        <f t="shared" si="2"/>
        <v>0.33333333333333331</v>
      </c>
      <c r="O67" s="169"/>
      <c r="P67" s="169"/>
      <c r="Q67" s="169"/>
      <c r="R67" s="169"/>
      <c r="S67" s="223"/>
      <c r="T67" s="223"/>
      <c r="U67" s="226"/>
      <c r="V67" s="76"/>
      <c r="W67" s="88"/>
      <c r="X67" s="22"/>
      <c r="Y67" s="22"/>
    </row>
    <row r="68" spans="1:25" ht="31.5" customHeight="1">
      <c r="A68" s="162"/>
      <c r="B68" s="167" t="s">
        <v>176</v>
      </c>
      <c r="C68" s="127">
        <v>200</v>
      </c>
      <c r="D68" s="127">
        <v>78</v>
      </c>
      <c r="E68" s="127">
        <v>147</v>
      </c>
      <c r="F68" s="141">
        <f>+E68+D68</f>
        <v>225</v>
      </c>
      <c r="G68" s="144">
        <v>1</v>
      </c>
      <c r="H68" s="127"/>
      <c r="I68" s="171"/>
      <c r="J68" s="19" t="s">
        <v>177</v>
      </c>
      <c r="K68" s="20">
        <v>1</v>
      </c>
      <c r="L68" s="20">
        <v>1</v>
      </c>
      <c r="M68" s="20">
        <v>1</v>
      </c>
      <c r="N68" s="100">
        <v>1</v>
      </c>
      <c r="O68" s="169"/>
      <c r="P68" s="169"/>
      <c r="Q68" s="169"/>
      <c r="R68" s="169"/>
      <c r="S68" s="223"/>
      <c r="T68" s="223"/>
      <c r="U68" s="226"/>
      <c r="V68" s="70" t="s">
        <v>178</v>
      </c>
      <c r="W68" s="213" t="s">
        <v>179</v>
      </c>
      <c r="X68" s="45" t="s">
        <v>180</v>
      </c>
      <c r="Y68" s="215" t="s">
        <v>181</v>
      </c>
    </row>
    <row r="69" spans="1:25" ht="24.75" customHeight="1">
      <c r="A69" s="162"/>
      <c r="B69" s="167"/>
      <c r="C69" s="127"/>
      <c r="D69" s="127"/>
      <c r="E69" s="127"/>
      <c r="F69" s="143"/>
      <c r="G69" s="146"/>
      <c r="H69" s="127"/>
      <c r="I69" s="171"/>
      <c r="J69" s="19" t="s">
        <v>182</v>
      </c>
      <c r="K69" s="18">
        <v>60</v>
      </c>
      <c r="L69" s="18">
        <v>0</v>
      </c>
      <c r="M69" s="18" t="s">
        <v>79</v>
      </c>
      <c r="N69" s="100">
        <v>0</v>
      </c>
      <c r="O69" s="169"/>
      <c r="P69" s="169"/>
      <c r="Q69" s="169"/>
      <c r="R69" s="169"/>
      <c r="S69" s="224"/>
      <c r="T69" s="224"/>
      <c r="U69" s="227"/>
      <c r="V69" s="76"/>
      <c r="W69" s="213"/>
      <c r="X69" s="57" t="s">
        <v>183</v>
      </c>
      <c r="Y69" s="215"/>
    </row>
    <row r="70" spans="1:25" ht="51.6" customHeight="1">
      <c r="A70" s="121" t="s">
        <v>164</v>
      </c>
      <c r="B70" s="122"/>
      <c r="C70" s="122"/>
      <c r="D70" s="122"/>
      <c r="E70" s="122"/>
      <c r="F70" s="123"/>
      <c r="G70" s="102">
        <f>AVERAGE(G63:G69)</f>
        <v>0.83333333333333337</v>
      </c>
      <c r="H70" s="13"/>
      <c r="I70" s="14"/>
      <c r="J70" s="14"/>
      <c r="K70" s="13"/>
      <c r="L70" s="13"/>
      <c r="M70" s="13"/>
      <c r="N70" s="108">
        <f>AVERAGE(N63:N69)</f>
        <v>0.6428571428571429</v>
      </c>
      <c r="O70" s="61"/>
      <c r="P70" s="61"/>
      <c r="Q70" s="61"/>
      <c r="R70" s="61"/>
      <c r="S70" s="61"/>
      <c r="T70" s="61"/>
      <c r="U70" s="61"/>
      <c r="V70" s="77"/>
      <c r="W70" s="89"/>
      <c r="X70" s="15"/>
      <c r="Y70" s="15"/>
    </row>
    <row r="71" spans="1:25" ht="18" customHeight="1">
      <c r="A71" s="162" t="s">
        <v>184</v>
      </c>
      <c r="B71" s="167" t="s">
        <v>185</v>
      </c>
      <c r="C71" s="127">
        <v>1</v>
      </c>
      <c r="D71" s="127" t="s">
        <v>79</v>
      </c>
      <c r="E71" s="127" t="s">
        <v>79</v>
      </c>
      <c r="F71" s="141"/>
      <c r="G71" s="141"/>
      <c r="H71" s="127" t="s">
        <v>186</v>
      </c>
      <c r="I71" s="171">
        <v>2021130010228</v>
      </c>
      <c r="J71" s="19" t="s">
        <v>187</v>
      </c>
      <c r="K71" s="20">
        <v>1</v>
      </c>
      <c r="L71" s="20">
        <v>0</v>
      </c>
      <c r="M71" s="20" t="s">
        <v>79</v>
      </c>
      <c r="N71" s="20">
        <v>0</v>
      </c>
      <c r="O71" s="169">
        <v>0</v>
      </c>
      <c r="P71" s="169"/>
      <c r="Q71" s="169">
        <v>0</v>
      </c>
      <c r="R71" s="169"/>
      <c r="S71" s="228">
        <v>2780000000</v>
      </c>
      <c r="T71" s="228">
        <v>257260000</v>
      </c>
      <c r="U71" s="231">
        <f>+T71/S71</f>
        <v>9.2539568345323744E-2</v>
      </c>
      <c r="V71" s="78"/>
      <c r="W71" s="88"/>
      <c r="X71" s="24"/>
      <c r="Y71" s="24"/>
    </row>
    <row r="72" spans="1:25" ht="36" customHeight="1">
      <c r="A72" s="162"/>
      <c r="B72" s="167"/>
      <c r="C72" s="127"/>
      <c r="D72" s="127"/>
      <c r="E72" s="127"/>
      <c r="F72" s="142"/>
      <c r="G72" s="142"/>
      <c r="H72" s="127"/>
      <c r="I72" s="171"/>
      <c r="J72" s="19" t="s">
        <v>188</v>
      </c>
      <c r="K72" s="20">
        <v>1</v>
      </c>
      <c r="L72" s="20">
        <v>0</v>
      </c>
      <c r="M72" s="20" t="s">
        <v>79</v>
      </c>
      <c r="N72" s="20">
        <v>0</v>
      </c>
      <c r="O72" s="169"/>
      <c r="P72" s="169"/>
      <c r="Q72" s="169"/>
      <c r="R72" s="169"/>
      <c r="S72" s="229"/>
      <c r="T72" s="229"/>
      <c r="U72" s="232"/>
      <c r="V72" s="78"/>
      <c r="W72" s="88"/>
      <c r="X72" s="24"/>
      <c r="Y72" s="24"/>
    </row>
    <row r="73" spans="1:25">
      <c r="A73" s="162"/>
      <c r="B73" s="167"/>
      <c r="C73" s="127"/>
      <c r="D73" s="127"/>
      <c r="E73" s="127"/>
      <c r="F73" s="143"/>
      <c r="G73" s="143"/>
      <c r="H73" s="127"/>
      <c r="I73" s="171"/>
      <c r="J73" s="19" t="s">
        <v>189</v>
      </c>
      <c r="K73" s="20">
        <v>1</v>
      </c>
      <c r="L73" s="20">
        <v>0</v>
      </c>
      <c r="M73" s="20" t="s">
        <v>79</v>
      </c>
      <c r="N73" s="20">
        <v>0</v>
      </c>
      <c r="O73" s="169"/>
      <c r="P73" s="169"/>
      <c r="Q73" s="169"/>
      <c r="R73" s="169"/>
      <c r="S73" s="230"/>
      <c r="T73" s="230"/>
      <c r="U73" s="233"/>
      <c r="V73" s="78"/>
      <c r="W73" s="88"/>
      <c r="X73" s="24"/>
      <c r="Y73" s="24"/>
    </row>
    <row r="74" spans="1:25" ht="22.9">
      <c r="A74" s="121" t="s">
        <v>184</v>
      </c>
      <c r="B74" s="122"/>
      <c r="C74" s="122"/>
      <c r="D74" s="122"/>
      <c r="E74" s="122"/>
      <c r="F74" s="123"/>
      <c r="G74" s="102"/>
      <c r="H74" s="13"/>
      <c r="I74" s="16"/>
      <c r="J74" s="17"/>
      <c r="K74" s="13"/>
      <c r="L74" s="13"/>
      <c r="M74" s="13"/>
      <c r="N74" s="108">
        <v>0</v>
      </c>
      <c r="O74" s="61"/>
      <c r="P74" s="61"/>
      <c r="Q74" s="61"/>
      <c r="R74" s="61"/>
      <c r="S74" s="113"/>
      <c r="T74" s="113"/>
      <c r="U74" s="61"/>
      <c r="V74" s="77"/>
      <c r="W74" s="89"/>
      <c r="X74" s="13"/>
      <c r="Y74" s="13"/>
    </row>
    <row r="75" spans="1:25" ht="39.75" customHeight="1">
      <c r="A75" s="162" t="s">
        <v>190</v>
      </c>
      <c r="B75" s="19" t="s">
        <v>191</v>
      </c>
      <c r="C75" s="18">
        <v>15</v>
      </c>
      <c r="D75" s="18" t="s">
        <v>79</v>
      </c>
      <c r="E75" s="18" t="s">
        <v>79</v>
      </c>
      <c r="F75" s="18"/>
      <c r="G75" s="18"/>
      <c r="H75" s="127" t="s">
        <v>192</v>
      </c>
      <c r="I75" s="171">
        <v>2021130010222</v>
      </c>
      <c r="J75" s="19" t="s">
        <v>193</v>
      </c>
      <c r="K75" s="20">
        <v>1</v>
      </c>
      <c r="L75" s="20">
        <v>0</v>
      </c>
      <c r="M75" s="20" t="s">
        <v>79</v>
      </c>
      <c r="N75" s="20">
        <v>0</v>
      </c>
      <c r="O75" s="169">
        <v>0</v>
      </c>
      <c r="P75" s="169"/>
      <c r="Q75" s="169">
        <v>0</v>
      </c>
      <c r="R75" s="169"/>
      <c r="S75" s="234">
        <v>62920000</v>
      </c>
      <c r="T75" s="234">
        <v>0</v>
      </c>
      <c r="U75" s="237">
        <v>0</v>
      </c>
      <c r="V75" s="78"/>
      <c r="W75" s="88"/>
      <c r="X75" s="24"/>
      <c r="Y75" s="24"/>
    </row>
    <row r="76" spans="1:25" ht="37.5" customHeight="1">
      <c r="A76" s="162"/>
      <c r="B76" s="178" t="s">
        <v>194</v>
      </c>
      <c r="C76" s="128">
        <v>1</v>
      </c>
      <c r="D76" s="128" t="s">
        <v>79</v>
      </c>
      <c r="E76" s="128" t="s">
        <v>79</v>
      </c>
      <c r="F76" s="124"/>
      <c r="G76" s="124"/>
      <c r="H76" s="127"/>
      <c r="I76" s="171"/>
      <c r="J76" s="19" t="s">
        <v>195</v>
      </c>
      <c r="K76" s="20">
        <v>1</v>
      </c>
      <c r="L76" s="20">
        <v>0</v>
      </c>
      <c r="M76" s="20" t="s">
        <v>79</v>
      </c>
      <c r="N76" s="20">
        <v>0</v>
      </c>
      <c r="O76" s="169"/>
      <c r="P76" s="169"/>
      <c r="Q76" s="169"/>
      <c r="R76" s="169"/>
      <c r="S76" s="235"/>
      <c r="T76" s="235"/>
      <c r="U76" s="238"/>
      <c r="V76" s="78"/>
      <c r="W76" s="88"/>
      <c r="X76" s="24"/>
      <c r="Y76" s="24"/>
    </row>
    <row r="77" spans="1:25">
      <c r="A77" s="162"/>
      <c r="B77" s="178"/>
      <c r="C77" s="128"/>
      <c r="D77" s="128"/>
      <c r="E77" s="128"/>
      <c r="F77" s="126"/>
      <c r="G77" s="126"/>
      <c r="H77" s="127"/>
      <c r="I77" s="171"/>
      <c r="J77" s="19" t="s">
        <v>196</v>
      </c>
      <c r="K77" s="20">
        <v>1</v>
      </c>
      <c r="L77" s="20">
        <v>0</v>
      </c>
      <c r="M77" s="20" t="s">
        <v>79</v>
      </c>
      <c r="N77" s="20">
        <v>0</v>
      </c>
      <c r="O77" s="169"/>
      <c r="P77" s="169"/>
      <c r="Q77" s="169"/>
      <c r="R77" s="169"/>
      <c r="S77" s="236"/>
      <c r="T77" s="236"/>
      <c r="U77" s="239"/>
      <c r="V77" s="78"/>
      <c r="W77" s="88"/>
      <c r="X77" s="24"/>
      <c r="Y77" s="24"/>
    </row>
    <row r="78" spans="1:25" ht="45.6" customHeight="1">
      <c r="A78" s="121" t="s">
        <v>190</v>
      </c>
      <c r="B78" s="122"/>
      <c r="C78" s="122"/>
      <c r="D78" s="122"/>
      <c r="E78" s="122"/>
      <c r="F78" s="123"/>
      <c r="G78" s="102"/>
      <c r="H78" s="13"/>
      <c r="I78" s="16"/>
      <c r="J78" s="17"/>
      <c r="K78" s="13"/>
      <c r="L78" s="13"/>
      <c r="M78" s="13"/>
      <c r="N78" s="108">
        <f>AVERAGE(N75:N77)</f>
        <v>0</v>
      </c>
      <c r="O78" s="61"/>
      <c r="P78" s="61"/>
      <c r="Q78" s="61"/>
      <c r="R78" s="61"/>
      <c r="S78" s="61"/>
      <c r="T78" s="61"/>
      <c r="U78" s="61"/>
      <c r="V78" s="77"/>
      <c r="W78" s="89"/>
      <c r="X78" s="13"/>
      <c r="Y78" s="13"/>
    </row>
    <row r="79" spans="1:25" s="66" customFormat="1" ht="54" customHeight="1">
      <c r="A79" s="162" t="s">
        <v>197</v>
      </c>
      <c r="B79" s="167" t="s">
        <v>198</v>
      </c>
      <c r="C79" s="127">
        <v>3000</v>
      </c>
      <c r="D79" s="127">
        <v>395</v>
      </c>
      <c r="E79" s="127">
        <v>690</v>
      </c>
      <c r="F79" s="141">
        <f>+E79+D79</f>
        <v>1085</v>
      </c>
      <c r="G79" s="156">
        <f>+F79/C79</f>
        <v>0.36166666666666669</v>
      </c>
      <c r="H79" s="127" t="s">
        <v>199</v>
      </c>
      <c r="I79" s="170">
        <v>2020130010119</v>
      </c>
      <c r="J79" s="19" t="s">
        <v>200</v>
      </c>
      <c r="K79" s="20">
        <v>60</v>
      </c>
      <c r="L79" s="20">
        <v>12</v>
      </c>
      <c r="M79" s="20">
        <v>34</v>
      </c>
      <c r="N79" s="103">
        <f>+(L79+M79)/K79</f>
        <v>0.76666666666666672</v>
      </c>
      <c r="O79" s="168">
        <v>386200000</v>
      </c>
      <c r="P79" s="168">
        <v>507200000</v>
      </c>
      <c r="Q79" s="168">
        <v>6300000</v>
      </c>
      <c r="R79" s="168">
        <v>85000000</v>
      </c>
      <c r="S79" s="228">
        <v>8984494424.6700001</v>
      </c>
      <c r="T79" s="240">
        <v>85000000</v>
      </c>
      <c r="U79" s="241">
        <f>+T79/S79</f>
        <v>9.4607438084221458E-3</v>
      </c>
      <c r="V79" s="70" t="s">
        <v>201</v>
      </c>
      <c r="W79" s="85" t="s">
        <v>202</v>
      </c>
      <c r="X79" s="58" t="s">
        <v>35</v>
      </c>
      <c r="Y79" s="55" t="s">
        <v>35</v>
      </c>
    </row>
    <row r="80" spans="1:25" s="66" customFormat="1" ht="56.25" customHeight="1">
      <c r="A80" s="162"/>
      <c r="B80" s="167"/>
      <c r="C80" s="127"/>
      <c r="D80" s="127"/>
      <c r="E80" s="127"/>
      <c r="F80" s="142"/>
      <c r="G80" s="157"/>
      <c r="H80" s="127"/>
      <c r="I80" s="170"/>
      <c r="J80" s="67" t="s">
        <v>203</v>
      </c>
      <c r="K80" s="20">
        <v>1</v>
      </c>
      <c r="L80" s="20">
        <v>0</v>
      </c>
      <c r="M80" s="20">
        <v>0</v>
      </c>
      <c r="N80" s="103">
        <f t="shared" ref="N80:N88" si="3">+(L80+M80)/K80</f>
        <v>0</v>
      </c>
      <c r="O80" s="168"/>
      <c r="P80" s="168"/>
      <c r="Q80" s="168"/>
      <c r="R80" s="168"/>
      <c r="S80" s="229"/>
      <c r="T80" s="240"/>
      <c r="U80" s="242"/>
      <c r="V80" s="70" t="s">
        <v>204</v>
      </c>
      <c r="W80" s="85"/>
      <c r="X80" s="58" t="s">
        <v>40</v>
      </c>
      <c r="Y80" s="55" t="s">
        <v>40</v>
      </c>
    </row>
    <row r="81" spans="1:25" s="66" customFormat="1">
      <c r="A81" s="162"/>
      <c r="B81" s="167"/>
      <c r="C81" s="127"/>
      <c r="D81" s="127"/>
      <c r="E81" s="127"/>
      <c r="F81" s="142"/>
      <c r="G81" s="157"/>
      <c r="H81" s="127"/>
      <c r="I81" s="170"/>
      <c r="J81" s="19" t="s">
        <v>205</v>
      </c>
      <c r="K81" s="20">
        <v>1</v>
      </c>
      <c r="L81" s="20">
        <v>0</v>
      </c>
      <c r="M81" s="20">
        <v>0</v>
      </c>
      <c r="N81" s="103">
        <f t="shared" si="3"/>
        <v>0</v>
      </c>
      <c r="O81" s="168"/>
      <c r="P81" s="168"/>
      <c r="Q81" s="168"/>
      <c r="R81" s="168"/>
      <c r="S81" s="229"/>
      <c r="T81" s="240"/>
      <c r="U81" s="242"/>
      <c r="V81" s="79"/>
      <c r="W81" s="90"/>
      <c r="X81" s="49"/>
      <c r="Y81" s="49"/>
    </row>
    <row r="82" spans="1:25" s="66" customFormat="1">
      <c r="A82" s="162"/>
      <c r="B82" s="167"/>
      <c r="C82" s="127"/>
      <c r="D82" s="127"/>
      <c r="E82" s="127"/>
      <c r="F82" s="142"/>
      <c r="G82" s="157"/>
      <c r="H82" s="127"/>
      <c r="I82" s="170"/>
      <c r="J82" s="21" t="s">
        <v>206</v>
      </c>
      <c r="K82" s="20">
        <v>1</v>
      </c>
      <c r="L82" s="20">
        <v>0</v>
      </c>
      <c r="M82" s="20">
        <v>0</v>
      </c>
      <c r="N82" s="103">
        <f t="shared" si="3"/>
        <v>0</v>
      </c>
      <c r="O82" s="168"/>
      <c r="P82" s="168"/>
      <c r="Q82" s="168"/>
      <c r="R82" s="168"/>
      <c r="S82" s="229"/>
      <c r="T82" s="240"/>
      <c r="U82" s="242"/>
      <c r="V82" s="79"/>
      <c r="W82" s="90"/>
      <c r="X82" s="49"/>
      <c r="Y82" s="49"/>
    </row>
    <row r="83" spans="1:25" s="66" customFormat="1" ht="39.75" customHeight="1">
      <c r="A83" s="162"/>
      <c r="B83" s="167"/>
      <c r="C83" s="127"/>
      <c r="D83" s="127"/>
      <c r="E83" s="127"/>
      <c r="F83" s="142"/>
      <c r="G83" s="157"/>
      <c r="H83" s="127"/>
      <c r="I83" s="170"/>
      <c r="J83" s="19" t="s">
        <v>207</v>
      </c>
      <c r="K83" s="20">
        <v>40</v>
      </c>
      <c r="L83" s="20">
        <v>0</v>
      </c>
      <c r="M83" s="20">
        <v>13</v>
      </c>
      <c r="N83" s="103">
        <f t="shared" si="3"/>
        <v>0.32500000000000001</v>
      </c>
      <c r="O83" s="168"/>
      <c r="P83" s="168"/>
      <c r="Q83" s="168"/>
      <c r="R83" s="168"/>
      <c r="S83" s="229"/>
      <c r="T83" s="240"/>
      <c r="U83" s="242"/>
      <c r="V83" s="70" t="s">
        <v>208</v>
      </c>
      <c r="W83" s="85" t="s">
        <v>209</v>
      </c>
      <c r="X83" s="49"/>
      <c r="Y83" s="55" t="s">
        <v>46</v>
      </c>
    </row>
    <row r="84" spans="1:25" s="66" customFormat="1" ht="30" customHeight="1">
      <c r="A84" s="162"/>
      <c r="B84" s="167"/>
      <c r="C84" s="127"/>
      <c r="D84" s="127"/>
      <c r="E84" s="127"/>
      <c r="F84" s="142"/>
      <c r="G84" s="157"/>
      <c r="H84" s="127"/>
      <c r="I84" s="170"/>
      <c r="J84" s="19" t="s">
        <v>210</v>
      </c>
      <c r="K84" s="20">
        <v>2</v>
      </c>
      <c r="L84" s="20">
        <v>0</v>
      </c>
      <c r="M84" s="20">
        <v>0</v>
      </c>
      <c r="N84" s="103">
        <f t="shared" si="3"/>
        <v>0</v>
      </c>
      <c r="O84" s="168"/>
      <c r="P84" s="168"/>
      <c r="Q84" s="168"/>
      <c r="R84" s="168"/>
      <c r="S84" s="229"/>
      <c r="T84" s="240"/>
      <c r="U84" s="242"/>
      <c r="V84" s="79"/>
      <c r="W84" s="90"/>
      <c r="X84" s="49"/>
      <c r="Y84" s="49"/>
    </row>
    <row r="85" spans="1:25" s="66" customFormat="1" ht="22.9">
      <c r="A85" s="162"/>
      <c r="B85" s="167"/>
      <c r="C85" s="127"/>
      <c r="D85" s="127"/>
      <c r="E85" s="127"/>
      <c r="F85" s="142"/>
      <c r="G85" s="157"/>
      <c r="H85" s="127"/>
      <c r="I85" s="170"/>
      <c r="J85" s="19" t="s">
        <v>211</v>
      </c>
      <c r="K85" s="20">
        <v>2</v>
      </c>
      <c r="L85" s="20">
        <v>0</v>
      </c>
      <c r="M85" s="20">
        <v>1</v>
      </c>
      <c r="N85" s="103">
        <f t="shared" si="3"/>
        <v>0.5</v>
      </c>
      <c r="O85" s="168"/>
      <c r="P85" s="168"/>
      <c r="Q85" s="168"/>
      <c r="R85" s="168"/>
      <c r="S85" s="229"/>
      <c r="T85" s="240"/>
      <c r="U85" s="242"/>
      <c r="V85" s="79"/>
      <c r="W85" s="90"/>
      <c r="X85" s="49"/>
      <c r="Y85" s="49"/>
    </row>
    <row r="86" spans="1:25" s="66" customFormat="1" ht="24" customHeight="1">
      <c r="A86" s="162"/>
      <c r="B86" s="167"/>
      <c r="C86" s="127"/>
      <c r="D86" s="127"/>
      <c r="E86" s="127"/>
      <c r="F86" s="142"/>
      <c r="G86" s="157"/>
      <c r="H86" s="127"/>
      <c r="I86" s="170"/>
      <c r="J86" s="19" t="s">
        <v>212</v>
      </c>
      <c r="K86" s="20">
        <v>2</v>
      </c>
      <c r="L86" s="20">
        <v>0</v>
      </c>
      <c r="M86" s="20">
        <v>0</v>
      </c>
      <c r="N86" s="103">
        <f t="shared" si="3"/>
        <v>0</v>
      </c>
      <c r="O86" s="168"/>
      <c r="P86" s="168"/>
      <c r="Q86" s="168"/>
      <c r="R86" s="168"/>
      <c r="S86" s="229"/>
      <c r="T86" s="240"/>
      <c r="U86" s="242"/>
      <c r="V86" s="79"/>
      <c r="W86" s="90"/>
      <c r="X86" s="49"/>
      <c r="Y86" s="49"/>
    </row>
    <row r="87" spans="1:25" s="66" customFormat="1" ht="27.75" customHeight="1">
      <c r="A87" s="162"/>
      <c r="B87" s="167"/>
      <c r="C87" s="127"/>
      <c r="D87" s="127"/>
      <c r="E87" s="127"/>
      <c r="F87" s="143"/>
      <c r="G87" s="158"/>
      <c r="H87" s="127"/>
      <c r="I87" s="170"/>
      <c r="J87" s="19" t="s">
        <v>213</v>
      </c>
      <c r="K87" s="20">
        <v>2</v>
      </c>
      <c r="L87" s="20">
        <v>0</v>
      </c>
      <c r="M87" s="20">
        <v>0.5</v>
      </c>
      <c r="N87" s="103">
        <f t="shared" si="3"/>
        <v>0.25</v>
      </c>
      <c r="O87" s="168"/>
      <c r="P87" s="168"/>
      <c r="Q87" s="168"/>
      <c r="R87" s="168"/>
      <c r="S87" s="229"/>
      <c r="T87" s="240"/>
      <c r="U87" s="242"/>
      <c r="V87" s="70" t="s">
        <v>214</v>
      </c>
      <c r="W87" s="85" t="s">
        <v>215</v>
      </c>
      <c r="X87" s="58" t="s">
        <v>216</v>
      </c>
      <c r="Y87" s="55" t="s">
        <v>216</v>
      </c>
    </row>
    <row r="88" spans="1:25" s="66" customFormat="1" ht="54.75" customHeight="1">
      <c r="A88" s="162"/>
      <c r="B88" s="19" t="s">
        <v>217</v>
      </c>
      <c r="C88" s="18">
        <v>1</v>
      </c>
      <c r="D88" s="48">
        <v>0.25</v>
      </c>
      <c r="E88" s="48">
        <v>0.75</v>
      </c>
      <c r="F88" s="48">
        <f>+E88+D88</f>
        <v>1</v>
      </c>
      <c r="G88" s="103">
        <v>1</v>
      </c>
      <c r="H88" s="127"/>
      <c r="I88" s="170"/>
      <c r="J88" s="19" t="s">
        <v>218</v>
      </c>
      <c r="K88" s="20">
        <v>1</v>
      </c>
      <c r="L88" s="20">
        <v>0.25</v>
      </c>
      <c r="M88" s="20">
        <v>0.75</v>
      </c>
      <c r="N88" s="103">
        <f t="shared" si="3"/>
        <v>1</v>
      </c>
      <c r="O88" s="168"/>
      <c r="P88" s="168"/>
      <c r="Q88" s="168"/>
      <c r="R88" s="168"/>
      <c r="S88" s="230"/>
      <c r="T88" s="240"/>
      <c r="U88" s="243"/>
      <c r="V88" s="70" t="s">
        <v>219</v>
      </c>
      <c r="W88" s="85" t="s">
        <v>220</v>
      </c>
      <c r="X88" s="50" t="s">
        <v>221</v>
      </c>
      <c r="Y88" s="55" t="s">
        <v>222</v>
      </c>
    </row>
    <row r="89" spans="1:25" ht="50.45" customHeight="1">
      <c r="A89" s="121" t="s">
        <v>197</v>
      </c>
      <c r="B89" s="122"/>
      <c r="C89" s="122"/>
      <c r="D89" s="122"/>
      <c r="E89" s="122"/>
      <c r="F89" s="123"/>
      <c r="G89" s="102">
        <f>AVERAGE(G79:G88)</f>
        <v>0.6808333333333334</v>
      </c>
      <c r="H89" s="13"/>
      <c r="I89" s="14"/>
      <c r="J89" s="14"/>
      <c r="K89" s="13" t="s">
        <v>223</v>
      </c>
      <c r="L89" s="13"/>
      <c r="M89" s="13"/>
      <c r="N89" s="108">
        <f>AVERAGE(N79:N88)</f>
        <v>0.28416666666666668</v>
      </c>
      <c r="O89" s="61"/>
      <c r="P89" s="61"/>
      <c r="Q89" s="61"/>
      <c r="R89" s="61"/>
      <c r="S89" s="61"/>
      <c r="T89" s="61"/>
      <c r="U89" s="61"/>
      <c r="V89" s="77"/>
      <c r="W89" s="89"/>
      <c r="X89" s="15"/>
      <c r="Y89" s="15"/>
    </row>
    <row r="90" spans="1:25" s="66" customFormat="1" ht="48" customHeight="1">
      <c r="A90" s="162" t="s">
        <v>224</v>
      </c>
      <c r="B90" s="19" t="s">
        <v>225</v>
      </c>
      <c r="C90" s="18">
        <v>300</v>
      </c>
      <c r="D90" s="18">
        <v>0</v>
      </c>
      <c r="E90" s="18">
        <v>24</v>
      </c>
      <c r="F90" s="18">
        <f>+E90+D90</f>
        <v>24</v>
      </c>
      <c r="G90" s="103">
        <f>+F90/C90</f>
        <v>0.08</v>
      </c>
      <c r="H90" s="127" t="s">
        <v>226</v>
      </c>
      <c r="I90" s="170">
        <v>2020130010112</v>
      </c>
      <c r="J90" s="19" t="s">
        <v>227</v>
      </c>
      <c r="K90" s="20">
        <v>1</v>
      </c>
      <c r="L90" s="20">
        <v>0</v>
      </c>
      <c r="M90" s="20">
        <v>24</v>
      </c>
      <c r="N90" s="103">
        <v>1</v>
      </c>
      <c r="O90" s="168">
        <v>326400000</v>
      </c>
      <c r="P90" s="168">
        <v>830471037</v>
      </c>
      <c r="Q90" s="168">
        <v>2800000</v>
      </c>
      <c r="R90" s="168">
        <v>85900000</v>
      </c>
      <c r="S90" s="244">
        <v>2422500000</v>
      </c>
      <c r="T90" s="244">
        <v>85900000</v>
      </c>
      <c r="U90" s="247">
        <f>+T90/S90</f>
        <v>3.5459236326109395E-2</v>
      </c>
      <c r="V90" s="79" t="s">
        <v>228</v>
      </c>
      <c r="W90" s="213" t="s">
        <v>229</v>
      </c>
      <c r="X90" s="49"/>
      <c r="Y90" s="55" t="s">
        <v>71</v>
      </c>
    </row>
    <row r="91" spans="1:25" s="66" customFormat="1" ht="60" customHeight="1">
      <c r="A91" s="162"/>
      <c r="B91" s="19" t="s">
        <v>230</v>
      </c>
      <c r="C91" s="18">
        <v>150</v>
      </c>
      <c r="D91" s="18">
        <v>0</v>
      </c>
      <c r="E91" s="18">
        <v>0</v>
      </c>
      <c r="F91" s="18">
        <v>0</v>
      </c>
      <c r="G91" s="103">
        <v>0</v>
      </c>
      <c r="H91" s="127"/>
      <c r="I91" s="170"/>
      <c r="J91" s="19" t="s">
        <v>231</v>
      </c>
      <c r="K91" s="20">
        <v>1</v>
      </c>
      <c r="L91" s="20">
        <v>0</v>
      </c>
      <c r="M91" s="20">
        <v>0</v>
      </c>
      <c r="N91" s="103">
        <f t="shared" ref="N91:N96" si="4">+(L91+M91)/K91</f>
        <v>0</v>
      </c>
      <c r="O91" s="168"/>
      <c r="P91" s="168"/>
      <c r="Q91" s="168"/>
      <c r="R91" s="168"/>
      <c r="S91" s="245"/>
      <c r="T91" s="245"/>
      <c r="U91" s="248"/>
      <c r="V91" s="79" t="s">
        <v>228</v>
      </c>
      <c r="W91" s="213"/>
      <c r="X91" s="49"/>
      <c r="Y91" s="49"/>
    </row>
    <row r="92" spans="1:25" s="66" customFormat="1" ht="43.5" customHeight="1">
      <c r="A92" s="162"/>
      <c r="B92" s="167" t="s">
        <v>232</v>
      </c>
      <c r="C92" s="127">
        <v>6000</v>
      </c>
      <c r="D92" s="127">
        <v>593</v>
      </c>
      <c r="E92" s="127">
        <v>1803</v>
      </c>
      <c r="F92" s="141">
        <f>+E92+D92</f>
        <v>2396</v>
      </c>
      <c r="G92" s="156">
        <f>+F92/C92</f>
        <v>0.39933333333333332</v>
      </c>
      <c r="H92" s="127"/>
      <c r="I92" s="170"/>
      <c r="J92" s="19" t="s">
        <v>233</v>
      </c>
      <c r="K92" s="20">
        <v>45</v>
      </c>
      <c r="L92" s="20">
        <v>17</v>
      </c>
      <c r="M92" s="20">
        <v>50</v>
      </c>
      <c r="N92" s="103">
        <v>1</v>
      </c>
      <c r="O92" s="168"/>
      <c r="P92" s="168"/>
      <c r="Q92" s="168"/>
      <c r="R92" s="168"/>
      <c r="S92" s="245"/>
      <c r="T92" s="245"/>
      <c r="U92" s="248"/>
      <c r="V92" s="80" t="s">
        <v>234</v>
      </c>
      <c r="W92" s="213"/>
      <c r="X92" s="58" t="s">
        <v>169</v>
      </c>
      <c r="Y92" s="55" t="s">
        <v>169</v>
      </c>
    </row>
    <row r="93" spans="1:25" s="66" customFormat="1" ht="26.25" customHeight="1">
      <c r="A93" s="162"/>
      <c r="B93" s="167"/>
      <c r="C93" s="127"/>
      <c r="D93" s="127"/>
      <c r="E93" s="127"/>
      <c r="F93" s="143"/>
      <c r="G93" s="158"/>
      <c r="H93" s="127"/>
      <c r="I93" s="170"/>
      <c r="J93" s="21" t="s">
        <v>235</v>
      </c>
      <c r="K93" s="20">
        <v>1</v>
      </c>
      <c r="L93" s="20">
        <v>0</v>
      </c>
      <c r="M93" s="20">
        <v>0</v>
      </c>
      <c r="N93" s="103">
        <f t="shared" si="4"/>
        <v>0</v>
      </c>
      <c r="O93" s="168"/>
      <c r="P93" s="168"/>
      <c r="Q93" s="168"/>
      <c r="R93" s="168"/>
      <c r="S93" s="245"/>
      <c r="T93" s="245"/>
      <c r="U93" s="248"/>
      <c r="V93" s="79"/>
      <c r="W93" s="213"/>
      <c r="X93" s="49"/>
      <c r="Y93" s="55" t="s">
        <v>236</v>
      </c>
    </row>
    <row r="94" spans="1:25" s="66" customFormat="1" ht="30.75" customHeight="1">
      <c r="A94" s="162"/>
      <c r="B94" s="167" t="s">
        <v>237</v>
      </c>
      <c r="C94" s="127">
        <v>4</v>
      </c>
      <c r="D94" s="127">
        <v>0</v>
      </c>
      <c r="E94" s="127">
        <v>1</v>
      </c>
      <c r="F94" s="141">
        <f>+E94+D94</f>
        <v>1</v>
      </c>
      <c r="G94" s="156">
        <f>+F94/C94</f>
        <v>0.25</v>
      </c>
      <c r="H94" s="127"/>
      <c r="I94" s="170"/>
      <c r="J94" s="19" t="s">
        <v>238</v>
      </c>
      <c r="K94" s="20">
        <v>1</v>
      </c>
      <c r="L94" s="20">
        <v>0</v>
      </c>
      <c r="M94" s="20">
        <v>0</v>
      </c>
      <c r="N94" s="103">
        <f t="shared" si="4"/>
        <v>0</v>
      </c>
      <c r="O94" s="168"/>
      <c r="P94" s="168"/>
      <c r="Q94" s="168"/>
      <c r="R94" s="168"/>
      <c r="S94" s="245"/>
      <c r="T94" s="245"/>
      <c r="U94" s="248"/>
      <c r="V94" s="79"/>
      <c r="W94" s="213"/>
      <c r="X94" s="49"/>
      <c r="Y94" s="49"/>
    </row>
    <row r="95" spans="1:25" s="66" customFormat="1" ht="60" customHeight="1">
      <c r="A95" s="162"/>
      <c r="B95" s="167"/>
      <c r="C95" s="127"/>
      <c r="D95" s="127"/>
      <c r="E95" s="127"/>
      <c r="F95" s="143"/>
      <c r="G95" s="158"/>
      <c r="H95" s="127"/>
      <c r="I95" s="170"/>
      <c r="J95" s="19" t="s">
        <v>239</v>
      </c>
      <c r="K95" s="20">
        <v>1</v>
      </c>
      <c r="L95" s="20">
        <v>0</v>
      </c>
      <c r="M95" s="20">
        <v>0</v>
      </c>
      <c r="N95" s="103">
        <f t="shared" si="4"/>
        <v>0</v>
      </c>
      <c r="O95" s="168"/>
      <c r="P95" s="168"/>
      <c r="Q95" s="168"/>
      <c r="R95" s="168"/>
      <c r="S95" s="245"/>
      <c r="T95" s="245"/>
      <c r="U95" s="248"/>
      <c r="V95" s="79"/>
      <c r="W95" s="213"/>
      <c r="X95" s="49"/>
      <c r="Y95" s="49"/>
    </row>
    <row r="96" spans="1:25" s="66" customFormat="1" ht="72" customHeight="1">
      <c r="A96" s="162"/>
      <c r="B96" s="19" t="s">
        <v>240</v>
      </c>
      <c r="C96" s="18">
        <v>4</v>
      </c>
      <c r="D96" s="18">
        <v>0</v>
      </c>
      <c r="E96" s="18">
        <v>0</v>
      </c>
      <c r="F96" s="18">
        <v>0</v>
      </c>
      <c r="G96" s="103">
        <v>0</v>
      </c>
      <c r="H96" s="127"/>
      <c r="I96" s="170"/>
      <c r="J96" s="19" t="s">
        <v>241</v>
      </c>
      <c r="K96" s="20">
        <v>4</v>
      </c>
      <c r="L96" s="20">
        <v>0</v>
      </c>
      <c r="M96" s="20">
        <v>0</v>
      </c>
      <c r="N96" s="103">
        <f t="shared" si="4"/>
        <v>0</v>
      </c>
      <c r="O96" s="168"/>
      <c r="P96" s="168"/>
      <c r="Q96" s="168"/>
      <c r="R96" s="168"/>
      <c r="S96" s="246"/>
      <c r="T96" s="246"/>
      <c r="U96" s="249"/>
      <c r="V96" s="79" t="s">
        <v>242</v>
      </c>
      <c r="W96" s="213"/>
      <c r="X96" s="49"/>
      <c r="Y96" s="49"/>
    </row>
    <row r="97" spans="1:25" ht="61.15" customHeight="1">
      <c r="A97" s="121" t="s">
        <v>224</v>
      </c>
      <c r="B97" s="122"/>
      <c r="C97" s="122"/>
      <c r="D97" s="122"/>
      <c r="E97" s="122"/>
      <c r="F97" s="123"/>
      <c r="G97" s="102">
        <f>AVERAGE(G90:G96)</f>
        <v>0.14586666666666667</v>
      </c>
      <c r="H97" s="13"/>
      <c r="I97" s="14"/>
      <c r="J97" s="14"/>
      <c r="K97" s="13"/>
      <c r="L97" s="13"/>
      <c r="M97" s="13"/>
      <c r="N97" s="108">
        <f>AVERAGE(N90:N96)</f>
        <v>0.2857142857142857</v>
      </c>
      <c r="O97" s="61"/>
      <c r="P97" s="61"/>
      <c r="Q97" s="61"/>
      <c r="R97" s="61"/>
      <c r="S97" s="61"/>
      <c r="T97" s="61"/>
      <c r="U97" s="61"/>
      <c r="V97" s="77"/>
      <c r="W97" s="89"/>
      <c r="X97" s="15"/>
      <c r="Y97" s="15"/>
    </row>
    <row r="98" spans="1:25" s="66" customFormat="1" ht="24" customHeight="1">
      <c r="A98" s="162" t="s">
        <v>243</v>
      </c>
      <c r="B98" s="166" t="s">
        <v>244</v>
      </c>
      <c r="C98" s="127">
        <v>6000</v>
      </c>
      <c r="D98" s="127">
        <v>1640</v>
      </c>
      <c r="E98" s="127">
        <v>8372</v>
      </c>
      <c r="F98" s="141">
        <f>+E98+D98</f>
        <v>10012</v>
      </c>
      <c r="G98" s="156">
        <v>1</v>
      </c>
      <c r="H98" s="127" t="s">
        <v>245</v>
      </c>
      <c r="I98" s="170">
        <v>2020130010120</v>
      </c>
      <c r="J98" s="19" t="s">
        <v>246</v>
      </c>
      <c r="K98" s="20">
        <v>1</v>
      </c>
      <c r="L98" s="20">
        <v>0</v>
      </c>
      <c r="M98" s="20">
        <v>0</v>
      </c>
      <c r="N98" s="103">
        <f>+(L98+M98)/K98</f>
        <v>0</v>
      </c>
      <c r="O98" s="168">
        <v>27200000</v>
      </c>
      <c r="P98" s="168">
        <v>37006000</v>
      </c>
      <c r="Q98" s="168">
        <v>0</v>
      </c>
      <c r="R98" s="168">
        <v>6800000</v>
      </c>
      <c r="S98" s="222">
        <v>710000000</v>
      </c>
      <c r="T98" s="222">
        <v>6800000</v>
      </c>
      <c r="U98" s="250">
        <f>+T98/S98</f>
        <v>9.5774647887323944E-3</v>
      </c>
      <c r="V98" s="79"/>
      <c r="W98" s="213" t="s">
        <v>247</v>
      </c>
      <c r="X98" s="49"/>
      <c r="Y98" s="49"/>
    </row>
    <row r="99" spans="1:25" s="66" customFormat="1" ht="24" customHeight="1">
      <c r="A99" s="162"/>
      <c r="B99" s="166"/>
      <c r="C99" s="127"/>
      <c r="D99" s="127"/>
      <c r="E99" s="127"/>
      <c r="F99" s="142"/>
      <c r="G99" s="157"/>
      <c r="H99" s="127"/>
      <c r="I99" s="170"/>
      <c r="J99" s="19" t="s">
        <v>248</v>
      </c>
      <c r="K99" s="20">
        <v>150</v>
      </c>
      <c r="L99" s="20">
        <v>30</v>
      </c>
      <c r="M99" s="20">
        <v>205</v>
      </c>
      <c r="N99" s="103">
        <v>0.01</v>
      </c>
      <c r="O99" s="168"/>
      <c r="P99" s="168"/>
      <c r="Q99" s="168"/>
      <c r="R99" s="168"/>
      <c r="S99" s="223"/>
      <c r="T99" s="223"/>
      <c r="U99" s="251"/>
      <c r="V99" s="80" t="s">
        <v>249</v>
      </c>
      <c r="W99" s="213"/>
      <c r="X99" s="58" t="s">
        <v>149</v>
      </c>
      <c r="Y99" s="55" t="s">
        <v>149</v>
      </c>
    </row>
    <row r="100" spans="1:25" s="66" customFormat="1">
      <c r="A100" s="162"/>
      <c r="B100" s="166"/>
      <c r="C100" s="127"/>
      <c r="D100" s="127"/>
      <c r="E100" s="127"/>
      <c r="F100" s="142"/>
      <c r="G100" s="157"/>
      <c r="H100" s="127"/>
      <c r="I100" s="170"/>
      <c r="J100" s="19" t="s">
        <v>250</v>
      </c>
      <c r="K100" s="20" t="s">
        <v>28</v>
      </c>
      <c r="L100" s="20" t="s">
        <v>29</v>
      </c>
      <c r="M100" s="20" t="s">
        <v>29</v>
      </c>
      <c r="N100" s="103"/>
      <c r="O100" s="168"/>
      <c r="P100" s="168"/>
      <c r="Q100" s="168"/>
      <c r="R100" s="168"/>
      <c r="S100" s="223"/>
      <c r="T100" s="223"/>
      <c r="U100" s="251"/>
      <c r="V100" s="79"/>
      <c r="W100" s="213"/>
      <c r="X100" s="49"/>
      <c r="Y100" s="49"/>
    </row>
    <row r="101" spans="1:25" s="66" customFormat="1">
      <c r="A101" s="162"/>
      <c r="B101" s="166"/>
      <c r="C101" s="127"/>
      <c r="D101" s="127"/>
      <c r="E101" s="127"/>
      <c r="F101" s="142"/>
      <c r="G101" s="157"/>
      <c r="H101" s="127"/>
      <c r="I101" s="170"/>
      <c r="J101" s="21" t="s">
        <v>251</v>
      </c>
      <c r="K101" s="20">
        <v>1</v>
      </c>
      <c r="L101" s="20">
        <v>0</v>
      </c>
      <c r="M101" s="20">
        <v>0</v>
      </c>
      <c r="N101" s="103">
        <f t="shared" ref="N101:N106" si="5">+(L101+M101)/K101</f>
        <v>0</v>
      </c>
      <c r="O101" s="168"/>
      <c r="P101" s="168"/>
      <c r="Q101" s="168"/>
      <c r="R101" s="168"/>
      <c r="S101" s="223"/>
      <c r="T101" s="223"/>
      <c r="U101" s="251"/>
      <c r="V101" s="79"/>
      <c r="W101" s="213"/>
      <c r="X101" s="49"/>
      <c r="Y101" s="49"/>
    </row>
    <row r="102" spans="1:25" s="66" customFormat="1">
      <c r="A102" s="162"/>
      <c r="B102" s="166"/>
      <c r="C102" s="127"/>
      <c r="D102" s="127"/>
      <c r="E102" s="127"/>
      <c r="F102" s="142"/>
      <c r="G102" s="157"/>
      <c r="H102" s="127"/>
      <c r="I102" s="170"/>
      <c r="J102" s="19" t="s">
        <v>252</v>
      </c>
      <c r="K102" s="20">
        <v>2</v>
      </c>
      <c r="L102" s="20">
        <v>0</v>
      </c>
      <c r="M102" s="20">
        <v>0</v>
      </c>
      <c r="N102" s="103">
        <f t="shared" si="5"/>
        <v>0</v>
      </c>
      <c r="O102" s="168"/>
      <c r="P102" s="168"/>
      <c r="Q102" s="168"/>
      <c r="R102" s="168"/>
      <c r="S102" s="223"/>
      <c r="T102" s="223"/>
      <c r="U102" s="251"/>
      <c r="V102" s="79"/>
      <c r="W102" s="213"/>
      <c r="X102" s="49"/>
      <c r="Y102" s="49"/>
    </row>
    <row r="103" spans="1:25" s="66" customFormat="1">
      <c r="A103" s="162"/>
      <c r="B103" s="166"/>
      <c r="C103" s="127"/>
      <c r="D103" s="127"/>
      <c r="E103" s="127"/>
      <c r="F103" s="143"/>
      <c r="G103" s="158"/>
      <c r="H103" s="127"/>
      <c r="I103" s="170"/>
      <c r="J103" s="19" t="s">
        <v>212</v>
      </c>
      <c r="K103" s="20">
        <v>2</v>
      </c>
      <c r="L103" s="20">
        <v>0</v>
      </c>
      <c r="M103" s="20">
        <v>1</v>
      </c>
      <c r="N103" s="103">
        <f t="shared" si="5"/>
        <v>0.5</v>
      </c>
      <c r="O103" s="168"/>
      <c r="P103" s="168"/>
      <c r="Q103" s="168"/>
      <c r="R103" s="168"/>
      <c r="S103" s="223"/>
      <c r="T103" s="223"/>
      <c r="U103" s="251"/>
      <c r="V103" s="79"/>
      <c r="W103" s="213"/>
      <c r="X103" s="49"/>
      <c r="Y103" s="49"/>
    </row>
    <row r="104" spans="1:25" s="66" customFormat="1" ht="45" customHeight="1">
      <c r="A104" s="162"/>
      <c r="B104" s="166" t="s">
        <v>253</v>
      </c>
      <c r="C104" s="128">
        <v>400</v>
      </c>
      <c r="D104" s="128">
        <v>37</v>
      </c>
      <c r="E104" s="128">
        <v>310</v>
      </c>
      <c r="F104" s="124">
        <f>+E104+D104</f>
        <v>347</v>
      </c>
      <c r="G104" s="156">
        <f>+F104/C104</f>
        <v>0.86750000000000005</v>
      </c>
      <c r="H104" s="127"/>
      <c r="I104" s="170"/>
      <c r="J104" s="19" t="s">
        <v>254</v>
      </c>
      <c r="K104" s="20">
        <v>12</v>
      </c>
      <c r="L104" s="20">
        <v>2</v>
      </c>
      <c r="M104" s="20">
        <v>0</v>
      </c>
      <c r="N104" s="103">
        <f t="shared" si="5"/>
        <v>0.16666666666666666</v>
      </c>
      <c r="O104" s="168"/>
      <c r="P104" s="168"/>
      <c r="Q104" s="168"/>
      <c r="R104" s="168"/>
      <c r="S104" s="223"/>
      <c r="T104" s="223"/>
      <c r="U104" s="251"/>
      <c r="V104" s="80" t="s">
        <v>255</v>
      </c>
      <c r="W104" s="213"/>
      <c r="X104" s="58" t="s">
        <v>256</v>
      </c>
      <c r="Y104" s="55" t="s">
        <v>256</v>
      </c>
    </row>
    <row r="105" spans="1:25" s="66" customFormat="1" ht="45.6" customHeight="1">
      <c r="A105" s="162"/>
      <c r="B105" s="166"/>
      <c r="C105" s="128"/>
      <c r="D105" s="128"/>
      <c r="E105" s="128"/>
      <c r="F105" s="126"/>
      <c r="G105" s="158"/>
      <c r="H105" s="127"/>
      <c r="I105" s="170"/>
      <c r="J105" s="19" t="s">
        <v>257</v>
      </c>
      <c r="K105" s="20">
        <v>2</v>
      </c>
      <c r="L105" s="20">
        <v>0</v>
      </c>
      <c r="M105" s="20">
        <v>0</v>
      </c>
      <c r="N105" s="103">
        <f t="shared" si="5"/>
        <v>0</v>
      </c>
      <c r="O105" s="168"/>
      <c r="P105" s="168"/>
      <c r="Q105" s="168"/>
      <c r="R105" s="168"/>
      <c r="S105" s="223"/>
      <c r="T105" s="223"/>
      <c r="U105" s="251"/>
      <c r="V105" s="79"/>
      <c r="W105" s="213"/>
      <c r="X105" s="49"/>
      <c r="Y105" s="49"/>
    </row>
    <row r="106" spans="1:25" s="66" customFormat="1" ht="55.15" customHeight="1">
      <c r="A106" s="162"/>
      <c r="B106" s="19" t="s">
        <v>258</v>
      </c>
      <c r="C106" s="48">
        <v>1</v>
      </c>
      <c r="D106" s="48">
        <v>0.1</v>
      </c>
      <c r="E106" s="48">
        <v>0.2</v>
      </c>
      <c r="F106" s="48">
        <f>+E106+D106</f>
        <v>0.30000000000000004</v>
      </c>
      <c r="G106" s="103">
        <f>+F106/C106</f>
        <v>0.30000000000000004</v>
      </c>
      <c r="H106" s="127"/>
      <c r="I106" s="170"/>
      <c r="J106" s="19" t="s">
        <v>259</v>
      </c>
      <c r="K106" s="20">
        <v>1</v>
      </c>
      <c r="L106" s="20">
        <v>0.1</v>
      </c>
      <c r="M106" s="20">
        <v>0.2</v>
      </c>
      <c r="N106" s="103">
        <f t="shared" si="5"/>
        <v>0.30000000000000004</v>
      </c>
      <c r="O106" s="168"/>
      <c r="P106" s="168"/>
      <c r="Q106" s="168"/>
      <c r="R106" s="168"/>
      <c r="S106" s="223"/>
      <c r="T106" s="223"/>
      <c r="U106" s="251"/>
      <c r="V106" s="79"/>
      <c r="W106" s="213"/>
      <c r="X106" s="49"/>
      <c r="Y106" s="49"/>
    </row>
    <row r="107" spans="1:25" s="66" customFormat="1" ht="34.15">
      <c r="A107" s="162"/>
      <c r="B107" s="19" t="s">
        <v>260</v>
      </c>
      <c r="C107" s="18" t="s">
        <v>28</v>
      </c>
      <c r="D107" s="18">
        <v>0</v>
      </c>
      <c r="E107" s="18" t="s">
        <v>29</v>
      </c>
      <c r="F107" s="18"/>
      <c r="G107" s="103"/>
      <c r="H107" s="127"/>
      <c r="I107" s="170"/>
      <c r="J107" s="19" t="s">
        <v>261</v>
      </c>
      <c r="K107" s="20" t="s">
        <v>28</v>
      </c>
      <c r="L107" s="20" t="s">
        <v>29</v>
      </c>
      <c r="M107" s="20" t="s">
        <v>29</v>
      </c>
      <c r="N107" s="103"/>
      <c r="O107" s="168"/>
      <c r="P107" s="168"/>
      <c r="Q107" s="168"/>
      <c r="R107" s="168"/>
      <c r="S107" s="224"/>
      <c r="T107" s="224"/>
      <c r="U107" s="252"/>
      <c r="V107" s="79"/>
      <c r="W107" s="213"/>
      <c r="X107" s="49"/>
      <c r="Y107" s="49"/>
    </row>
    <row r="108" spans="1:25" ht="22.9">
      <c r="A108" s="121" t="s">
        <v>243</v>
      </c>
      <c r="B108" s="122"/>
      <c r="C108" s="122"/>
      <c r="D108" s="122"/>
      <c r="E108" s="122"/>
      <c r="F108" s="123"/>
      <c r="G108" s="102">
        <f>AVERAGE(G98:G107)</f>
        <v>0.72250000000000014</v>
      </c>
      <c r="H108" s="13"/>
      <c r="I108" s="14"/>
      <c r="J108" s="14"/>
      <c r="K108" s="13" t="s">
        <v>223</v>
      </c>
      <c r="L108" s="13"/>
      <c r="M108" s="13"/>
      <c r="N108" s="108">
        <f>AVERAGE(N98:N107)</f>
        <v>0.12208333333333334</v>
      </c>
      <c r="O108" s="61"/>
      <c r="P108" s="61"/>
      <c r="Q108" s="61"/>
      <c r="R108" s="61"/>
      <c r="S108" s="61"/>
      <c r="T108" s="61"/>
      <c r="U108" s="61"/>
      <c r="V108" s="77"/>
      <c r="W108" s="89"/>
      <c r="X108" s="15"/>
      <c r="Y108" s="15"/>
    </row>
    <row r="109" spans="1:25" s="66" customFormat="1" ht="232.5" customHeight="1">
      <c r="A109" s="162" t="s">
        <v>262</v>
      </c>
      <c r="B109" s="19" t="s">
        <v>263</v>
      </c>
      <c r="C109" s="18">
        <v>500</v>
      </c>
      <c r="D109" s="18">
        <v>86</v>
      </c>
      <c r="E109" s="18">
        <v>212</v>
      </c>
      <c r="F109" s="18">
        <f>+E109+D109</f>
        <v>298</v>
      </c>
      <c r="G109" s="103">
        <f>+F109/C109</f>
        <v>0.59599999999999997</v>
      </c>
      <c r="H109" s="127" t="s">
        <v>264</v>
      </c>
      <c r="I109" s="170">
        <v>2020130010110</v>
      </c>
      <c r="J109" s="19" t="s">
        <v>265</v>
      </c>
      <c r="K109" s="20">
        <v>20</v>
      </c>
      <c r="L109" s="20">
        <v>4</v>
      </c>
      <c r="M109" s="20">
        <v>13</v>
      </c>
      <c r="N109" s="103">
        <f>+(L109+M109)/K109</f>
        <v>0.85</v>
      </c>
      <c r="O109" s="168">
        <v>28000000</v>
      </c>
      <c r="P109" s="168">
        <v>28000000</v>
      </c>
      <c r="Q109" s="168">
        <v>0</v>
      </c>
      <c r="R109" s="168">
        <v>7000000</v>
      </c>
      <c r="S109" s="192">
        <v>77000000</v>
      </c>
      <c r="T109" s="192">
        <v>7000000</v>
      </c>
      <c r="U109" s="198">
        <f>+T109/S109</f>
        <v>9.0909090909090912E-2</v>
      </c>
      <c r="V109" s="80" t="s">
        <v>266</v>
      </c>
      <c r="W109" s="213" t="s">
        <v>267</v>
      </c>
      <c r="X109" s="58" t="s">
        <v>268</v>
      </c>
      <c r="Y109" s="55" t="s">
        <v>268</v>
      </c>
    </row>
    <row r="110" spans="1:25" s="66" customFormat="1" ht="36" customHeight="1">
      <c r="A110" s="162"/>
      <c r="B110" s="19" t="s">
        <v>269</v>
      </c>
      <c r="C110" s="18">
        <v>5</v>
      </c>
      <c r="D110" s="18">
        <v>0</v>
      </c>
      <c r="E110" s="18">
        <v>6</v>
      </c>
      <c r="F110" s="18">
        <f>+E110</f>
        <v>6</v>
      </c>
      <c r="G110" s="103">
        <v>1</v>
      </c>
      <c r="H110" s="127"/>
      <c r="I110" s="170"/>
      <c r="J110" s="19" t="s">
        <v>270</v>
      </c>
      <c r="K110" s="20">
        <v>6</v>
      </c>
      <c r="L110" s="20">
        <v>0</v>
      </c>
      <c r="M110" s="20">
        <v>6</v>
      </c>
      <c r="N110" s="103">
        <f t="shared" ref="N110:N123" si="6">+(L110+M110)/K110</f>
        <v>1</v>
      </c>
      <c r="O110" s="168"/>
      <c r="P110" s="168"/>
      <c r="Q110" s="168"/>
      <c r="R110" s="168"/>
      <c r="S110" s="193"/>
      <c r="T110" s="193"/>
      <c r="U110" s="199"/>
      <c r="V110" s="79" t="s">
        <v>271</v>
      </c>
      <c r="W110" s="213"/>
      <c r="X110" s="49"/>
      <c r="Y110" s="55" t="s">
        <v>272</v>
      </c>
    </row>
    <row r="111" spans="1:25" s="66" customFormat="1" ht="24" customHeight="1">
      <c r="A111" s="162"/>
      <c r="B111" s="167" t="s">
        <v>273</v>
      </c>
      <c r="C111" s="128">
        <v>40</v>
      </c>
      <c r="D111" s="128">
        <v>0</v>
      </c>
      <c r="E111" s="128">
        <v>45</v>
      </c>
      <c r="F111" s="124">
        <f>+E111</f>
        <v>45</v>
      </c>
      <c r="G111" s="156">
        <v>1</v>
      </c>
      <c r="H111" s="127"/>
      <c r="I111" s="170"/>
      <c r="J111" s="19" t="s">
        <v>274</v>
      </c>
      <c r="K111" s="20">
        <v>1</v>
      </c>
      <c r="L111" s="20">
        <v>0</v>
      </c>
      <c r="M111" s="20">
        <v>0</v>
      </c>
      <c r="N111" s="103">
        <f t="shared" si="6"/>
        <v>0</v>
      </c>
      <c r="O111" s="168"/>
      <c r="P111" s="168"/>
      <c r="Q111" s="168"/>
      <c r="R111" s="168"/>
      <c r="S111" s="193"/>
      <c r="T111" s="193"/>
      <c r="U111" s="199"/>
      <c r="V111" s="80" t="s">
        <v>275</v>
      </c>
      <c r="W111" s="213"/>
      <c r="X111" s="58" t="s">
        <v>276</v>
      </c>
      <c r="Y111" s="55" t="s">
        <v>276</v>
      </c>
    </row>
    <row r="112" spans="1:25" s="66" customFormat="1" ht="27.75" customHeight="1">
      <c r="A112" s="162"/>
      <c r="B112" s="167"/>
      <c r="C112" s="128"/>
      <c r="D112" s="128"/>
      <c r="E112" s="128"/>
      <c r="F112" s="125"/>
      <c r="G112" s="157"/>
      <c r="H112" s="127"/>
      <c r="I112" s="170"/>
      <c r="J112" s="21" t="s">
        <v>277</v>
      </c>
      <c r="K112" s="20">
        <v>1</v>
      </c>
      <c r="L112" s="20">
        <v>0</v>
      </c>
      <c r="M112" s="20">
        <v>0</v>
      </c>
      <c r="N112" s="103">
        <f t="shared" si="6"/>
        <v>0</v>
      </c>
      <c r="O112" s="168"/>
      <c r="P112" s="168"/>
      <c r="Q112" s="168"/>
      <c r="R112" s="168"/>
      <c r="S112" s="193"/>
      <c r="T112" s="193"/>
      <c r="U112" s="199"/>
      <c r="V112" s="79"/>
      <c r="W112" s="213"/>
      <c r="X112" s="49"/>
      <c r="Y112" s="49"/>
    </row>
    <row r="113" spans="1:25" s="66" customFormat="1" ht="30" customHeight="1">
      <c r="A113" s="162"/>
      <c r="B113" s="167"/>
      <c r="C113" s="128"/>
      <c r="D113" s="128"/>
      <c r="E113" s="128"/>
      <c r="F113" s="125"/>
      <c r="G113" s="157"/>
      <c r="H113" s="127"/>
      <c r="I113" s="170"/>
      <c r="J113" s="21" t="s">
        <v>278</v>
      </c>
      <c r="K113" s="20">
        <v>1</v>
      </c>
      <c r="L113" s="20">
        <v>0</v>
      </c>
      <c r="M113" s="20">
        <v>0</v>
      </c>
      <c r="N113" s="103">
        <f t="shared" si="6"/>
        <v>0</v>
      </c>
      <c r="O113" s="168"/>
      <c r="P113" s="168"/>
      <c r="Q113" s="168"/>
      <c r="R113" s="168"/>
      <c r="S113" s="193"/>
      <c r="T113" s="193"/>
      <c r="U113" s="199"/>
      <c r="V113" s="79"/>
      <c r="W113" s="213"/>
      <c r="X113" s="49"/>
      <c r="Y113" s="49"/>
    </row>
    <row r="114" spans="1:25" s="66" customFormat="1" ht="18" customHeight="1">
      <c r="A114" s="162"/>
      <c r="B114" s="167"/>
      <c r="C114" s="128"/>
      <c r="D114" s="128"/>
      <c r="E114" s="128"/>
      <c r="F114" s="126"/>
      <c r="G114" s="158"/>
      <c r="H114" s="127"/>
      <c r="I114" s="170"/>
      <c r="J114" s="21" t="s">
        <v>279</v>
      </c>
      <c r="K114" s="20">
        <v>1</v>
      </c>
      <c r="L114" s="20">
        <v>0</v>
      </c>
      <c r="M114" s="20">
        <v>0</v>
      </c>
      <c r="N114" s="103">
        <f t="shared" si="6"/>
        <v>0</v>
      </c>
      <c r="O114" s="168"/>
      <c r="P114" s="168"/>
      <c r="Q114" s="168"/>
      <c r="R114" s="168"/>
      <c r="S114" s="193"/>
      <c r="T114" s="193"/>
      <c r="U114" s="199"/>
      <c r="V114" s="79"/>
      <c r="W114" s="213"/>
      <c r="X114" s="49"/>
      <c r="Y114" s="49"/>
    </row>
    <row r="115" spans="1:25" s="66" customFormat="1" ht="59.25" customHeight="1">
      <c r="A115" s="162"/>
      <c r="B115" s="167" t="s">
        <v>280</v>
      </c>
      <c r="C115" s="128">
        <v>1</v>
      </c>
      <c r="D115" s="128">
        <v>0</v>
      </c>
      <c r="E115" s="128">
        <v>1</v>
      </c>
      <c r="F115" s="124">
        <f>+E115</f>
        <v>1</v>
      </c>
      <c r="G115" s="156">
        <v>1</v>
      </c>
      <c r="H115" s="127"/>
      <c r="I115" s="170"/>
      <c r="J115" s="19" t="s">
        <v>281</v>
      </c>
      <c r="K115" s="20">
        <v>1</v>
      </c>
      <c r="L115" s="20">
        <v>0</v>
      </c>
      <c r="M115" s="20">
        <v>0</v>
      </c>
      <c r="N115" s="103">
        <f t="shared" si="6"/>
        <v>0</v>
      </c>
      <c r="O115" s="168"/>
      <c r="P115" s="168"/>
      <c r="Q115" s="168"/>
      <c r="R115" s="168"/>
      <c r="S115" s="193"/>
      <c r="T115" s="193"/>
      <c r="U115" s="199"/>
      <c r="V115" s="80" t="s">
        <v>282</v>
      </c>
      <c r="W115" s="213"/>
      <c r="X115" s="58" t="s">
        <v>283</v>
      </c>
      <c r="Y115" s="55" t="s">
        <v>284</v>
      </c>
    </row>
    <row r="116" spans="1:25" s="66" customFormat="1" ht="42.75" customHeight="1">
      <c r="A116" s="162"/>
      <c r="B116" s="167"/>
      <c r="C116" s="128"/>
      <c r="D116" s="128"/>
      <c r="E116" s="128"/>
      <c r="F116" s="126"/>
      <c r="G116" s="158"/>
      <c r="H116" s="127"/>
      <c r="I116" s="170"/>
      <c r="J116" s="19" t="s">
        <v>285</v>
      </c>
      <c r="K116" s="20">
        <v>1</v>
      </c>
      <c r="L116" s="20">
        <v>0</v>
      </c>
      <c r="M116" s="20">
        <v>0</v>
      </c>
      <c r="N116" s="103">
        <f t="shared" si="6"/>
        <v>0</v>
      </c>
      <c r="O116" s="168"/>
      <c r="P116" s="168"/>
      <c r="Q116" s="168"/>
      <c r="R116" s="168"/>
      <c r="S116" s="194"/>
      <c r="T116" s="194"/>
      <c r="U116" s="200"/>
      <c r="V116" s="79"/>
      <c r="W116" s="213"/>
      <c r="X116" s="49"/>
      <c r="Y116" s="49"/>
    </row>
    <row r="117" spans="1:25" ht="22.9">
      <c r="A117" s="121" t="s">
        <v>262</v>
      </c>
      <c r="B117" s="122"/>
      <c r="C117" s="122"/>
      <c r="D117" s="122"/>
      <c r="E117" s="122"/>
      <c r="F117" s="123"/>
      <c r="G117" s="102">
        <f>AVERAGE(G109:G116)</f>
        <v>0.89900000000000002</v>
      </c>
      <c r="H117" s="13"/>
      <c r="I117" s="14"/>
      <c r="J117" s="14"/>
      <c r="K117" s="13"/>
      <c r="L117" s="13"/>
      <c r="M117" s="13"/>
      <c r="N117" s="108">
        <f>AVERAGE(N109:N116)</f>
        <v>0.23125000000000001</v>
      </c>
      <c r="O117" s="61"/>
      <c r="P117" s="61"/>
      <c r="Q117" s="61"/>
      <c r="R117" s="61"/>
      <c r="S117" s="61"/>
      <c r="T117" s="61"/>
      <c r="U117" s="61"/>
      <c r="V117" s="77"/>
      <c r="W117" s="89"/>
      <c r="X117" s="15"/>
      <c r="Y117" s="15"/>
    </row>
    <row r="118" spans="1:25" ht="45" customHeight="1">
      <c r="A118" s="162" t="s">
        <v>286</v>
      </c>
      <c r="B118" s="19" t="s">
        <v>287</v>
      </c>
      <c r="C118" s="18">
        <v>1200</v>
      </c>
      <c r="D118" s="18">
        <v>68</v>
      </c>
      <c r="E118" s="18">
        <v>351</v>
      </c>
      <c r="F118" s="18">
        <f>+E118+D118</f>
        <v>419</v>
      </c>
      <c r="G118" s="104">
        <f>+F118/C118</f>
        <v>0.34916666666666668</v>
      </c>
      <c r="H118" s="127" t="s">
        <v>288</v>
      </c>
      <c r="I118" s="170">
        <v>2020130010170</v>
      </c>
      <c r="J118" s="19" t="s">
        <v>289</v>
      </c>
      <c r="K118" s="20">
        <v>50</v>
      </c>
      <c r="L118" s="20">
        <v>1</v>
      </c>
      <c r="M118" s="20">
        <v>5</v>
      </c>
      <c r="N118" s="103">
        <f t="shared" si="6"/>
        <v>0.12</v>
      </c>
      <c r="O118" s="168">
        <v>55000000</v>
      </c>
      <c r="P118" s="168">
        <v>76000000</v>
      </c>
      <c r="Q118" s="168">
        <v>2500000</v>
      </c>
      <c r="R118" s="168">
        <v>13500000</v>
      </c>
      <c r="S118" s="222">
        <v>720000000</v>
      </c>
      <c r="T118" s="222">
        <v>13500000</v>
      </c>
      <c r="U118" s="253">
        <f>+T118/S118</f>
        <v>1.8749999999999999E-2</v>
      </c>
      <c r="V118" s="76"/>
      <c r="W118" s="88" t="s">
        <v>290</v>
      </c>
      <c r="X118" s="55" t="s">
        <v>46</v>
      </c>
      <c r="Y118" s="55" t="s">
        <v>46</v>
      </c>
    </row>
    <row r="119" spans="1:25" ht="34.5" customHeight="1">
      <c r="A119" s="162"/>
      <c r="B119" s="19" t="s">
        <v>291</v>
      </c>
      <c r="C119" s="18">
        <v>600</v>
      </c>
      <c r="D119" s="18">
        <v>245</v>
      </c>
      <c r="E119" s="18">
        <v>675</v>
      </c>
      <c r="F119" s="18">
        <f>+E119+D119</f>
        <v>920</v>
      </c>
      <c r="G119" s="104">
        <v>1</v>
      </c>
      <c r="H119" s="127"/>
      <c r="I119" s="170"/>
      <c r="J119" s="19" t="s">
        <v>292</v>
      </c>
      <c r="K119" s="20">
        <v>40</v>
      </c>
      <c r="L119" s="20">
        <v>4</v>
      </c>
      <c r="M119" s="20">
        <v>10</v>
      </c>
      <c r="N119" s="103">
        <f t="shared" si="6"/>
        <v>0.35</v>
      </c>
      <c r="O119" s="168"/>
      <c r="P119" s="168"/>
      <c r="Q119" s="168"/>
      <c r="R119" s="168"/>
      <c r="S119" s="223"/>
      <c r="T119" s="223"/>
      <c r="U119" s="254"/>
      <c r="V119" s="70" t="s">
        <v>293</v>
      </c>
      <c r="W119" s="85" t="s">
        <v>294</v>
      </c>
      <c r="X119" s="55" t="s">
        <v>49</v>
      </c>
      <c r="Y119" s="55" t="s">
        <v>49</v>
      </c>
    </row>
    <row r="120" spans="1:25" ht="35.25" customHeight="1">
      <c r="A120" s="162"/>
      <c r="B120" s="167" t="s">
        <v>295</v>
      </c>
      <c r="C120" s="127">
        <v>1200</v>
      </c>
      <c r="D120" s="127">
        <v>10</v>
      </c>
      <c r="E120" s="127">
        <v>0</v>
      </c>
      <c r="F120" s="141">
        <f>+E120+D120</f>
        <v>10</v>
      </c>
      <c r="G120" s="163">
        <f>+F120/C120</f>
        <v>8.3333333333333332E-3</v>
      </c>
      <c r="H120" s="127"/>
      <c r="I120" s="170"/>
      <c r="J120" s="19" t="s">
        <v>296</v>
      </c>
      <c r="K120" s="20">
        <v>50</v>
      </c>
      <c r="L120" s="20">
        <v>2</v>
      </c>
      <c r="M120" s="20">
        <v>0</v>
      </c>
      <c r="N120" s="103">
        <f t="shared" si="6"/>
        <v>0.04</v>
      </c>
      <c r="O120" s="168"/>
      <c r="P120" s="168"/>
      <c r="Q120" s="168"/>
      <c r="R120" s="168"/>
      <c r="S120" s="223"/>
      <c r="T120" s="223"/>
      <c r="U120" s="254"/>
      <c r="V120" s="70" t="s">
        <v>297</v>
      </c>
      <c r="W120" s="85"/>
      <c r="X120" s="55" t="s">
        <v>127</v>
      </c>
      <c r="Y120" s="55"/>
    </row>
    <row r="121" spans="1:25" ht="27" customHeight="1">
      <c r="A121" s="162"/>
      <c r="B121" s="167"/>
      <c r="C121" s="127"/>
      <c r="D121" s="127"/>
      <c r="E121" s="127"/>
      <c r="F121" s="142"/>
      <c r="G121" s="164"/>
      <c r="H121" s="127"/>
      <c r="I121" s="170"/>
      <c r="J121" s="21" t="s">
        <v>298</v>
      </c>
      <c r="K121" s="20">
        <v>1</v>
      </c>
      <c r="L121" s="20">
        <v>0</v>
      </c>
      <c r="M121" s="20">
        <v>0</v>
      </c>
      <c r="N121" s="103">
        <f t="shared" si="6"/>
        <v>0</v>
      </c>
      <c r="O121" s="168"/>
      <c r="P121" s="168"/>
      <c r="Q121" s="168"/>
      <c r="R121" s="168"/>
      <c r="S121" s="223"/>
      <c r="T121" s="223"/>
      <c r="U121" s="254"/>
      <c r="V121" s="76"/>
      <c r="W121" s="88"/>
      <c r="X121" s="22"/>
      <c r="Y121" s="22"/>
    </row>
    <row r="122" spans="1:25" ht="27" customHeight="1">
      <c r="A122" s="162"/>
      <c r="B122" s="167"/>
      <c r="C122" s="127"/>
      <c r="D122" s="127"/>
      <c r="E122" s="127"/>
      <c r="F122" s="143"/>
      <c r="G122" s="165"/>
      <c r="H122" s="127"/>
      <c r="I122" s="170"/>
      <c r="J122" s="19" t="s">
        <v>299</v>
      </c>
      <c r="K122" s="20">
        <v>1</v>
      </c>
      <c r="L122" s="20">
        <v>0</v>
      </c>
      <c r="M122" s="20">
        <v>0</v>
      </c>
      <c r="N122" s="103">
        <f t="shared" si="6"/>
        <v>0</v>
      </c>
      <c r="O122" s="168"/>
      <c r="P122" s="168"/>
      <c r="Q122" s="168"/>
      <c r="R122" s="168"/>
      <c r="S122" s="223"/>
      <c r="T122" s="223"/>
      <c r="U122" s="254"/>
      <c r="V122" s="76"/>
      <c r="W122" s="88"/>
      <c r="X122" s="22"/>
      <c r="Y122" s="22"/>
    </row>
    <row r="123" spans="1:25" ht="42.6" customHeight="1">
      <c r="A123" s="162"/>
      <c r="B123" s="19" t="s">
        <v>300</v>
      </c>
      <c r="C123" s="18">
        <v>2000</v>
      </c>
      <c r="D123" s="18">
        <v>51</v>
      </c>
      <c r="E123" s="18">
        <v>21</v>
      </c>
      <c r="F123" s="18">
        <f>+E123+D123</f>
        <v>72</v>
      </c>
      <c r="G123" s="104">
        <f>+F123/C123</f>
        <v>3.5999999999999997E-2</v>
      </c>
      <c r="H123" s="127"/>
      <c r="I123" s="170"/>
      <c r="J123" s="19" t="s">
        <v>301</v>
      </c>
      <c r="K123" s="20">
        <v>50</v>
      </c>
      <c r="L123" s="20">
        <v>3</v>
      </c>
      <c r="M123" s="20">
        <v>3</v>
      </c>
      <c r="N123" s="103">
        <f t="shared" si="6"/>
        <v>0.12</v>
      </c>
      <c r="O123" s="168"/>
      <c r="P123" s="168"/>
      <c r="Q123" s="168"/>
      <c r="R123" s="168"/>
      <c r="S123" s="224"/>
      <c r="T123" s="224"/>
      <c r="U123" s="255"/>
      <c r="V123" s="70" t="s">
        <v>302</v>
      </c>
      <c r="W123" s="85" t="s">
        <v>303</v>
      </c>
      <c r="X123" s="55" t="s">
        <v>216</v>
      </c>
      <c r="Y123" s="55" t="s">
        <v>222</v>
      </c>
    </row>
    <row r="124" spans="1:25" ht="57.6" customHeight="1">
      <c r="A124" s="121" t="s">
        <v>286</v>
      </c>
      <c r="B124" s="122"/>
      <c r="C124" s="122"/>
      <c r="D124" s="122"/>
      <c r="E124" s="122"/>
      <c r="F124" s="123"/>
      <c r="G124" s="102">
        <f>AVERAGE(G118:G123)</f>
        <v>0.34837499999999999</v>
      </c>
      <c r="H124" s="13"/>
      <c r="I124" s="25"/>
      <c r="J124" s="25"/>
      <c r="K124" s="13"/>
      <c r="L124" s="13"/>
      <c r="M124" s="13"/>
      <c r="N124" s="108">
        <f>AVERAGE(N118:N123)</f>
        <v>0.105</v>
      </c>
      <c r="O124" s="63"/>
      <c r="P124" s="63"/>
      <c r="Q124" s="63"/>
      <c r="R124" s="63"/>
      <c r="S124" s="63"/>
      <c r="T124" s="63"/>
      <c r="U124" s="115"/>
      <c r="V124" s="77"/>
      <c r="W124" s="89"/>
      <c r="X124" s="15"/>
      <c r="Y124" s="15"/>
    </row>
    <row r="125" spans="1:25" ht="127.15" customHeight="1">
      <c r="A125" s="74" t="s">
        <v>304</v>
      </c>
      <c r="B125" s="19" t="s">
        <v>305</v>
      </c>
      <c r="C125" s="20">
        <v>1</v>
      </c>
      <c r="D125" s="20">
        <v>1</v>
      </c>
      <c r="E125" s="20">
        <v>0</v>
      </c>
      <c r="F125" s="20">
        <v>1</v>
      </c>
      <c r="G125" s="103">
        <v>1</v>
      </c>
      <c r="H125" s="20" t="s">
        <v>306</v>
      </c>
      <c r="I125" s="68">
        <v>2020130010168</v>
      </c>
      <c r="J125" s="19" t="s">
        <v>307</v>
      </c>
      <c r="K125" s="20">
        <v>1</v>
      </c>
      <c r="L125" s="20">
        <v>1</v>
      </c>
      <c r="M125" s="20">
        <v>0</v>
      </c>
      <c r="N125" s="103">
        <v>1</v>
      </c>
      <c r="O125" s="64">
        <v>40000000</v>
      </c>
      <c r="P125" s="64">
        <v>40000000</v>
      </c>
      <c r="Q125" s="64">
        <v>0</v>
      </c>
      <c r="R125" s="64">
        <v>8000000</v>
      </c>
      <c r="S125" s="114">
        <v>77000000</v>
      </c>
      <c r="T125" s="114">
        <v>8000000</v>
      </c>
      <c r="U125" s="116">
        <f>+T125/S125</f>
        <v>0.1038961038961039</v>
      </c>
      <c r="V125" s="76" t="s">
        <v>308</v>
      </c>
      <c r="W125" s="88"/>
      <c r="X125" s="55" t="s">
        <v>222</v>
      </c>
      <c r="Y125" s="55"/>
    </row>
    <row r="126" spans="1:25" ht="22.9">
      <c r="A126" s="121"/>
      <c r="B126" s="122"/>
      <c r="C126" s="122"/>
      <c r="D126" s="122"/>
      <c r="E126" s="122"/>
      <c r="F126" s="123"/>
      <c r="G126" s="102">
        <f>+G125</f>
        <v>1</v>
      </c>
      <c r="H126" s="13"/>
      <c r="I126" s="14"/>
      <c r="J126" s="14"/>
      <c r="K126" s="13"/>
      <c r="L126" s="13"/>
      <c r="M126" s="13"/>
      <c r="N126" s="108">
        <v>1</v>
      </c>
      <c r="O126" s="61"/>
      <c r="P126" s="61"/>
      <c r="Q126" s="61"/>
      <c r="R126" s="61"/>
      <c r="S126" s="61"/>
      <c r="T126" s="61"/>
      <c r="U126" s="61"/>
      <c r="V126" s="77"/>
      <c r="W126" s="89"/>
      <c r="X126" s="15"/>
      <c r="Y126" s="15"/>
    </row>
    <row r="127" spans="1:25" ht="154.5" customHeight="1">
      <c r="A127" s="162" t="s">
        <v>309</v>
      </c>
      <c r="B127" s="167" t="s">
        <v>310</v>
      </c>
      <c r="C127" s="128">
        <v>9000</v>
      </c>
      <c r="D127" s="128">
        <v>9000</v>
      </c>
      <c r="E127" s="128">
        <v>9000</v>
      </c>
      <c r="F127" s="124">
        <f>+E127</f>
        <v>9000</v>
      </c>
      <c r="G127" s="156">
        <v>1</v>
      </c>
      <c r="H127" s="20" t="s">
        <v>311</v>
      </c>
      <c r="I127" s="68">
        <v>2020130010319</v>
      </c>
      <c r="J127" s="19" t="s">
        <v>312</v>
      </c>
      <c r="K127" s="20">
        <v>150</v>
      </c>
      <c r="L127" s="20">
        <v>113</v>
      </c>
      <c r="M127" s="20">
        <v>118</v>
      </c>
      <c r="N127" s="103">
        <v>1</v>
      </c>
      <c r="O127" s="64">
        <v>1439791907</v>
      </c>
      <c r="P127" s="64">
        <v>1439791907.0799999</v>
      </c>
      <c r="Q127" s="64">
        <v>0</v>
      </c>
      <c r="R127" s="64">
        <v>343903993</v>
      </c>
      <c r="S127" s="201">
        <v>26009837286.510002</v>
      </c>
      <c r="T127" s="201">
        <v>1662969920.76</v>
      </c>
      <c r="U127" s="256">
        <f>+T127/S127</f>
        <v>6.393619085123993E-2</v>
      </c>
      <c r="V127" s="80" t="s">
        <v>313</v>
      </c>
      <c r="W127" s="85" t="s">
        <v>314</v>
      </c>
      <c r="X127" s="55" t="s">
        <v>35</v>
      </c>
      <c r="Y127" s="55" t="s">
        <v>35</v>
      </c>
    </row>
    <row r="128" spans="1:25" ht="75" customHeight="1">
      <c r="A128" s="162"/>
      <c r="B128" s="167"/>
      <c r="C128" s="128"/>
      <c r="D128" s="128"/>
      <c r="E128" s="128"/>
      <c r="F128" s="125"/>
      <c r="G128" s="157"/>
      <c r="H128" s="127" t="s">
        <v>315</v>
      </c>
      <c r="I128" s="173">
        <v>2020130010133</v>
      </c>
      <c r="J128" s="19" t="s">
        <v>316</v>
      </c>
      <c r="K128" s="69" t="s">
        <v>317</v>
      </c>
      <c r="L128" s="69" t="s">
        <v>29</v>
      </c>
      <c r="M128" s="69" t="s">
        <v>29</v>
      </c>
      <c r="N128" s="110"/>
      <c r="O128" s="168">
        <v>9498344931</v>
      </c>
      <c r="P128" s="168">
        <v>9527944931</v>
      </c>
      <c r="Q128" s="168">
        <v>310660000</v>
      </c>
      <c r="R128" s="168">
        <v>1282665928</v>
      </c>
      <c r="S128" s="202"/>
      <c r="T128" s="202"/>
      <c r="U128" s="257"/>
      <c r="V128" s="81" t="s">
        <v>318</v>
      </c>
      <c r="W128" s="88" t="s">
        <v>319</v>
      </c>
      <c r="X128" s="55" t="s">
        <v>40</v>
      </c>
      <c r="Y128" s="55" t="s">
        <v>40</v>
      </c>
    </row>
    <row r="129" spans="1:25" ht="51" customHeight="1">
      <c r="A129" s="162"/>
      <c r="B129" s="167"/>
      <c r="C129" s="128"/>
      <c r="D129" s="128"/>
      <c r="E129" s="128"/>
      <c r="F129" s="125"/>
      <c r="G129" s="157"/>
      <c r="H129" s="127"/>
      <c r="I129" s="173"/>
      <c r="J129" s="19" t="s">
        <v>320</v>
      </c>
      <c r="K129" s="20">
        <v>4</v>
      </c>
      <c r="L129" s="20">
        <v>5</v>
      </c>
      <c r="M129" s="20">
        <v>5</v>
      </c>
      <c r="N129" s="103">
        <v>1</v>
      </c>
      <c r="O129" s="168"/>
      <c r="P129" s="168"/>
      <c r="Q129" s="168"/>
      <c r="R129" s="168"/>
      <c r="S129" s="202"/>
      <c r="T129" s="202"/>
      <c r="U129" s="257"/>
      <c r="V129" s="76" t="s">
        <v>321</v>
      </c>
      <c r="W129" s="88" t="s">
        <v>321</v>
      </c>
      <c r="X129" s="55" t="s">
        <v>105</v>
      </c>
      <c r="Y129" s="55" t="s">
        <v>105</v>
      </c>
    </row>
    <row r="130" spans="1:25" ht="57">
      <c r="A130" s="162"/>
      <c r="B130" s="167"/>
      <c r="C130" s="128"/>
      <c r="D130" s="128"/>
      <c r="E130" s="128"/>
      <c r="F130" s="125"/>
      <c r="G130" s="157"/>
      <c r="H130" s="127"/>
      <c r="I130" s="173"/>
      <c r="J130" s="21" t="s">
        <v>322</v>
      </c>
      <c r="K130" s="20">
        <v>2</v>
      </c>
      <c r="L130" s="20">
        <v>0</v>
      </c>
      <c r="M130" s="20">
        <v>0</v>
      </c>
      <c r="N130" s="103">
        <v>0</v>
      </c>
      <c r="O130" s="168"/>
      <c r="P130" s="168"/>
      <c r="Q130" s="168"/>
      <c r="R130" s="168"/>
      <c r="S130" s="202"/>
      <c r="T130" s="202"/>
      <c r="U130" s="257"/>
      <c r="V130" s="76" t="s">
        <v>323</v>
      </c>
      <c r="W130" s="88" t="s">
        <v>323</v>
      </c>
      <c r="X130" s="22"/>
      <c r="Y130" s="22"/>
    </row>
    <row r="131" spans="1:25" ht="409.6">
      <c r="A131" s="162"/>
      <c r="B131" s="167"/>
      <c r="C131" s="128"/>
      <c r="D131" s="128"/>
      <c r="E131" s="128"/>
      <c r="F131" s="125"/>
      <c r="G131" s="157"/>
      <c r="H131" s="127"/>
      <c r="I131" s="173"/>
      <c r="J131" s="19" t="s">
        <v>324</v>
      </c>
      <c r="K131" s="20">
        <v>9000</v>
      </c>
      <c r="L131" s="20">
        <v>9000</v>
      </c>
      <c r="M131" s="20">
        <v>9000</v>
      </c>
      <c r="N131" s="103">
        <v>1</v>
      </c>
      <c r="O131" s="168"/>
      <c r="P131" s="168"/>
      <c r="Q131" s="168"/>
      <c r="R131" s="168"/>
      <c r="S131" s="202"/>
      <c r="T131" s="202"/>
      <c r="U131" s="257"/>
      <c r="V131" s="81" t="s">
        <v>325</v>
      </c>
      <c r="W131" s="88" t="s">
        <v>326</v>
      </c>
      <c r="X131" s="55" t="s">
        <v>46</v>
      </c>
      <c r="Y131" s="55" t="s">
        <v>46</v>
      </c>
    </row>
    <row r="132" spans="1:25" ht="42" customHeight="1">
      <c r="A132" s="162"/>
      <c r="B132" s="167"/>
      <c r="C132" s="128"/>
      <c r="D132" s="128"/>
      <c r="E132" s="128"/>
      <c r="F132" s="125"/>
      <c r="G132" s="157"/>
      <c r="H132" s="127"/>
      <c r="I132" s="173"/>
      <c r="J132" s="19" t="s">
        <v>327</v>
      </c>
      <c r="K132" s="20">
        <v>9000</v>
      </c>
      <c r="L132" s="20">
        <v>0</v>
      </c>
      <c r="M132" s="20">
        <v>0</v>
      </c>
      <c r="N132" s="103"/>
      <c r="O132" s="168"/>
      <c r="P132" s="168"/>
      <c r="Q132" s="168"/>
      <c r="R132" s="168"/>
      <c r="S132" s="202"/>
      <c r="T132" s="202"/>
      <c r="U132" s="257"/>
      <c r="V132" s="76" t="s">
        <v>328</v>
      </c>
      <c r="W132" s="88" t="s">
        <v>329</v>
      </c>
      <c r="X132" s="22"/>
      <c r="Y132" s="22"/>
    </row>
    <row r="133" spans="1:25" ht="42" customHeight="1">
      <c r="A133" s="162"/>
      <c r="B133" s="167"/>
      <c r="C133" s="128"/>
      <c r="D133" s="128"/>
      <c r="E133" s="128"/>
      <c r="F133" s="125"/>
      <c r="G133" s="157"/>
      <c r="H133" s="127"/>
      <c r="I133" s="173"/>
      <c r="J133" s="19" t="s">
        <v>330</v>
      </c>
      <c r="K133" s="20">
        <v>9000</v>
      </c>
      <c r="L133" s="20">
        <v>0</v>
      </c>
      <c r="M133" s="20">
        <v>0</v>
      </c>
      <c r="N133" s="103">
        <v>0</v>
      </c>
      <c r="O133" s="168"/>
      <c r="P133" s="168"/>
      <c r="Q133" s="168"/>
      <c r="R133" s="168"/>
      <c r="S133" s="202"/>
      <c r="T133" s="202"/>
      <c r="U133" s="257"/>
      <c r="V133" s="76" t="s">
        <v>331</v>
      </c>
      <c r="W133" s="88" t="s">
        <v>332</v>
      </c>
      <c r="X133" s="22"/>
      <c r="Y133" s="22"/>
    </row>
    <row r="134" spans="1:25" ht="193.9">
      <c r="A134" s="162"/>
      <c r="B134" s="167"/>
      <c r="C134" s="128"/>
      <c r="D134" s="128"/>
      <c r="E134" s="128"/>
      <c r="F134" s="125"/>
      <c r="G134" s="157"/>
      <c r="H134" s="127"/>
      <c r="I134" s="173"/>
      <c r="J134" s="19" t="s">
        <v>333</v>
      </c>
      <c r="K134" s="20">
        <v>30</v>
      </c>
      <c r="L134" s="20">
        <v>14</v>
      </c>
      <c r="M134" s="20">
        <v>14</v>
      </c>
      <c r="N134" s="103">
        <f>+(L134+M134)/K134</f>
        <v>0.93333333333333335</v>
      </c>
      <c r="O134" s="168"/>
      <c r="P134" s="168"/>
      <c r="Q134" s="168"/>
      <c r="R134" s="168"/>
      <c r="S134" s="202"/>
      <c r="T134" s="202"/>
      <c r="U134" s="257"/>
      <c r="V134" s="81" t="s">
        <v>334</v>
      </c>
      <c r="W134" s="88" t="s">
        <v>335</v>
      </c>
      <c r="X134" s="55" t="s">
        <v>336</v>
      </c>
      <c r="Y134" s="55" t="s">
        <v>336</v>
      </c>
    </row>
    <row r="135" spans="1:25" ht="110.25" customHeight="1">
      <c r="A135" s="162"/>
      <c r="B135" s="167"/>
      <c r="C135" s="128"/>
      <c r="D135" s="128"/>
      <c r="E135" s="128"/>
      <c r="F135" s="125"/>
      <c r="G135" s="157"/>
      <c r="H135" s="127"/>
      <c r="I135" s="173"/>
      <c r="J135" s="19" t="s">
        <v>337</v>
      </c>
      <c r="K135" s="69">
        <v>5</v>
      </c>
      <c r="L135" s="69">
        <v>2</v>
      </c>
      <c r="M135" s="69">
        <v>3</v>
      </c>
      <c r="N135" s="110">
        <v>1</v>
      </c>
      <c r="O135" s="168"/>
      <c r="P135" s="168"/>
      <c r="Q135" s="168"/>
      <c r="R135" s="168"/>
      <c r="S135" s="202"/>
      <c r="T135" s="202"/>
      <c r="U135" s="257"/>
      <c r="V135" s="76" t="s">
        <v>338</v>
      </c>
      <c r="W135" s="88" t="s">
        <v>339</v>
      </c>
      <c r="X135" s="55" t="s">
        <v>216</v>
      </c>
      <c r="Y135" s="55" t="s">
        <v>216</v>
      </c>
    </row>
    <row r="136" spans="1:25" ht="307.89999999999998">
      <c r="A136" s="162"/>
      <c r="B136" s="167"/>
      <c r="C136" s="128"/>
      <c r="D136" s="128"/>
      <c r="E136" s="128"/>
      <c r="F136" s="125"/>
      <c r="G136" s="157"/>
      <c r="H136" s="127"/>
      <c r="I136" s="173"/>
      <c r="J136" s="19" t="s">
        <v>340</v>
      </c>
      <c r="K136" s="69">
        <v>20</v>
      </c>
      <c r="L136" s="69">
        <v>12</v>
      </c>
      <c r="M136" s="69">
        <v>12</v>
      </c>
      <c r="N136" s="110">
        <v>1</v>
      </c>
      <c r="O136" s="168"/>
      <c r="P136" s="168"/>
      <c r="Q136" s="168"/>
      <c r="R136" s="168"/>
      <c r="S136" s="202"/>
      <c r="T136" s="202"/>
      <c r="U136" s="257"/>
      <c r="V136" s="81" t="s">
        <v>341</v>
      </c>
      <c r="W136" s="88" t="s">
        <v>342</v>
      </c>
      <c r="X136" s="55" t="s">
        <v>222</v>
      </c>
      <c r="Y136" s="55" t="s">
        <v>222</v>
      </c>
    </row>
    <row r="137" spans="1:25">
      <c r="A137" s="162"/>
      <c r="B137" s="167"/>
      <c r="C137" s="128"/>
      <c r="D137" s="128"/>
      <c r="E137" s="128"/>
      <c r="F137" s="126"/>
      <c r="G137" s="158"/>
      <c r="H137" s="127"/>
      <c r="I137" s="173"/>
      <c r="J137" s="19" t="s">
        <v>343</v>
      </c>
      <c r="K137" s="69" t="s">
        <v>317</v>
      </c>
      <c r="L137" s="69" t="s">
        <v>29</v>
      </c>
      <c r="M137" s="69" t="s">
        <v>29</v>
      </c>
      <c r="N137" s="110"/>
      <c r="O137" s="168"/>
      <c r="P137" s="168"/>
      <c r="Q137" s="168"/>
      <c r="R137" s="168"/>
      <c r="S137" s="202"/>
      <c r="T137" s="202"/>
      <c r="U137" s="257"/>
      <c r="V137" s="76"/>
      <c r="W137" s="88"/>
      <c r="X137" s="22"/>
      <c r="Y137" s="22"/>
    </row>
    <row r="138" spans="1:25">
      <c r="A138" s="162"/>
      <c r="B138" s="167" t="s">
        <v>344</v>
      </c>
      <c r="C138" s="128">
        <v>10</v>
      </c>
      <c r="D138" s="128">
        <v>0</v>
      </c>
      <c r="E138" s="128"/>
      <c r="F138" s="124">
        <v>0</v>
      </c>
      <c r="G138" s="156">
        <v>0</v>
      </c>
      <c r="H138" s="127"/>
      <c r="I138" s="173"/>
      <c r="J138" s="19" t="s">
        <v>345</v>
      </c>
      <c r="K138" s="20">
        <v>10</v>
      </c>
      <c r="L138" s="20">
        <v>0</v>
      </c>
      <c r="M138" s="20">
        <v>0</v>
      </c>
      <c r="N138" s="103">
        <v>0</v>
      </c>
      <c r="O138" s="168"/>
      <c r="P138" s="168"/>
      <c r="Q138" s="168"/>
      <c r="R138" s="168"/>
      <c r="S138" s="202"/>
      <c r="T138" s="202"/>
      <c r="U138" s="257"/>
      <c r="V138" s="76"/>
      <c r="W138" s="88"/>
      <c r="X138" s="22"/>
      <c r="Y138" s="22"/>
    </row>
    <row r="139" spans="1:25">
      <c r="A139" s="162"/>
      <c r="B139" s="167"/>
      <c r="C139" s="128"/>
      <c r="D139" s="128"/>
      <c r="E139" s="128"/>
      <c r="F139" s="126"/>
      <c r="G139" s="158"/>
      <c r="H139" s="127"/>
      <c r="I139" s="173"/>
      <c r="J139" s="19" t="s">
        <v>346</v>
      </c>
      <c r="K139" s="20" t="s">
        <v>317</v>
      </c>
      <c r="L139" s="20" t="s">
        <v>29</v>
      </c>
      <c r="M139" s="20" t="s">
        <v>29</v>
      </c>
      <c r="N139" s="103"/>
      <c r="O139" s="168"/>
      <c r="P139" s="168"/>
      <c r="Q139" s="168"/>
      <c r="R139" s="168"/>
      <c r="S139" s="202"/>
      <c r="T139" s="202"/>
      <c r="U139" s="257"/>
      <c r="V139" s="76"/>
      <c r="W139" s="88"/>
      <c r="X139" s="22"/>
      <c r="Y139" s="22"/>
    </row>
    <row r="140" spans="1:25" ht="52.9" customHeight="1">
      <c r="A140" s="162"/>
      <c r="B140" s="19" t="s">
        <v>347</v>
      </c>
      <c r="C140" s="18">
        <v>2</v>
      </c>
      <c r="D140" s="18">
        <v>0</v>
      </c>
      <c r="E140" s="18"/>
      <c r="F140" s="18">
        <v>0</v>
      </c>
      <c r="G140" s="103">
        <v>0</v>
      </c>
      <c r="H140" s="127"/>
      <c r="I140" s="173"/>
      <c r="J140" s="19" t="s">
        <v>348</v>
      </c>
      <c r="K140" s="20">
        <v>2</v>
      </c>
      <c r="L140" s="20">
        <v>0</v>
      </c>
      <c r="M140" s="20">
        <v>0</v>
      </c>
      <c r="N140" s="103">
        <v>0</v>
      </c>
      <c r="O140" s="168"/>
      <c r="P140" s="168"/>
      <c r="Q140" s="168"/>
      <c r="R140" s="168"/>
      <c r="S140" s="202"/>
      <c r="T140" s="202"/>
      <c r="U140" s="257"/>
      <c r="V140" s="76"/>
      <c r="W140" s="88"/>
      <c r="X140" s="22"/>
      <c r="Y140" s="22"/>
    </row>
    <row r="141" spans="1:25" ht="36" customHeight="1">
      <c r="A141" s="162"/>
      <c r="B141" s="167" t="s">
        <v>349</v>
      </c>
      <c r="C141" s="127" t="s">
        <v>28</v>
      </c>
      <c r="D141" s="127" t="s">
        <v>29</v>
      </c>
      <c r="E141" s="127" t="s">
        <v>29</v>
      </c>
      <c r="F141" s="141"/>
      <c r="G141" s="156"/>
      <c r="H141" s="127"/>
      <c r="I141" s="173"/>
      <c r="J141" s="19" t="s">
        <v>350</v>
      </c>
      <c r="K141" s="20">
        <v>4</v>
      </c>
      <c r="L141" s="20">
        <v>3</v>
      </c>
      <c r="M141" s="20">
        <v>3</v>
      </c>
      <c r="N141" s="103">
        <v>1</v>
      </c>
      <c r="O141" s="168"/>
      <c r="P141" s="168"/>
      <c r="Q141" s="168"/>
      <c r="R141" s="168"/>
      <c r="S141" s="202"/>
      <c r="T141" s="202"/>
      <c r="U141" s="257"/>
      <c r="V141" s="81" t="s">
        <v>351</v>
      </c>
      <c r="W141" s="86" t="s">
        <v>352</v>
      </c>
      <c r="X141" s="55" t="s">
        <v>72</v>
      </c>
      <c r="Y141" s="55" t="s">
        <v>72</v>
      </c>
    </row>
    <row r="142" spans="1:25" ht="45.6">
      <c r="A142" s="162"/>
      <c r="B142" s="167"/>
      <c r="C142" s="127"/>
      <c r="D142" s="127"/>
      <c r="E142" s="127"/>
      <c r="F142" s="143"/>
      <c r="G142" s="158"/>
      <c r="H142" s="127"/>
      <c r="I142" s="173"/>
      <c r="J142" s="19" t="s">
        <v>353</v>
      </c>
      <c r="K142" s="69">
        <v>200</v>
      </c>
      <c r="L142" s="69">
        <v>12</v>
      </c>
      <c r="M142" s="69">
        <v>12</v>
      </c>
      <c r="N142" s="110">
        <f>+(L142+M142)/K142</f>
        <v>0.12</v>
      </c>
      <c r="O142" s="168"/>
      <c r="P142" s="168"/>
      <c r="Q142" s="168"/>
      <c r="R142" s="168"/>
      <c r="S142" s="203"/>
      <c r="T142" s="203"/>
      <c r="U142" s="258"/>
      <c r="V142" s="76" t="s">
        <v>354</v>
      </c>
      <c r="W142" s="86" t="s">
        <v>355</v>
      </c>
      <c r="X142" s="55" t="s">
        <v>144</v>
      </c>
      <c r="Y142" s="55" t="s">
        <v>144</v>
      </c>
    </row>
    <row r="143" spans="1:25" ht="61.15" customHeight="1">
      <c r="A143" s="121" t="s">
        <v>309</v>
      </c>
      <c r="B143" s="122"/>
      <c r="C143" s="122"/>
      <c r="D143" s="122"/>
      <c r="E143" s="122"/>
      <c r="F143" s="123"/>
      <c r="G143" s="102">
        <f>AVERAGE(G127:G142)</f>
        <v>0.33333333333333331</v>
      </c>
      <c r="H143" s="13"/>
      <c r="I143" s="14"/>
      <c r="J143" s="14"/>
      <c r="K143" s="13"/>
      <c r="L143" s="13"/>
      <c r="M143" s="13"/>
      <c r="N143" s="108">
        <f>AVERAGE(N127:N142)</f>
        <v>0.58777777777777784</v>
      </c>
      <c r="O143" s="61"/>
      <c r="P143" s="61"/>
      <c r="Q143" s="61"/>
      <c r="R143" s="61"/>
      <c r="S143" s="61"/>
      <c r="T143" s="61"/>
      <c r="U143" s="61"/>
      <c r="V143" s="77"/>
      <c r="W143" s="89"/>
      <c r="X143" s="15"/>
      <c r="Y143" s="15"/>
    </row>
    <row r="144" spans="1:25" ht="48" customHeight="1">
      <c r="A144" s="162" t="s">
        <v>356</v>
      </c>
      <c r="B144" s="167" t="s">
        <v>357</v>
      </c>
      <c r="C144" s="127">
        <v>800</v>
      </c>
      <c r="D144" s="127">
        <v>646</v>
      </c>
      <c r="E144" s="127">
        <v>873</v>
      </c>
      <c r="F144" s="141">
        <f>+E144+D144</f>
        <v>1519</v>
      </c>
      <c r="G144" s="156">
        <v>1</v>
      </c>
      <c r="H144" s="127" t="s">
        <v>358</v>
      </c>
      <c r="I144" s="170">
        <v>2021130010209</v>
      </c>
      <c r="J144" s="19" t="s">
        <v>356</v>
      </c>
      <c r="K144" s="20">
        <v>200</v>
      </c>
      <c r="L144" s="20">
        <v>227</v>
      </c>
      <c r="M144" s="20">
        <v>63</v>
      </c>
      <c r="N144" s="103">
        <v>1</v>
      </c>
      <c r="O144" s="168">
        <v>172100000</v>
      </c>
      <c r="P144" s="168">
        <v>138250000</v>
      </c>
      <c r="Q144" s="168">
        <v>8600000</v>
      </c>
      <c r="R144" s="168"/>
      <c r="S144" s="192">
        <v>576000000</v>
      </c>
      <c r="T144" s="192">
        <v>53200000</v>
      </c>
      <c r="U144" s="259">
        <f>+T144/S144</f>
        <v>9.2361111111111116E-2</v>
      </c>
      <c r="V144" s="81" t="s">
        <v>359</v>
      </c>
      <c r="W144" s="88" t="s">
        <v>360</v>
      </c>
      <c r="X144" s="55" t="s">
        <v>35</v>
      </c>
      <c r="Y144" s="55" t="s">
        <v>35</v>
      </c>
    </row>
    <row r="145" spans="1:25" ht="20.25" customHeight="1">
      <c r="A145" s="162"/>
      <c r="B145" s="167"/>
      <c r="C145" s="127"/>
      <c r="D145" s="127"/>
      <c r="E145" s="127"/>
      <c r="F145" s="142"/>
      <c r="G145" s="157"/>
      <c r="H145" s="127"/>
      <c r="I145" s="170"/>
      <c r="J145" s="19" t="s">
        <v>85</v>
      </c>
      <c r="K145" s="20">
        <v>1</v>
      </c>
      <c r="L145" s="20">
        <v>0</v>
      </c>
      <c r="M145" s="20">
        <v>0</v>
      </c>
      <c r="N145" s="103">
        <v>0</v>
      </c>
      <c r="O145" s="168"/>
      <c r="P145" s="168"/>
      <c r="Q145" s="168"/>
      <c r="R145" s="168"/>
      <c r="S145" s="193"/>
      <c r="T145" s="193"/>
      <c r="U145" s="260"/>
      <c r="V145" s="76"/>
      <c r="W145" s="88"/>
      <c r="X145" s="22"/>
      <c r="Y145" s="22"/>
    </row>
    <row r="146" spans="1:25" ht="20.25" customHeight="1">
      <c r="A146" s="162"/>
      <c r="B146" s="167"/>
      <c r="C146" s="127"/>
      <c r="D146" s="127"/>
      <c r="E146" s="127"/>
      <c r="F146" s="142"/>
      <c r="G146" s="157"/>
      <c r="H146" s="127"/>
      <c r="I146" s="170"/>
      <c r="J146" s="19" t="s">
        <v>361</v>
      </c>
      <c r="K146" s="20">
        <v>90</v>
      </c>
      <c r="L146" s="20">
        <v>0</v>
      </c>
      <c r="M146" s="20">
        <v>0</v>
      </c>
      <c r="N146" s="103">
        <v>0</v>
      </c>
      <c r="O146" s="168"/>
      <c r="P146" s="168"/>
      <c r="Q146" s="168"/>
      <c r="R146" s="168"/>
      <c r="S146" s="193"/>
      <c r="T146" s="193"/>
      <c r="U146" s="260"/>
      <c r="V146" s="76"/>
      <c r="W146" s="88"/>
      <c r="X146" s="22"/>
      <c r="Y146" s="22"/>
    </row>
    <row r="147" spans="1:25" ht="20.25" customHeight="1">
      <c r="A147" s="162"/>
      <c r="B147" s="167"/>
      <c r="C147" s="127"/>
      <c r="D147" s="127"/>
      <c r="E147" s="127"/>
      <c r="F147" s="142"/>
      <c r="G147" s="157"/>
      <c r="H147" s="127"/>
      <c r="I147" s="170"/>
      <c r="J147" s="21" t="s">
        <v>362</v>
      </c>
      <c r="K147" s="20" t="s">
        <v>29</v>
      </c>
      <c r="L147" s="20" t="s">
        <v>29</v>
      </c>
      <c r="M147" s="20" t="s">
        <v>29</v>
      </c>
      <c r="N147" s="103"/>
      <c r="O147" s="168"/>
      <c r="P147" s="168"/>
      <c r="Q147" s="168"/>
      <c r="R147" s="168"/>
      <c r="S147" s="193"/>
      <c r="T147" s="193"/>
      <c r="U147" s="260"/>
      <c r="V147" s="76"/>
      <c r="W147" s="88"/>
      <c r="X147" s="22"/>
      <c r="Y147" s="22"/>
    </row>
    <row r="148" spans="1:25" ht="45.6">
      <c r="A148" s="162"/>
      <c r="B148" s="167"/>
      <c r="C148" s="127"/>
      <c r="D148" s="127"/>
      <c r="E148" s="127"/>
      <c r="F148" s="142"/>
      <c r="G148" s="157"/>
      <c r="H148" s="127"/>
      <c r="I148" s="170"/>
      <c r="J148" s="19" t="s">
        <v>363</v>
      </c>
      <c r="K148" s="20">
        <v>35</v>
      </c>
      <c r="L148" s="20">
        <v>3</v>
      </c>
      <c r="M148" s="20">
        <v>1</v>
      </c>
      <c r="N148" s="103">
        <f>+(L148+M148)/K148</f>
        <v>0.11428571428571428</v>
      </c>
      <c r="O148" s="168"/>
      <c r="P148" s="168"/>
      <c r="Q148" s="168"/>
      <c r="R148" s="168"/>
      <c r="S148" s="193"/>
      <c r="T148" s="193"/>
      <c r="U148" s="260"/>
      <c r="V148" s="76" t="s">
        <v>364</v>
      </c>
      <c r="W148" s="88" t="s">
        <v>365</v>
      </c>
      <c r="X148" s="55" t="s">
        <v>46</v>
      </c>
      <c r="Y148" s="55" t="s">
        <v>46</v>
      </c>
    </row>
    <row r="149" spans="1:25" ht="57">
      <c r="A149" s="162"/>
      <c r="B149" s="167"/>
      <c r="C149" s="127"/>
      <c r="D149" s="127"/>
      <c r="E149" s="127"/>
      <c r="F149" s="142"/>
      <c r="G149" s="157"/>
      <c r="H149" s="127"/>
      <c r="I149" s="170"/>
      <c r="J149" s="19" t="s">
        <v>366</v>
      </c>
      <c r="K149" s="20">
        <v>15</v>
      </c>
      <c r="L149" s="20">
        <v>15</v>
      </c>
      <c r="M149" s="20">
        <v>15</v>
      </c>
      <c r="N149" s="103">
        <v>1</v>
      </c>
      <c r="O149" s="168"/>
      <c r="P149" s="168"/>
      <c r="Q149" s="168"/>
      <c r="R149" s="168"/>
      <c r="S149" s="193"/>
      <c r="T149" s="193"/>
      <c r="U149" s="260"/>
      <c r="V149" s="81" t="s">
        <v>367</v>
      </c>
      <c r="W149" s="88" t="s">
        <v>368</v>
      </c>
      <c r="X149" s="55" t="s">
        <v>49</v>
      </c>
      <c r="Y149" s="55" t="s">
        <v>49</v>
      </c>
    </row>
    <row r="150" spans="1:25" ht="27.75" customHeight="1">
      <c r="A150" s="162"/>
      <c r="B150" s="167"/>
      <c r="C150" s="127"/>
      <c r="D150" s="127"/>
      <c r="E150" s="127"/>
      <c r="F150" s="143"/>
      <c r="G150" s="158"/>
      <c r="H150" s="127"/>
      <c r="I150" s="170"/>
      <c r="J150" s="19" t="s">
        <v>369</v>
      </c>
      <c r="K150" s="20">
        <v>1</v>
      </c>
      <c r="L150" s="20">
        <v>0</v>
      </c>
      <c r="M150" s="20">
        <v>0</v>
      </c>
      <c r="N150" s="103">
        <v>0</v>
      </c>
      <c r="O150" s="168"/>
      <c r="P150" s="168"/>
      <c r="Q150" s="168"/>
      <c r="R150" s="168"/>
      <c r="S150" s="193"/>
      <c r="T150" s="193"/>
      <c r="U150" s="260"/>
      <c r="V150" s="76"/>
      <c r="W150" s="88"/>
      <c r="X150" s="22"/>
      <c r="Y150" s="22"/>
    </row>
    <row r="151" spans="1:25" ht="79.900000000000006">
      <c r="A151" s="162"/>
      <c r="B151" s="167" t="s">
        <v>370</v>
      </c>
      <c r="C151" s="127">
        <v>1</v>
      </c>
      <c r="D151" s="127">
        <v>0</v>
      </c>
      <c r="E151" s="127">
        <v>0</v>
      </c>
      <c r="F151" s="141">
        <v>0</v>
      </c>
      <c r="G151" s="156">
        <v>0</v>
      </c>
      <c r="H151" s="127"/>
      <c r="I151" s="170"/>
      <c r="J151" s="19" t="s">
        <v>371</v>
      </c>
      <c r="K151" s="69">
        <v>1</v>
      </c>
      <c r="L151" s="69">
        <v>0</v>
      </c>
      <c r="M151" s="69">
        <v>0</v>
      </c>
      <c r="N151" s="110">
        <v>0</v>
      </c>
      <c r="O151" s="168"/>
      <c r="P151" s="168"/>
      <c r="Q151" s="168"/>
      <c r="R151" s="168"/>
      <c r="S151" s="193"/>
      <c r="T151" s="193"/>
      <c r="U151" s="260"/>
      <c r="V151" s="81" t="s">
        <v>372</v>
      </c>
      <c r="W151" s="88"/>
      <c r="X151" s="55" t="s">
        <v>336</v>
      </c>
      <c r="Y151" s="55"/>
    </row>
    <row r="152" spans="1:25" ht="26.25" customHeight="1">
      <c r="A152" s="162"/>
      <c r="B152" s="167"/>
      <c r="C152" s="127"/>
      <c r="D152" s="127"/>
      <c r="E152" s="127"/>
      <c r="F152" s="143"/>
      <c r="G152" s="158"/>
      <c r="H152" s="127"/>
      <c r="I152" s="170"/>
      <c r="J152" s="19" t="s">
        <v>373</v>
      </c>
      <c r="K152" s="69">
        <v>1</v>
      </c>
      <c r="L152" s="69">
        <v>0</v>
      </c>
      <c r="M152" s="69">
        <v>1</v>
      </c>
      <c r="N152" s="110">
        <v>1</v>
      </c>
      <c r="O152" s="168"/>
      <c r="P152" s="168"/>
      <c r="Q152" s="168"/>
      <c r="R152" s="168"/>
      <c r="S152" s="194"/>
      <c r="T152" s="194"/>
      <c r="U152" s="261"/>
      <c r="V152" s="76"/>
      <c r="W152" s="88" t="s">
        <v>374</v>
      </c>
      <c r="X152" s="22"/>
      <c r="Y152" s="55" t="s">
        <v>216</v>
      </c>
    </row>
    <row r="153" spans="1:25" ht="66.599999999999994" customHeight="1">
      <c r="A153" s="121" t="s">
        <v>356</v>
      </c>
      <c r="B153" s="122"/>
      <c r="C153" s="122"/>
      <c r="D153" s="122"/>
      <c r="E153" s="122"/>
      <c r="F153" s="123"/>
      <c r="G153" s="102">
        <f>AVERAGE(G144:G152)</f>
        <v>0.5</v>
      </c>
      <c r="H153" s="13"/>
      <c r="I153" s="14"/>
      <c r="J153" s="14"/>
      <c r="K153" s="13"/>
      <c r="L153" s="13"/>
      <c r="M153" s="13"/>
      <c r="N153" s="108">
        <f>AVERAGE(N144:N152)</f>
        <v>0.38928571428571429</v>
      </c>
      <c r="O153" s="61"/>
      <c r="P153" s="61"/>
      <c r="Q153" s="61"/>
      <c r="R153" s="61"/>
      <c r="S153" s="61"/>
      <c r="T153" s="61"/>
      <c r="U153" s="61"/>
      <c r="V153" s="77"/>
      <c r="W153" s="89"/>
      <c r="X153" s="15"/>
      <c r="Y153" s="15"/>
    </row>
    <row r="154" spans="1:25" ht="16.5" customHeight="1">
      <c r="A154" s="162" t="s">
        <v>375</v>
      </c>
      <c r="B154" s="167" t="s">
        <v>376</v>
      </c>
      <c r="C154" s="127">
        <v>4</v>
      </c>
      <c r="D154" s="127">
        <v>0</v>
      </c>
      <c r="E154" s="127">
        <v>0</v>
      </c>
      <c r="F154" s="141">
        <v>0</v>
      </c>
      <c r="G154" s="156">
        <v>0</v>
      </c>
      <c r="H154" s="127" t="s">
        <v>377</v>
      </c>
      <c r="I154" s="184">
        <v>2021130010211</v>
      </c>
      <c r="J154" s="19" t="s">
        <v>378</v>
      </c>
      <c r="K154" s="20">
        <v>4</v>
      </c>
      <c r="L154" s="20">
        <v>0</v>
      </c>
      <c r="M154" s="20">
        <v>1</v>
      </c>
      <c r="N154" s="109">
        <v>0.25</v>
      </c>
      <c r="O154" s="168">
        <v>138250000</v>
      </c>
      <c r="P154" s="168"/>
      <c r="Q154" s="168">
        <v>0</v>
      </c>
      <c r="R154" s="168"/>
      <c r="S154" s="244">
        <v>456000000</v>
      </c>
      <c r="T154" s="244">
        <v>45425000</v>
      </c>
      <c r="U154" s="259">
        <f>+T154/S154</f>
        <v>9.9616228070175436E-2</v>
      </c>
      <c r="V154" s="76"/>
      <c r="W154" s="88" t="s">
        <v>379</v>
      </c>
      <c r="X154" s="22"/>
      <c r="Y154" s="55" t="s">
        <v>222</v>
      </c>
    </row>
    <row r="155" spans="1:25" ht="36" customHeight="1">
      <c r="A155" s="162"/>
      <c r="B155" s="167"/>
      <c r="C155" s="127"/>
      <c r="D155" s="127"/>
      <c r="E155" s="127"/>
      <c r="F155" s="142"/>
      <c r="G155" s="157"/>
      <c r="H155" s="127"/>
      <c r="I155" s="184"/>
      <c r="J155" s="19" t="s">
        <v>380</v>
      </c>
      <c r="K155" s="20">
        <v>1</v>
      </c>
      <c r="L155" s="20">
        <v>0</v>
      </c>
      <c r="M155" s="20">
        <v>1</v>
      </c>
      <c r="N155" s="103">
        <v>1</v>
      </c>
      <c r="O155" s="168"/>
      <c r="P155" s="168"/>
      <c r="Q155" s="168"/>
      <c r="R155" s="168"/>
      <c r="S155" s="245"/>
      <c r="T155" s="245"/>
      <c r="U155" s="260"/>
      <c r="V155" s="81" t="s">
        <v>381</v>
      </c>
      <c r="W155" s="88"/>
      <c r="X155" s="55" t="s">
        <v>71</v>
      </c>
      <c r="Y155" s="55"/>
    </row>
    <row r="156" spans="1:25" ht="22.9">
      <c r="A156" s="162"/>
      <c r="B156" s="167"/>
      <c r="C156" s="127"/>
      <c r="D156" s="127"/>
      <c r="E156" s="127"/>
      <c r="F156" s="142"/>
      <c r="G156" s="157"/>
      <c r="H156" s="127"/>
      <c r="I156" s="184"/>
      <c r="J156" s="19" t="s">
        <v>382</v>
      </c>
      <c r="K156" s="20">
        <v>20</v>
      </c>
      <c r="L156" s="20">
        <v>0</v>
      </c>
      <c r="M156" s="20">
        <v>0</v>
      </c>
      <c r="N156" s="103">
        <v>0</v>
      </c>
      <c r="O156" s="168"/>
      <c r="P156" s="168"/>
      <c r="Q156" s="168"/>
      <c r="R156" s="168"/>
      <c r="S156" s="245"/>
      <c r="T156" s="245"/>
      <c r="U156" s="260"/>
      <c r="V156" s="76"/>
      <c r="W156" s="88"/>
      <c r="X156" s="22"/>
      <c r="Y156" s="22"/>
    </row>
    <row r="157" spans="1:25" ht="34.15">
      <c r="A157" s="162"/>
      <c r="B157" s="167"/>
      <c r="C157" s="127"/>
      <c r="D157" s="127"/>
      <c r="E157" s="127"/>
      <c r="F157" s="142"/>
      <c r="G157" s="157"/>
      <c r="H157" s="127"/>
      <c r="I157" s="184"/>
      <c r="J157" s="21" t="s">
        <v>383</v>
      </c>
      <c r="K157" s="20">
        <v>2</v>
      </c>
      <c r="L157" s="20">
        <v>0</v>
      </c>
      <c r="M157" s="20">
        <v>2</v>
      </c>
      <c r="N157" s="103">
        <v>1</v>
      </c>
      <c r="O157" s="168"/>
      <c r="P157" s="168"/>
      <c r="Q157" s="168"/>
      <c r="R157" s="168"/>
      <c r="S157" s="245"/>
      <c r="T157" s="245"/>
      <c r="U157" s="260"/>
      <c r="V157" s="76"/>
      <c r="W157" s="88" t="s">
        <v>384</v>
      </c>
      <c r="X157" s="22"/>
      <c r="Y157" s="55" t="s">
        <v>169</v>
      </c>
    </row>
    <row r="158" spans="1:25" ht="22.9">
      <c r="A158" s="162"/>
      <c r="B158" s="167"/>
      <c r="C158" s="127"/>
      <c r="D158" s="127"/>
      <c r="E158" s="127"/>
      <c r="F158" s="142"/>
      <c r="G158" s="157"/>
      <c r="H158" s="127"/>
      <c r="I158" s="184"/>
      <c r="J158" s="19" t="s">
        <v>385</v>
      </c>
      <c r="K158" s="20">
        <v>1</v>
      </c>
      <c r="L158" s="20">
        <v>0</v>
      </c>
      <c r="M158" s="20">
        <v>0</v>
      </c>
      <c r="N158" s="103">
        <v>0</v>
      </c>
      <c r="O158" s="168"/>
      <c r="P158" s="168"/>
      <c r="Q158" s="168"/>
      <c r="R158" s="168"/>
      <c r="S158" s="245"/>
      <c r="T158" s="245"/>
      <c r="U158" s="260"/>
      <c r="V158" s="76"/>
      <c r="W158" s="88"/>
      <c r="X158" s="22"/>
      <c r="Y158" s="22"/>
    </row>
    <row r="159" spans="1:25" ht="15" customHeight="1">
      <c r="A159" s="162"/>
      <c r="B159" s="167"/>
      <c r="C159" s="127"/>
      <c r="D159" s="127"/>
      <c r="E159" s="127"/>
      <c r="F159" s="142"/>
      <c r="G159" s="157"/>
      <c r="H159" s="127"/>
      <c r="I159" s="184"/>
      <c r="J159" s="19" t="s">
        <v>85</v>
      </c>
      <c r="K159" s="20">
        <v>1</v>
      </c>
      <c r="L159" s="20">
        <v>0</v>
      </c>
      <c r="M159" s="20">
        <v>0</v>
      </c>
      <c r="N159" s="103">
        <v>0</v>
      </c>
      <c r="O159" s="168"/>
      <c r="P159" s="168"/>
      <c r="Q159" s="168"/>
      <c r="R159" s="168"/>
      <c r="S159" s="245"/>
      <c r="T159" s="245"/>
      <c r="U159" s="260"/>
      <c r="V159" s="76"/>
      <c r="W159" s="88"/>
      <c r="X159" s="22"/>
      <c r="Y159" s="22"/>
    </row>
    <row r="160" spans="1:25" ht="22.9">
      <c r="A160" s="162"/>
      <c r="B160" s="167"/>
      <c r="C160" s="127"/>
      <c r="D160" s="127"/>
      <c r="E160" s="127"/>
      <c r="F160" s="143"/>
      <c r="G160" s="158"/>
      <c r="H160" s="127"/>
      <c r="I160" s="184"/>
      <c r="J160" s="19" t="s">
        <v>386</v>
      </c>
      <c r="K160" s="20">
        <v>1</v>
      </c>
      <c r="L160" s="20">
        <v>0</v>
      </c>
      <c r="M160" s="20">
        <v>0</v>
      </c>
      <c r="N160" s="103">
        <v>0</v>
      </c>
      <c r="O160" s="168"/>
      <c r="P160" s="168"/>
      <c r="Q160" s="168"/>
      <c r="R160" s="168"/>
      <c r="S160" s="245"/>
      <c r="T160" s="245"/>
      <c r="U160" s="260"/>
      <c r="V160" s="76"/>
      <c r="W160" s="88"/>
      <c r="X160" s="22"/>
      <c r="Y160" s="22"/>
    </row>
    <row r="161" spans="1:25" ht="42.75" customHeight="1">
      <c r="A161" s="162"/>
      <c r="B161" s="19" t="s">
        <v>387</v>
      </c>
      <c r="C161" s="18">
        <v>3</v>
      </c>
      <c r="D161" s="18">
        <v>0</v>
      </c>
      <c r="E161" s="18">
        <v>0</v>
      </c>
      <c r="F161" s="18">
        <v>0</v>
      </c>
      <c r="G161" s="103">
        <v>0</v>
      </c>
      <c r="H161" s="127"/>
      <c r="I161" s="184"/>
      <c r="J161" s="19" t="s">
        <v>388</v>
      </c>
      <c r="K161" s="20">
        <v>3</v>
      </c>
      <c r="L161" s="20">
        <v>0</v>
      </c>
      <c r="M161" s="20">
        <v>3</v>
      </c>
      <c r="N161" s="103">
        <v>1</v>
      </c>
      <c r="O161" s="168"/>
      <c r="P161" s="168"/>
      <c r="Q161" s="168"/>
      <c r="R161" s="168"/>
      <c r="S161" s="246"/>
      <c r="T161" s="246"/>
      <c r="U161" s="261"/>
      <c r="V161" s="76"/>
      <c r="W161" s="88" t="s">
        <v>389</v>
      </c>
      <c r="X161" s="22"/>
      <c r="Y161" s="55" t="s">
        <v>390</v>
      </c>
    </row>
    <row r="162" spans="1:25" ht="55.15" customHeight="1">
      <c r="A162" s="121" t="s">
        <v>375</v>
      </c>
      <c r="B162" s="122"/>
      <c r="C162" s="122"/>
      <c r="D162" s="122"/>
      <c r="E162" s="122"/>
      <c r="F162" s="123"/>
      <c r="G162" s="102">
        <f>AVERAGE(G154:G161)</f>
        <v>0</v>
      </c>
      <c r="H162" s="13"/>
      <c r="I162" s="14"/>
      <c r="J162" s="14"/>
      <c r="K162" s="13"/>
      <c r="L162" s="13"/>
      <c r="M162" s="13"/>
      <c r="N162" s="108">
        <f>AVERAGE(N154:N161)</f>
        <v>0.40625</v>
      </c>
      <c r="O162" s="61"/>
      <c r="P162" s="61"/>
      <c r="Q162" s="61"/>
      <c r="R162" s="61"/>
      <c r="S162" s="61"/>
      <c r="T162" s="61"/>
      <c r="U162" s="61"/>
      <c r="V162" s="77"/>
      <c r="W162" s="89"/>
      <c r="X162" s="15"/>
      <c r="Y162" s="15"/>
    </row>
    <row r="163" spans="1:25" ht="36" customHeight="1">
      <c r="A163" s="162" t="s">
        <v>391</v>
      </c>
      <c r="B163" s="167" t="s">
        <v>392</v>
      </c>
      <c r="C163" s="128">
        <v>4</v>
      </c>
      <c r="D163" s="128">
        <v>0</v>
      </c>
      <c r="E163" s="128">
        <v>0</v>
      </c>
      <c r="F163" s="124">
        <v>0</v>
      </c>
      <c r="G163" s="144">
        <v>0</v>
      </c>
      <c r="H163" s="127" t="s">
        <v>393</v>
      </c>
      <c r="I163" s="170">
        <v>2021130010210</v>
      </c>
      <c r="J163" s="19" t="s">
        <v>394</v>
      </c>
      <c r="K163" s="20">
        <v>4</v>
      </c>
      <c r="L163" s="20">
        <v>0</v>
      </c>
      <c r="M163" s="20">
        <v>0</v>
      </c>
      <c r="N163" s="100">
        <v>0</v>
      </c>
      <c r="O163" s="168">
        <v>81300000</v>
      </c>
      <c r="P163" s="168"/>
      <c r="Q163" s="168">
        <v>0</v>
      </c>
      <c r="R163" s="168"/>
      <c r="S163" s="262">
        <v>220000000</v>
      </c>
      <c r="T163" s="262">
        <v>29500000</v>
      </c>
      <c r="U163" s="265">
        <f>+T163/S163</f>
        <v>0.13409090909090909</v>
      </c>
      <c r="V163" s="76"/>
      <c r="W163" s="88"/>
      <c r="X163" s="22"/>
      <c r="Y163" s="22"/>
    </row>
    <row r="164" spans="1:25" ht="36" customHeight="1">
      <c r="A164" s="162"/>
      <c r="B164" s="167"/>
      <c r="C164" s="128"/>
      <c r="D164" s="128"/>
      <c r="E164" s="128"/>
      <c r="F164" s="125"/>
      <c r="G164" s="145"/>
      <c r="H164" s="127"/>
      <c r="I164" s="170"/>
      <c r="J164" s="19" t="s">
        <v>395</v>
      </c>
      <c r="K164" s="20">
        <v>10</v>
      </c>
      <c r="L164" s="20">
        <v>0</v>
      </c>
      <c r="M164" s="20">
        <v>0</v>
      </c>
      <c r="N164" s="100">
        <v>0</v>
      </c>
      <c r="O164" s="168"/>
      <c r="P164" s="168"/>
      <c r="Q164" s="168"/>
      <c r="R164" s="168"/>
      <c r="S164" s="263"/>
      <c r="T164" s="263"/>
      <c r="U164" s="266"/>
      <c r="V164" s="76"/>
      <c r="W164" s="88"/>
      <c r="X164" s="22"/>
      <c r="Y164" s="22"/>
    </row>
    <row r="165" spans="1:25" ht="34.15">
      <c r="A165" s="162"/>
      <c r="B165" s="167"/>
      <c r="C165" s="128"/>
      <c r="D165" s="128"/>
      <c r="E165" s="128"/>
      <c r="F165" s="125"/>
      <c r="G165" s="145"/>
      <c r="H165" s="127"/>
      <c r="I165" s="170"/>
      <c r="J165" s="19" t="s">
        <v>396</v>
      </c>
      <c r="K165" s="20">
        <v>2</v>
      </c>
      <c r="L165" s="20">
        <v>0</v>
      </c>
      <c r="M165" s="20">
        <v>2</v>
      </c>
      <c r="N165" s="100">
        <v>1</v>
      </c>
      <c r="O165" s="168"/>
      <c r="P165" s="168"/>
      <c r="Q165" s="168"/>
      <c r="R165" s="168"/>
      <c r="S165" s="263"/>
      <c r="T165" s="263"/>
      <c r="U165" s="266"/>
      <c r="V165" s="76"/>
      <c r="W165" s="88" t="s">
        <v>397</v>
      </c>
      <c r="X165" s="22"/>
      <c r="Y165" s="59" t="s">
        <v>398</v>
      </c>
    </row>
    <row r="166" spans="1:25" ht="45.6">
      <c r="A166" s="162"/>
      <c r="B166" s="167"/>
      <c r="C166" s="128"/>
      <c r="D166" s="128"/>
      <c r="E166" s="128"/>
      <c r="F166" s="126"/>
      <c r="G166" s="146"/>
      <c r="H166" s="127"/>
      <c r="I166" s="170"/>
      <c r="J166" s="21" t="s">
        <v>399</v>
      </c>
      <c r="K166" s="20">
        <v>5</v>
      </c>
      <c r="L166" s="20">
        <v>0</v>
      </c>
      <c r="M166" s="20">
        <v>0</v>
      </c>
      <c r="N166" s="100">
        <v>0</v>
      </c>
      <c r="O166" s="168"/>
      <c r="P166" s="168"/>
      <c r="Q166" s="168"/>
      <c r="R166" s="168"/>
      <c r="S166" s="263"/>
      <c r="T166" s="263"/>
      <c r="U166" s="266"/>
      <c r="V166" s="76"/>
      <c r="W166" s="88"/>
      <c r="X166" s="22"/>
      <c r="Y166" s="22"/>
    </row>
    <row r="167" spans="1:25" ht="12" customHeight="1">
      <c r="A167" s="162"/>
      <c r="B167" s="167" t="s">
        <v>400</v>
      </c>
      <c r="C167" s="128" t="s">
        <v>28</v>
      </c>
      <c r="D167" s="128" t="s">
        <v>29</v>
      </c>
      <c r="E167" s="128" t="s">
        <v>29</v>
      </c>
      <c r="F167" s="124"/>
      <c r="G167" s="144"/>
      <c r="H167" s="127"/>
      <c r="I167" s="170"/>
      <c r="J167" s="19" t="s">
        <v>401</v>
      </c>
      <c r="K167" s="20">
        <v>1</v>
      </c>
      <c r="L167" s="20">
        <v>0</v>
      </c>
      <c r="M167" s="20">
        <v>0</v>
      </c>
      <c r="N167" s="100">
        <v>0</v>
      </c>
      <c r="O167" s="168"/>
      <c r="P167" s="168"/>
      <c r="Q167" s="168"/>
      <c r="R167" s="168"/>
      <c r="S167" s="263"/>
      <c r="T167" s="263"/>
      <c r="U167" s="266"/>
      <c r="V167" s="76"/>
      <c r="W167" s="88"/>
      <c r="X167" s="22"/>
      <c r="Y167" s="22"/>
    </row>
    <row r="168" spans="1:25" ht="34.15">
      <c r="A168" s="162"/>
      <c r="B168" s="167"/>
      <c r="C168" s="128"/>
      <c r="D168" s="128"/>
      <c r="E168" s="128"/>
      <c r="F168" s="126"/>
      <c r="G168" s="146"/>
      <c r="H168" s="127"/>
      <c r="I168" s="170"/>
      <c r="J168" s="19" t="s">
        <v>402</v>
      </c>
      <c r="K168" s="20">
        <v>2</v>
      </c>
      <c r="L168" s="20">
        <v>0</v>
      </c>
      <c r="M168" s="20">
        <v>0</v>
      </c>
      <c r="N168" s="100">
        <v>0</v>
      </c>
      <c r="O168" s="168"/>
      <c r="P168" s="168"/>
      <c r="Q168" s="168"/>
      <c r="R168" s="168"/>
      <c r="S168" s="263"/>
      <c r="T168" s="263"/>
      <c r="U168" s="266"/>
      <c r="V168" s="76"/>
      <c r="W168" s="88"/>
      <c r="X168" s="22"/>
      <c r="Y168" s="22"/>
    </row>
    <row r="169" spans="1:25" ht="22.9">
      <c r="A169" s="162"/>
      <c r="B169" s="19" t="s">
        <v>403</v>
      </c>
      <c r="C169" s="48">
        <v>0.52</v>
      </c>
      <c r="D169" s="48">
        <v>0</v>
      </c>
      <c r="E169" s="48">
        <v>0</v>
      </c>
      <c r="F169" s="48">
        <v>0</v>
      </c>
      <c r="G169" s="100">
        <v>0</v>
      </c>
      <c r="H169" s="127"/>
      <c r="I169" s="170"/>
      <c r="J169" s="19" t="s">
        <v>404</v>
      </c>
      <c r="K169" s="20">
        <v>1</v>
      </c>
      <c r="L169" s="20">
        <v>0</v>
      </c>
      <c r="M169" s="20">
        <v>0</v>
      </c>
      <c r="N169" s="100">
        <v>0</v>
      </c>
      <c r="O169" s="168"/>
      <c r="P169" s="168"/>
      <c r="Q169" s="168"/>
      <c r="R169" s="168"/>
      <c r="S169" s="264"/>
      <c r="T169" s="264"/>
      <c r="U169" s="267"/>
      <c r="V169" s="76"/>
      <c r="W169" s="88"/>
      <c r="X169" s="22"/>
      <c r="Y169" s="22"/>
    </row>
    <row r="170" spans="1:25" ht="53.45" customHeight="1">
      <c r="A170" s="121" t="s">
        <v>391</v>
      </c>
      <c r="B170" s="122"/>
      <c r="C170" s="122"/>
      <c r="D170" s="122"/>
      <c r="E170" s="122"/>
      <c r="F170" s="123"/>
      <c r="G170" s="102">
        <f>AVERAGE(G163:G169)</f>
        <v>0</v>
      </c>
      <c r="H170" s="13"/>
      <c r="I170" s="14"/>
      <c r="J170" s="14"/>
      <c r="K170" s="13"/>
      <c r="L170" s="13"/>
      <c r="M170" s="13"/>
      <c r="N170" s="108">
        <f>AVERAGE(N163:N169)</f>
        <v>0.14285714285714285</v>
      </c>
      <c r="O170" s="61"/>
      <c r="P170" s="61"/>
      <c r="Q170" s="61"/>
      <c r="R170" s="61"/>
      <c r="S170" s="117"/>
      <c r="T170" s="117"/>
      <c r="U170" s="117"/>
      <c r="V170" s="77"/>
      <c r="W170" s="89"/>
      <c r="X170" s="15"/>
      <c r="Y170" s="15"/>
    </row>
    <row r="171" spans="1:25" ht="41.25" customHeight="1">
      <c r="A171" s="162" t="s">
        <v>405</v>
      </c>
      <c r="B171" s="167" t="s">
        <v>406</v>
      </c>
      <c r="C171" s="128">
        <v>1</v>
      </c>
      <c r="D171" s="161">
        <v>0.5</v>
      </c>
      <c r="E171" s="161">
        <v>0.4</v>
      </c>
      <c r="F171" s="159">
        <f>+E171+D171</f>
        <v>0.9</v>
      </c>
      <c r="G171" s="156">
        <v>0.9</v>
      </c>
      <c r="H171" s="127" t="s">
        <v>407</v>
      </c>
      <c r="I171" s="170">
        <v>2021130010188</v>
      </c>
      <c r="J171" s="19" t="s">
        <v>408</v>
      </c>
      <c r="K171" s="20">
        <v>30</v>
      </c>
      <c r="L171" s="20">
        <v>44</v>
      </c>
      <c r="M171" s="20">
        <v>43</v>
      </c>
      <c r="N171" s="103">
        <v>1</v>
      </c>
      <c r="O171" s="168">
        <v>143990000</v>
      </c>
      <c r="P171" s="168">
        <v>215990000</v>
      </c>
      <c r="Q171" s="168">
        <v>6800000</v>
      </c>
      <c r="R171" s="168">
        <v>45240000</v>
      </c>
      <c r="S171" s="268">
        <v>1370000000</v>
      </c>
      <c r="T171" s="268">
        <v>45240000</v>
      </c>
      <c r="U171" s="253">
        <f>+T171/S171</f>
        <v>3.3021897810218977E-2</v>
      </c>
      <c r="V171" s="70" t="s">
        <v>409</v>
      </c>
      <c r="W171" s="85" t="s">
        <v>410</v>
      </c>
      <c r="X171" s="55" t="s">
        <v>35</v>
      </c>
      <c r="Y171" s="55" t="s">
        <v>35</v>
      </c>
    </row>
    <row r="172" spans="1:25" ht="24" customHeight="1">
      <c r="A172" s="162"/>
      <c r="B172" s="167"/>
      <c r="C172" s="128"/>
      <c r="D172" s="161"/>
      <c r="E172" s="161"/>
      <c r="F172" s="160"/>
      <c r="G172" s="158"/>
      <c r="H172" s="127"/>
      <c r="I172" s="170"/>
      <c r="J172" s="19" t="s">
        <v>411</v>
      </c>
      <c r="K172" s="20">
        <v>1</v>
      </c>
      <c r="L172" s="20">
        <v>1</v>
      </c>
      <c r="M172" s="20">
        <v>1</v>
      </c>
      <c r="N172" s="103">
        <v>1</v>
      </c>
      <c r="O172" s="168"/>
      <c r="P172" s="168"/>
      <c r="Q172" s="168"/>
      <c r="R172" s="168"/>
      <c r="S172" s="269"/>
      <c r="T172" s="269"/>
      <c r="U172" s="254"/>
      <c r="V172" s="76" t="s">
        <v>412</v>
      </c>
      <c r="W172" s="88" t="s">
        <v>413</v>
      </c>
      <c r="X172" s="55" t="s">
        <v>40</v>
      </c>
      <c r="Y172" s="55" t="s">
        <v>40</v>
      </c>
    </row>
    <row r="173" spans="1:25" ht="22.9">
      <c r="A173" s="162"/>
      <c r="B173" s="167" t="s">
        <v>414</v>
      </c>
      <c r="C173" s="127">
        <v>1</v>
      </c>
      <c r="D173" s="127">
        <v>0</v>
      </c>
      <c r="E173" s="127">
        <v>0</v>
      </c>
      <c r="F173" s="141">
        <v>0</v>
      </c>
      <c r="G173" s="156">
        <v>0</v>
      </c>
      <c r="H173" s="127"/>
      <c r="I173" s="170"/>
      <c r="J173" s="19" t="s">
        <v>415</v>
      </c>
      <c r="K173" s="20">
        <v>1</v>
      </c>
      <c r="L173" s="20">
        <v>0</v>
      </c>
      <c r="M173" s="20">
        <v>0</v>
      </c>
      <c r="N173" s="103">
        <v>0</v>
      </c>
      <c r="O173" s="168"/>
      <c r="P173" s="168"/>
      <c r="Q173" s="168"/>
      <c r="R173" s="168"/>
      <c r="S173" s="269"/>
      <c r="T173" s="269"/>
      <c r="U173" s="254"/>
      <c r="V173" s="76" t="s">
        <v>416</v>
      </c>
      <c r="W173" s="88" t="s">
        <v>416</v>
      </c>
      <c r="X173" s="22"/>
      <c r="Y173" s="22"/>
    </row>
    <row r="174" spans="1:25" ht="22.9">
      <c r="A174" s="162"/>
      <c r="B174" s="167"/>
      <c r="C174" s="127"/>
      <c r="D174" s="127"/>
      <c r="E174" s="127"/>
      <c r="F174" s="142"/>
      <c r="G174" s="157"/>
      <c r="H174" s="127"/>
      <c r="I174" s="170"/>
      <c r="J174" s="21" t="s">
        <v>417</v>
      </c>
      <c r="K174" s="20">
        <v>1</v>
      </c>
      <c r="L174" s="20">
        <v>0</v>
      </c>
      <c r="M174" s="20">
        <v>0</v>
      </c>
      <c r="N174" s="103">
        <v>0</v>
      </c>
      <c r="O174" s="168"/>
      <c r="P174" s="168"/>
      <c r="Q174" s="168"/>
      <c r="R174" s="168"/>
      <c r="S174" s="269"/>
      <c r="T174" s="269"/>
      <c r="U174" s="254"/>
      <c r="V174" s="76" t="s">
        <v>416</v>
      </c>
      <c r="W174" s="88" t="s">
        <v>416</v>
      </c>
      <c r="X174" s="22"/>
      <c r="Y174" s="22"/>
    </row>
    <row r="175" spans="1:25" ht="22.9">
      <c r="A175" s="162"/>
      <c r="B175" s="167"/>
      <c r="C175" s="127"/>
      <c r="D175" s="127"/>
      <c r="E175" s="127"/>
      <c r="F175" s="143"/>
      <c r="G175" s="158"/>
      <c r="H175" s="127"/>
      <c r="I175" s="170"/>
      <c r="J175" s="19" t="s">
        <v>418</v>
      </c>
      <c r="K175" s="20">
        <v>1</v>
      </c>
      <c r="L175" s="20">
        <v>0</v>
      </c>
      <c r="M175" s="20">
        <v>0</v>
      </c>
      <c r="N175" s="103">
        <v>0</v>
      </c>
      <c r="O175" s="168"/>
      <c r="P175" s="168"/>
      <c r="Q175" s="168"/>
      <c r="R175" s="168"/>
      <c r="S175" s="270"/>
      <c r="T175" s="270"/>
      <c r="U175" s="255"/>
      <c r="V175" s="76" t="s">
        <v>419</v>
      </c>
      <c r="W175" s="88" t="s">
        <v>419</v>
      </c>
      <c r="X175" s="22"/>
      <c r="Y175" s="22"/>
    </row>
    <row r="176" spans="1:25" ht="50.45" customHeight="1">
      <c r="A176" s="121" t="s">
        <v>405</v>
      </c>
      <c r="B176" s="122"/>
      <c r="C176" s="122"/>
      <c r="D176" s="122"/>
      <c r="E176" s="122"/>
      <c r="F176" s="123"/>
      <c r="G176" s="102">
        <f>AVERAGE(G171:G175)</f>
        <v>0.45</v>
      </c>
      <c r="H176" s="13"/>
      <c r="I176" s="14"/>
      <c r="J176" s="14"/>
      <c r="K176" s="13"/>
      <c r="L176" s="13"/>
      <c r="M176" s="13"/>
      <c r="N176" s="108">
        <f>AVERAGE(N171:N175)</f>
        <v>0.4</v>
      </c>
      <c r="O176" s="61"/>
      <c r="P176" s="61"/>
      <c r="Q176" s="61"/>
      <c r="R176" s="61"/>
      <c r="S176" s="61"/>
      <c r="T176" s="61"/>
      <c r="U176" s="61"/>
      <c r="V176" s="77"/>
      <c r="W176" s="89"/>
      <c r="X176" s="15"/>
      <c r="Y176" s="15"/>
    </row>
    <row r="177" spans="1:25" ht="57" customHeight="1">
      <c r="A177" s="162" t="s">
        <v>420</v>
      </c>
      <c r="B177" s="19" t="s">
        <v>421</v>
      </c>
      <c r="C177" s="18">
        <v>4</v>
      </c>
      <c r="D177" s="18">
        <v>0</v>
      </c>
      <c r="E177" s="18">
        <v>0</v>
      </c>
      <c r="F177" s="18">
        <v>0</v>
      </c>
      <c r="G177" s="103">
        <v>0</v>
      </c>
      <c r="H177" s="127" t="s">
        <v>422</v>
      </c>
      <c r="I177" s="170">
        <v>2020130010321</v>
      </c>
      <c r="J177" s="19" t="s">
        <v>423</v>
      </c>
      <c r="K177" s="20">
        <v>4</v>
      </c>
      <c r="L177" s="20">
        <v>0</v>
      </c>
      <c r="M177" s="20">
        <v>0</v>
      </c>
      <c r="N177" s="103">
        <v>0</v>
      </c>
      <c r="O177" s="168">
        <v>0</v>
      </c>
      <c r="P177" s="168">
        <v>0</v>
      </c>
      <c r="Q177" s="168">
        <v>0</v>
      </c>
      <c r="R177" s="168">
        <v>0</v>
      </c>
      <c r="S177" s="192">
        <v>55000000</v>
      </c>
      <c r="T177" s="192">
        <v>0</v>
      </c>
      <c r="U177" s="271">
        <v>0</v>
      </c>
      <c r="V177" s="76" t="s">
        <v>419</v>
      </c>
      <c r="W177" s="88" t="s">
        <v>419</v>
      </c>
      <c r="X177" s="22"/>
      <c r="Y177" s="22"/>
    </row>
    <row r="178" spans="1:25" ht="66.75" customHeight="1">
      <c r="A178" s="162"/>
      <c r="B178" s="19" t="s">
        <v>424</v>
      </c>
      <c r="C178" s="18">
        <v>60</v>
      </c>
      <c r="D178" s="18">
        <v>0</v>
      </c>
      <c r="E178" s="18">
        <v>0</v>
      </c>
      <c r="F178" s="18">
        <v>0</v>
      </c>
      <c r="G178" s="103">
        <v>0</v>
      </c>
      <c r="H178" s="127"/>
      <c r="I178" s="170"/>
      <c r="J178" s="19" t="s">
        <v>425</v>
      </c>
      <c r="K178" s="20">
        <v>30</v>
      </c>
      <c r="L178" s="20">
        <v>0</v>
      </c>
      <c r="M178" s="20">
        <v>0</v>
      </c>
      <c r="N178" s="103">
        <v>0</v>
      </c>
      <c r="O178" s="168"/>
      <c r="P178" s="168"/>
      <c r="Q178" s="168"/>
      <c r="R178" s="168"/>
      <c r="S178" s="193"/>
      <c r="T178" s="193"/>
      <c r="U178" s="272"/>
      <c r="V178" s="76" t="s">
        <v>419</v>
      </c>
      <c r="W178" s="88" t="s">
        <v>419</v>
      </c>
      <c r="X178" s="22"/>
      <c r="Y178" s="22"/>
    </row>
    <row r="179" spans="1:25" ht="43.5" customHeight="1">
      <c r="A179" s="162"/>
      <c r="B179" s="19" t="s">
        <v>426</v>
      </c>
      <c r="C179" s="18" t="s">
        <v>28</v>
      </c>
      <c r="D179" s="18" t="s">
        <v>29</v>
      </c>
      <c r="E179" s="18" t="s">
        <v>29</v>
      </c>
      <c r="F179" s="18"/>
      <c r="G179" s="103"/>
      <c r="H179" s="127"/>
      <c r="I179" s="170"/>
      <c r="J179" s="19" t="s">
        <v>427</v>
      </c>
      <c r="K179" s="20" t="s">
        <v>28</v>
      </c>
      <c r="L179" s="20" t="s">
        <v>29</v>
      </c>
      <c r="M179" s="20" t="s">
        <v>29</v>
      </c>
      <c r="N179" s="103"/>
      <c r="O179" s="168"/>
      <c r="P179" s="168"/>
      <c r="Q179" s="168"/>
      <c r="R179" s="168"/>
      <c r="S179" s="194"/>
      <c r="T179" s="194"/>
      <c r="U179" s="273"/>
      <c r="V179" s="76" t="s">
        <v>419</v>
      </c>
      <c r="W179" s="88" t="s">
        <v>419</v>
      </c>
      <c r="X179" s="22"/>
      <c r="Y179" s="22"/>
    </row>
    <row r="180" spans="1:25" ht="64.900000000000006" customHeight="1">
      <c r="A180" s="121" t="s">
        <v>420</v>
      </c>
      <c r="B180" s="122"/>
      <c r="C180" s="122"/>
      <c r="D180" s="122"/>
      <c r="E180" s="122"/>
      <c r="F180" s="123"/>
      <c r="G180" s="102">
        <f>AVERAGE(G177:G179)</f>
        <v>0</v>
      </c>
      <c r="H180" s="13"/>
      <c r="I180" s="16"/>
      <c r="J180" s="17"/>
      <c r="K180" s="13"/>
      <c r="L180" s="13"/>
      <c r="M180" s="13"/>
      <c r="N180" s="108">
        <f>AVERAGE(N177:N179)</f>
        <v>0</v>
      </c>
      <c r="O180" s="61"/>
      <c r="P180" s="61"/>
      <c r="Q180" s="61"/>
      <c r="R180" s="61"/>
      <c r="S180" s="61"/>
      <c r="T180" s="61"/>
      <c r="U180" s="61"/>
      <c r="V180" s="77"/>
      <c r="W180" s="89"/>
      <c r="X180" s="13"/>
      <c r="Y180" s="13"/>
    </row>
    <row r="181" spans="1:25" ht="24" customHeight="1">
      <c r="A181" s="162" t="s">
        <v>428</v>
      </c>
      <c r="B181" s="167" t="s">
        <v>429</v>
      </c>
      <c r="C181" s="128">
        <v>5</v>
      </c>
      <c r="D181" s="128" t="s">
        <v>79</v>
      </c>
      <c r="E181" s="128">
        <v>5</v>
      </c>
      <c r="F181" s="124">
        <f>+E181</f>
        <v>5</v>
      </c>
      <c r="G181" s="144">
        <v>1</v>
      </c>
      <c r="H181" s="127" t="s">
        <v>430</v>
      </c>
      <c r="I181" s="171">
        <v>2021130010234</v>
      </c>
      <c r="J181" s="19" t="s">
        <v>431</v>
      </c>
      <c r="K181" s="20">
        <v>1</v>
      </c>
      <c r="L181" s="20">
        <v>0</v>
      </c>
      <c r="M181" s="20">
        <v>0</v>
      </c>
      <c r="N181" s="100">
        <v>0</v>
      </c>
      <c r="O181" s="169">
        <v>22800000</v>
      </c>
      <c r="P181" s="169"/>
      <c r="Q181" s="169">
        <v>3800000</v>
      </c>
      <c r="R181" s="169"/>
      <c r="S181" s="262">
        <v>182500000</v>
      </c>
      <c r="T181" s="262">
        <v>11400000</v>
      </c>
      <c r="U181" s="265">
        <f>+T181/S181</f>
        <v>6.2465753424657537E-2</v>
      </c>
      <c r="V181" s="76"/>
      <c r="W181" s="88"/>
      <c r="X181" s="22"/>
      <c r="Y181" s="22"/>
    </row>
    <row r="182" spans="1:25" ht="24" customHeight="1">
      <c r="A182" s="162"/>
      <c r="B182" s="167"/>
      <c r="C182" s="128"/>
      <c r="D182" s="128"/>
      <c r="E182" s="128"/>
      <c r="F182" s="125"/>
      <c r="G182" s="145"/>
      <c r="H182" s="127"/>
      <c r="I182" s="171"/>
      <c r="J182" s="19" t="s">
        <v>432</v>
      </c>
      <c r="K182" s="20">
        <v>1</v>
      </c>
      <c r="L182" s="20">
        <v>0</v>
      </c>
      <c r="M182" s="20">
        <v>0</v>
      </c>
      <c r="N182" s="100">
        <v>0</v>
      </c>
      <c r="O182" s="169"/>
      <c r="P182" s="169"/>
      <c r="Q182" s="169"/>
      <c r="R182" s="169"/>
      <c r="S182" s="263"/>
      <c r="T182" s="263"/>
      <c r="U182" s="266"/>
      <c r="V182" s="76"/>
      <c r="W182" s="88"/>
      <c r="X182" s="22"/>
      <c r="Y182" s="22"/>
    </row>
    <row r="183" spans="1:25" ht="22.9">
      <c r="A183" s="162"/>
      <c r="B183" s="167"/>
      <c r="C183" s="128"/>
      <c r="D183" s="128"/>
      <c r="E183" s="128"/>
      <c r="F183" s="126"/>
      <c r="G183" s="146"/>
      <c r="H183" s="127"/>
      <c r="I183" s="171"/>
      <c r="J183" s="19" t="s">
        <v>433</v>
      </c>
      <c r="K183" s="20">
        <v>5</v>
      </c>
      <c r="L183" s="20">
        <v>0</v>
      </c>
      <c r="M183" s="20">
        <v>5</v>
      </c>
      <c r="N183" s="100">
        <v>1</v>
      </c>
      <c r="O183" s="169"/>
      <c r="P183" s="169"/>
      <c r="Q183" s="169"/>
      <c r="R183" s="169"/>
      <c r="S183" s="263"/>
      <c r="T183" s="263"/>
      <c r="U183" s="266"/>
      <c r="V183" s="76"/>
      <c r="W183" s="88"/>
      <c r="X183" s="22"/>
      <c r="Y183" s="22"/>
    </row>
    <row r="184" spans="1:25" ht="29.25" customHeight="1">
      <c r="A184" s="162"/>
      <c r="B184" s="19" t="s">
        <v>434</v>
      </c>
      <c r="C184" s="18" t="s">
        <v>28</v>
      </c>
      <c r="D184" s="18" t="s">
        <v>29</v>
      </c>
      <c r="E184" s="18" t="s">
        <v>29</v>
      </c>
      <c r="F184" s="18"/>
      <c r="G184" s="18"/>
      <c r="H184" s="127"/>
      <c r="I184" s="171"/>
      <c r="J184" s="21" t="s">
        <v>435</v>
      </c>
      <c r="K184" s="20">
        <v>1</v>
      </c>
      <c r="L184" s="20">
        <v>0</v>
      </c>
      <c r="M184" s="20">
        <v>0</v>
      </c>
      <c r="N184" s="100">
        <v>0</v>
      </c>
      <c r="O184" s="169"/>
      <c r="P184" s="169"/>
      <c r="Q184" s="169"/>
      <c r="R184" s="169"/>
      <c r="S184" s="263"/>
      <c r="T184" s="263"/>
      <c r="U184" s="266"/>
      <c r="V184" s="76"/>
      <c r="W184" s="88"/>
      <c r="X184" s="22"/>
      <c r="Y184" s="22"/>
    </row>
    <row r="185" spans="1:25" ht="44.25" customHeight="1">
      <c r="A185" s="162"/>
      <c r="B185" s="167" t="s">
        <v>436</v>
      </c>
      <c r="C185" s="185">
        <v>0.4</v>
      </c>
      <c r="D185" s="185" t="s">
        <v>79</v>
      </c>
      <c r="E185" s="185" t="s">
        <v>79</v>
      </c>
      <c r="F185" s="186"/>
      <c r="G185" s="186"/>
      <c r="H185" s="127" t="s">
        <v>437</v>
      </c>
      <c r="I185" s="171">
        <v>2021130010235</v>
      </c>
      <c r="J185" s="19" t="s">
        <v>438</v>
      </c>
      <c r="K185" s="20">
        <v>1</v>
      </c>
      <c r="L185" s="20">
        <v>0</v>
      </c>
      <c r="M185" s="20">
        <v>0</v>
      </c>
      <c r="N185" s="100">
        <v>0</v>
      </c>
      <c r="O185" s="169">
        <v>0</v>
      </c>
      <c r="P185" s="169"/>
      <c r="Q185" s="169">
        <v>0</v>
      </c>
      <c r="R185" s="169"/>
      <c r="S185" s="263"/>
      <c r="T185" s="263"/>
      <c r="U185" s="266"/>
      <c r="V185" s="76"/>
      <c r="W185" s="88"/>
      <c r="X185" s="22"/>
      <c r="Y185" s="22"/>
    </row>
    <row r="186" spans="1:25" ht="60" customHeight="1">
      <c r="A186" s="162"/>
      <c r="B186" s="167"/>
      <c r="C186" s="185"/>
      <c r="D186" s="185"/>
      <c r="E186" s="185"/>
      <c r="F186" s="187"/>
      <c r="G186" s="187"/>
      <c r="H186" s="127"/>
      <c r="I186" s="171"/>
      <c r="J186" s="19" t="s">
        <v>439</v>
      </c>
      <c r="K186" s="20">
        <v>1</v>
      </c>
      <c r="L186" s="20">
        <v>0</v>
      </c>
      <c r="M186" s="20">
        <v>0</v>
      </c>
      <c r="N186" s="100">
        <v>0</v>
      </c>
      <c r="O186" s="169"/>
      <c r="P186" s="169"/>
      <c r="Q186" s="169"/>
      <c r="R186" s="169"/>
      <c r="S186" s="264"/>
      <c r="T186" s="264"/>
      <c r="U186" s="267"/>
      <c r="V186" s="76"/>
      <c r="W186" s="88"/>
      <c r="X186" s="22"/>
      <c r="Y186" s="22"/>
    </row>
    <row r="187" spans="1:25" ht="38.450000000000003" customHeight="1">
      <c r="A187" s="121" t="s">
        <v>428</v>
      </c>
      <c r="B187" s="122"/>
      <c r="C187" s="122"/>
      <c r="D187" s="122"/>
      <c r="E187" s="122"/>
      <c r="F187" s="123"/>
      <c r="G187" s="102">
        <f>AVERAGE(G181:G186)</f>
        <v>1</v>
      </c>
      <c r="H187" s="13"/>
      <c r="I187" s="14"/>
      <c r="J187" s="14"/>
      <c r="K187" s="13"/>
      <c r="L187" s="13"/>
      <c r="M187" s="13"/>
      <c r="N187" s="108">
        <f>AVERAGE(N181:N186)</f>
        <v>0.16666666666666666</v>
      </c>
      <c r="O187" s="61"/>
      <c r="P187" s="61"/>
      <c r="Q187" s="61"/>
      <c r="R187" s="61"/>
      <c r="S187" s="61"/>
      <c r="T187" s="61"/>
      <c r="U187" s="61"/>
      <c r="V187" s="77"/>
      <c r="W187" s="89"/>
      <c r="X187" s="15"/>
      <c r="Y187" s="15"/>
    </row>
    <row r="188" spans="1:25" ht="44.25" customHeight="1">
      <c r="A188" s="162" t="s">
        <v>440</v>
      </c>
      <c r="B188" s="167" t="s">
        <v>441</v>
      </c>
      <c r="C188" s="127">
        <v>1000</v>
      </c>
      <c r="D188" s="127">
        <v>0</v>
      </c>
      <c r="E188" s="127">
        <v>0</v>
      </c>
      <c r="F188" s="141">
        <v>0</v>
      </c>
      <c r="G188" s="141">
        <v>0</v>
      </c>
      <c r="H188" s="127" t="s">
        <v>442</v>
      </c>
      <c r="I188" s="170">
        <v>2021130010182</v>
      </c>
      <c r="J188" s="19" t="s">
        <v>443</v>
      </c>
      <c r="K188" s="20">
        <v>1000</v>
      </c>
      <c r="L188" s="20">
        <v>0</v>
      </c>
      <c r="M188" s="20">
        <v>288</v>
      </c>
      <c r="N188" s="100">
        <v>0.28799999999999998</v>
      </c>
      <c r="O188" s="168">
        <v>85200000</v>
      </c>
      <c r="P188" s="168">
        <v>238793463</v>
      </c>
      <c r="Q188" s="168">
        <v>4100000</v>
      </c>
      <c r="R188" s="168">
        <v>47100000</v>
      </c>
      <c r="S188" s="262">
        <v>917229499</v>
      </c>
      <c r="T188" s="262">
        <v>124000000</v>
      </c>
      <c r="U188" s="265">
        <f>+T188/S188</f>
        <v>0.13518972093155499</v>
      </c>
      <c r="V188" s="82" t="s">
        <v>444</v>
      </c>
      <c r="W188" s="91" t="s">
        <v>444</v>
      </c>
      <c r="X188" s="59" t="s">
        <v>35</v>
      </c>
      <c r="Y188" s="65" t="s">
        <v>35</v>
      </c>
    </row>
    <row r="189" spans="1:25" ht="24" customHeight="1">
      <c r="A189" s="162"/>
      <c r="B189" s="167"/>
      <c r="C189" s="127"/>
      <c r="D189" s="127"/>
      <c r="E189" s="127"/>
      <c r="F189" s="142"/>
      <c r="G189" s="142"/>
      <c r="H189" s="127"/>
      <c r="I189" s="170"/>
      <c r="J189" s="19" t="s">
        <v>445</v>
      </c>
      <c r="K189" s="20">
        <v>1</v>
      </c>
      <c r="L189" s="20">
        <v>1</v>
      </c>
      <c r="M189" s="20">
        <v>118</v>
      </c>
      <c r="N189" s="100">
        <v>1</v>
      </c>
      <c r="O189" s="168"/>
      <c r="P189" s="168"/>
      <c r="Q189" s="168"/>
      <c r="R189" s="168"/>
      <c r="S189" s="263"/>
      <c r="T189" s="263"/>
      <c r="U189" s="266"/>
      <c r="V189" s="82"/>
      <c r="W189" s="91"/>
      <c r="X189" s="51"/>
      <c r="Y189" s="51"/>
    </row>
    <row r="190" spans="1:25">
      <c r="A190" s="162"/>
      <c r="B190" s="167"/>
      <c r="C190" s="127"/>
      <c r="D190" s="127"/>
      <c r="E190" s="127"/>
      <c r="F190" s="143"/>
      <c r="G190" s="143"/>
      <c r="H190" s="127"/>
      <c r="I190" s="170"/>
      <c r="J190" s="19" t="s">
        <v>446</v>
      </c>
      <c r="K190" s="20">
        <v>1</v>
      </c>
      <c r="L190" s="20" t="s">
        <v>29</v>
      </c>
      <c r="M190" s="20" t="s">
        <v>29</v>
      </c>
      <c r="N190" s="100"/>
      <c r="O190" s="168"/>
      <c r="P190" s="168"/>
      <c r="Q190" s="168"/>
      <c r="R190" s="168"/>
      <c r="S190" s="263"/>
      <c r="T190" s="263"/>
      <c r="U190" s="266"/>
      <c r="V190" s="82"/>
      <c r="W190" s="91"/>
      <c r="X190" s="51"/>
      <c r="Y190" s="51"/>
    </row>
    <row r="191" spans="1:25" ht="46.5" customHeight="1">
      <c r="A191" s="162"/>
      <c r="B191" s="167" t="s">
        <v>447</v>
      </c>
      <c r="C191" s="127">
        <v>1</v>
      </c>
      <c r="D191" s="127">
        <v>0</v>
      </c>
      <c r="E191" s="127">
        <v>0</v>
      </c>
      <c r="F191" s="141">
        <v>0</v>
      </c>
      <c r="G191" s="141">
        <v>0</v>
      </c>
      <c r="H191" s="127"/>
      <c r="I191" s="170"/>
      <c r="J191" s="21" t="s">
        <v>448</v>
      </c>
      <c r="K191" s="20">
        <v>300</v>
      </c>
      <c r="L191" s="20">
        <v>55</v>
      </c>
      <c r="M191" s="20">
        <v>108</v>
      </c>
      <c r="N191" s="100">
        <f>+(L191+M191)/K191</f>
        <v>0.54333333333333333</v>
      </c>
      <c r="O191" s="168"/>
      <c r="P191" s="168"/>
      <c r="Q191" s="168"/>
      <c r="R191" s="168"/>
      <c r="S191" s="263"/>
      <c r="T191" s="263"/>
      <c r="U191" s="266"/>
      <c r="V191" s="82" t="s">
        <v>449</v>
      </c>
      <c r="W191" s="91" t="s">
        <v>450</v>
      </c>
      <c r="X191" s="59" t="s">
        <v>89</v>
      </c>
      <c r="Y191" s="65" t="s">
        <v>89</v>
      </c>
    </row>
    <row r="192" spans="1:25" ht="45" customHeight="1">
      <c r="A192" s="162"/>
      <c r="B192" s="167"/>
      <c r="C192" s="127"/>
      <c r="D192" s="127"/>
      <c r="E192" s="127"/>
      <c r="F192" s="142"/>
      <c r="G192" s="142"/>
      <c r="H192" s="127"/>
      <c r="I192" s="170"/>
      <c r="J192" s="19" t="s">
        <v>451</v>
      </c>
      <c r="K192" s="20">
        <v>20</v>
      </c>
      <c r="L192" s="20">
        <v>5</v>
      </c>
      <c r="M192" s="20">
        <v>786</v>
      </c>
      <c r="N192" s="100">
        <v>1</v>
      </c>
      <c r="O192" s="168"/>
      <c r="P192" s="168"/>
      <c r="Q192" s="168"/>
      <c r="R192" s="168"/>
      <c r="S192" s="263"/>
      <c r="T192" s="263"/>
      <c r="U192" s="266"/>
      <c r="V192" s="71" t="s">
        <v>452</v>
      </c>
      <c r="W192" s="86" t="s">
        <v>453</v>
      </c>
      <c r="X192" s="59" t="s">
        <v>46</v>
      </c>
      <c r="Y192" s="65" t="s">
        <v>46</v>
      </c>
    </row>
    <row r="193" spans="1:25" ht="27" customHeight="1">
      <c r="A193" s="162"/>
      <c r="B193" s="167"/>
      <c r="C193" s="127"/>
      <c r="D193" s="127"/>
      <c r="E193" s="127"/>
      <c r="F193" s="143"/>
      <c r="G193" s="143"/>
      <c r="H193" s="127"/>
      <c r="I193" s="170"/>
      <c r="J193" s="19" t="s">
        <v>454</v>
      </c>
      <c r="K193" s="20">
        <v>1</v>
      </c>
      <c r="L193" s="20">
        <v>0</v>
      </c>
      <c r="M193" s="20">
        <v>0</v>
      </c>
      <c r="N193" s="100">
        <v>0</v>
      </c>
      <c r="O193" s="168"/>
      <c r="P193" s="168"/>
      <c r="Q193" s="168"/>
      <c r="R193" s="168"/>
      <c r="S193" s="263"/>
      <c r="T193" s="263"/>
      <c r="U193" s="266"/>
      <c r="V193" s="82" t="s">
        <v>455</v>
      </c>
      <c r="W193" s="91" t="s">
        <v>455</v>
      </c>
      <c r="X193" s="59" t="s">
        <v>49</v>
      </c>
      <c r="Y193" s="59"/>
    </row>
    <row r="194" spans="1:25" ht="32.25" customHeight="1">
      <c r="A194" s="162"/>
      <c r="B194" s="167" t="s">
        <v>456</v>
      </c>
      <c r="C194" s="127" t="s">
        <v>28</v>
      </c>
      <c r="D194" s="127" t="s">
        <v>29</v>
      </c>
      <c r="E194" s="127" t="s">
        <v>29</v>
      </c>
      <c r="F194" s="141"/>
      <c r="G194" s="141"/>
      <c r="H194" s="127" t="s">
        <v>457</v>
      </c>
      <c r="I194" s="173">
        <v>2021130010225</v>
      </c>
      <c r="J194" s="19" t="s">
        <v>458</v>
      </c>
      <c r="K194" s="20" t="s">
        <v>459</v>
      </c>
      <c r="L194" s="20" t="s">
        <v>459</v>
      </c>
      <c r="M194" s="20" t="s">
        <v>459</v>
      </c>
      <c r="N194" s="100"/>
      <c r="O194" s="168">
        <v>70000000</v>
      </c>
      <c r="P194" s="168">
        <v>99486217</v>
      </c>
      <c r="Q194" s="168">
        <v>4300000</v>
      </c>
      <c r="R194" s="168">
        <v>21900000</v>
      </c>
      <c r="S194" s="263"/>
      <c r="T194" s="263"/>
      <c r="U194" s="266"/>
      <c r="V194" s="76"/>
      <c r="W194" s="88"/>
      <c r="X194" s="22"/>
      <c r="Y194" s="22"/>
    </row>
    <row r="195" spans="1:25" ht="45.6">
      <c r="A195" s="162"/>
      <c r="B195" s="167"/>
      <c r="C195" s="127"/>
      <c r="D195" s="127"/>
      <c r="E195" s="127"/>
      <c r="F195" s="143"/>
      <c r="G195" s="143"/>
      <c r="H195" s="127"/>
      <c r="I195" s="173"/>
      <c r="J195" s="19" t="s">
        <v>460</v>
      </c>
      <c r="K195" s="20">
        <v>20</v>
      </c>
      <c r="L195" s="20">
        <v>5</v>
      </c>
      <c r="M195" s="20">
        <v>0</v>
      </c>
      <c r="N195" s="100">
        <v>0.25</v>
      </c>
      <c r="O195" s="168"/>
      <c r="P195" s="168"/>
      <c r="Q195" s="168"/>
      <c r="R195" s="168"/>
      <c r="S195" s="263"/>
      <c r="T195" s="263"/>
      <c r="U195" s="266"/>
      <c r="V195" s="71" t="s">
        <v>461</v>
      </c>
      <c r="W195" s="86"/>
      <c r="X195" s="59" t="s">
        <v>336</v>
      </c>
      <c r="Y195" s="59"/>
    </row>
    <row r="196" spans="1:25" ht="22.9">
      <c r="A196" s="162"/>
      <c r="B196" s="19" t="s">
        <v>462</v>
      </c>
      <c r="C196" s="20">
        <v>0.02</v>
      </c>
      <c r="D196" s="20">
        <v>0</v>
      </c>
      <c r="E196" s="20">
        <v>0</v>
      </c>
      <c r="F196" s="20">
        <v>0</v>
      </c>
      <c r="G196" s="20">
        <v>0</v>
      </c>
      <c r="H196" s="127"/>
      <c r="I196" s="173"/>
      <c r="J196" s="19" t="s">
        <v>463</v>
      </c>
      <c r="K196" s="20">
        <v>1</v>
      </c>
      <c r="L196" s="20">
        <v>0</v>
      </c>
      <c r="M196" s="20">
        <v>0</v>
      </c>
      <c r="N196" s="100">
        <v>0</v>
      </c>
      <c r="O196" s="168"/>
      <c r="P196" s="168"/>
      <c r="Q196" s="168"/>
      <c r="R196" s="168"/>
      <c r="S196" s="263"/>
      <c r="T196" s="263"/>
      <c r="U196" s="266"/>
      <c r="V196" s="76"/>
      <c r="W196" s="88"/>
      <c r="X196" s="22"/>
      <c r="Y196" s="22"/>
    </row>
    <row r="197" spans="1:25" ht="45.6">
      <c r="A197" s="162"/>
      <c r="B197" s="19" t="s">
        <v>464</v>
      </c>
      <c r="C197" s="20">
        <v>0.1</v>
      </c>
      <c r="D197" s="20">
        <v>0</v>
      </c>
      <c r="E197" s="20">
        <v>0</v>
      </c>
      <c r="F197" s="20">
        <v>0</v>
      </c>
      <c r="G197" s="20">
        <v>0</v>
      </c>
      <c r="H197" s="127"/>
      <c r="I197" s="173"/>
      <c r="J197" s="19" t="s">
        <v>465</v>
      </c>
      <c r="K197" s="20">
        <v>1</v>
      </c>
      <c r="L197" s="20">
        <v>0</v>
      </c>
      <c r="M197" s="20">
        <v>0</v>
      </c>
      <c r="N197" s="100">
        <v>0</v>
      </c>
      <c r="O197" s="168"/>
      <c r="P197" s="168"/>
      <c r="Q197" s="168"/>
      <c r="R197" s="168"/>
      <c r="S197" s="264"/>
      <c r="T197" s="264"/>
      <c r="U197" s="267"/>
      <c r="V197" s="76"/>
      <c r="W197" s="88"/>
      <c r="X197" s="22"/>
      <c r="Y197" s="22"/>
    </row>
    <row r="198" spans="1:25" ht="22.9">
      <c r="A198" s="121" t="s">
        <v>440</v>
      </c>
      <c r="B198" s="122"/>
      <c r="C198" s="122"/>
      <c r="D198" s="122"/>
      <c r="E198" s="122"/>
      <c r="F198" s="123"/>
      <c r="G198" s="102">
        <f>AVERAGE(G188:G197)</f>
        <v>0</v>
      </c>
      <c r="H198" s="13"/>
      <c r="I198" s="14"/>
      <c r="J198" s="14"/>
      <c r="K198" s="13"/>
      <c r="L198" s="13"/>
      <c r="M198" s="13"/>
      <c r="N198" s="108">
        <f>AVERAGE(N188:N197)</f>
        <v>0.38516666666666666</v>
      </c>
      <c r="O198" s="61"/>
      <c r="P198" s="61"/>
      <c r="Q198" s="61"/>
      <c r="R198" s="61"/>
      <c r="S198" s="61"/>
      <c r="T198" s="61"/>
      <c r="U198" s="61"/>
      <c r="V198" s="77"/>
      <c r="W198" s="89"/>
      <c r="X198" s="15"/>
      <c r="Y198" s="15"/>
    </row>
    <row r="199" spans="1:25" ht="68.45">
      <c r="A199" s="162" t="s">
        <v>466</v>
      </c>
      <c r="B199" s="167" t="s">
        <v>467</v>
      </c>
      <c r="C199" s="127">
        <v>3</v>
      </c>
      <c r="D199" s="127">
        <v>0</v>
      </c>
      <c r="E199" s="127">
        <v>1</v>
      </c>
      <c r="F199" s="141">
        <v>0</v>
      </c>
      <c r="G199" s="188">
        <v>0.33</v>
      </c>
      <c r="H199" s="127" t="s">
        <v>468</v>
      </c>
      <c r="I199" s="173">
        <v>2021130010186</v>
      </c>
      <c r="J199" s="19" t="s">
        <v>469</v>
      </c>
      <c r="K199" s="20">
        <v>30</v>
      </c>
      <c r="L199" s="20">
        <v>0</v>
      </c>
      <c r="M199" s="20">
        <v>30</v>
      </c>
      <c r="N199" s="100">
        <v>1</v>
      </c>
      <c r="O199" s="168">
        <v>13200000</v>
      </c>
      <c r="P199" s="168">
        <v>35700000</v>
      </c>
      <c r="Q199" s="168">
        <v>0</v>
      </c>
      <c r="R199" s="168">
        <v>14300000</v>
      </c>
      <c r="S199" s="192">
        <v>114605150</v>
      </c>
      <c r="T199" s="192">
        <v>14300000</v>
      </c>
      <c r="U199" s="259">
        <f>+T199/S199</f>
        <v>0.1247762426034083</v>
      </c>
      <c r="V199" s="83" t="s">
        <v>470</v>
      </c>
      <c r="W199" s="92" t="s">
        <v>471</v>
      </c>
      <c r="X199" s="51"/>
      <c r="Y199" s="51"/>
    </row>
    <row r="200" spans="1:25" ht="46.5" customHeight="1">
      <c r="A200" s="162"/>
      <c r="B200" s="167"/>
      <c r="C200" s="127"/>
      <c r="D200" s="127"/>
      <c r="E200" s="127"/>
      <c r="F200" s="142"/>
      <c r="G200" s="142"/>
      <c r="H200" s="127"/>
      <c r="I200" s="173"/>
      <c r="J200" s="19" t="s">
        <v>472</v>
      </c>
      <c r="K200" s="20">
        <v>3</v>
      </c>
      <c r="L200" s="20">
        <v>2</v>
      </c>
      <c r="M200" s="20">
        <v>1</v>
      </c>
      <c r="N200" s="100">
        <v>1</v>
      </c>
      <c r="O200" s="168"/>
      <c r="P200" s="168"/>
      <c r="Q200" s="168"/>
      <c r="R200" s="168"/>
      <c r="S200" s="193"/>
      <c r="T200" s="193"/>
      <c r="U200" s="260"/>
      <c r="V200" s="83" t="s">
        <v>473</v>
      </c>
      <c r="W200" s="95" t="s">
        <v>473</v>
      </c>
      <c r="X200" s="59" t="s">
        <v>474</v>
      </c>
      <c r="Y200" s="59"/>
    </row>
    <row r="201" spans="1:25" ht="22.9">
      <c r="A201" s="162"/>
      <c r="B201" s="167"/>
      <c r="C201" s="127"/>
      <c r="D201" s="127"/>
      <c r="E201" s="127"/>
      <c r="F201" s="142"/>
      <c r="G201" s="142"/>
      <c r="H201" s="127"/>
      <c r="I201" s="173"/>
      <c r="J201" s="19" t="s">
        <v>475</v>
      </c>
      <c r="K201" s="20">
        <v>3</v>
      </c>
      <c r="L201" s="20">
        <v>0</v>
      </c>
      <c r="M201" s="20">
        <v>0</v>
      </c>
      <c r="N201" s="100">
        <v>0</v>
      </c>
      <c r="O201" s="168"/>
      <c r="P201" s="168"/>
      <c r="Q201" s="168"/>
      <c r="R201" s="168"/>
      <c r="S201" s="193"/>
      <c r="T201" s="193"/>
      <c r="U201" s="260"/>
      <c r="V201" s="82" t="s">
        <v>476</v>
      </c>
      <c r="W201" s="91" t="s">
        <v>476</v>
      </c>
      <c r="X201" s="59" t="s">
        <v>169</v>
      </c>
      <c r="Y201" s="59"/>
    </row>
    <row r="202" spans="1:25">
      <c r="A202" s="162"/>
      <c r="B202" s="167"/>
      <c r="C202" s="127"/>
      <c r="D202" s="127"/>
      <c r="E202" s="127"/>
      <c r="F202" s="143"/>
      <c r="G202" s="143"/>
      <c r="H202" s="127"/>
      <c r="I202" s="173"/>
      <c r="J202" s="21" t="s">
        <v>446</v>
      </c>
      <c r="K202" s="20">
        <v>1</v>
      </c>
      <c r="L202" s="20">
        <v>0</v>
      </c>
      <c r="M202" s="20">
        <v>0</v>
      </c>
      <c r="N202" s="100">
        <v>0</v>
      </c>
      <c r="O202" s="168"/>
      <c r="P202" s="168"/>
      <c r="Q202" s="168"/>
      <c r="R202" s="168"/>
      <c r="S202" s="194"/>
      <c r="T202" s="194"/>
      <c r="U202" s="261"/>
      <c r="V202" s="82"/>
      <c r="W202" s="96" t="s">
        <v>477</v>
      </c>
      <c r="X202" s="51"/>
      <c r="Y202" s="51"/>
    </row>
    <row r="203" spans="1:25" ht="18.75" customHeight="1">
      <c r="A203" s="121" t="s">
        <v>466</v>
      </c>
      <c r="B203" s="122"/>
      <c r="C203" s="122"/>
      <c r="D203" s="122"/>
      <c r="E203" s="122"/>
      <c r="F203" s="123"/>
      <c r="G203" s="102">
        <f>AVERAGE(G199)</f>
        <v>0.33</v>
      </c>
      <c r="H203" s="13"/>
      <c r="I203" s="14"/>
      <c r="J203" s="14"/>
      <c r="K203" s="13"/>
      <c r="L203" s="13"/>
      <c r="M203" s="13"/>
      <c r="N203" s="108">
        <f>AVERAGE(N199:N202)</f>
        <v>0.5</v>
      </c>
      <c r="O203" s="61"/>
      <c r="P203" s="61"/>
      <c r="Q203" s="61"/>
      <c r="R203" s="61"/>
      <c r="S203" s="61"/>
      <c r="T203" s="61"/>
      <c r="U203" s="61"/>
      <c r="V203" s="77"/>
      <c r="W203" s="89"/>
      <c r="X203" s="15"/>
      <c r="Y203" s="15"/>
    </row>
    <row r="204" spans="1:25" ht="27" customHeight="1">
      <c r="A204" s="162" t="s">
        <v>478</v>
      </c>
      <c r="B204" s="167" t="s">
        <v>479</v>
      </c>
      <c r="C204" s="127">
        <v>300</v>
      </c>
      <c r="D204" s="127">
        <v>121</v>
      </c>
      <c r="E204" s="127">
        <v>0</v>
      </c>
      <c r="F204" s="141">
        <f>+E204+D204</f>
        <v>121</v>
      </c>
      <c r="G204" s="144">
        <f>+F204/C204</f>
        <v>0.40333333333333332</v>
      </c>
      <c r="H204" s="127" t="s">
        <v>480</v>
      </c>
      <c r="I204" s="173">
        <v>2021130010183</v>
      </c>
      <c r="J204" s="19" t="s">
        <v>481</v>
      </c>
      <c r="K204" s="20">
        <v>10</v>
      </c>
      <c r="L204" s="20">
        <v>3</v>
      </c>
      <c r="M204" s="20">
        <v>0</v>
      </c>
      <c r="N204" s="109">
        <v>0.33</v>
      </c>
      <c r="O204" s="168">
        <v>191200000</v>
      </c>
      <c r="P204" s="168">
        <v>221200000</v>
      </c>
      <c r="Q204" s="168">
        <v>17700000</v>
      </c>
      <c r="R204" s="168">
        <v>70900000</v>
      </c>
      <c r="S204" s="192">
        <v>385000000</v>
      </c>
      <c r="T204" s="192">
        <v>70900000</v>
      </c>
      <c r="U204" s="265">
        <f>+T204/S204</f>
        <v>0.18415584415584416</v>
      </c>
      <c r="V204" s="82" t="s">
        <v>482</v>
      </c>
      <c r="W204" s="97" t="s">
        <v>482</v>
      </c>
      <c r="X204" s="59" t="s">
        <v>72</v>
      </c>
      <c r="Y204" s="59"/>
    </row>
    <row r="205" spans="1:25" ht="27" customHeight="1">
      <c r="A205" s="162"/>
      <c r="B205" s="167"/>
      <c r="C205" s="127"/>
      <c r="D205" s="127"/>
      <c r="E205" s="127"/>
      <c r="F205" s="142"/>
      <c r="G205" s="145"/>
      <c r="H205" s="127"/>
      <c r="I205" s="173"/>
      <c r="J205" s="19" t="s">
        <v>483</v>
      </c>
      <c r="K205" s="20">
        <v>5</v>
      </c>
      <c r="L205" s="20">
        <v>0</v>
      </c>
      <c r="M205" s="20">
        <v>1</v>
      </c>
      <c r="N205" s="109">
        <v>0.2</v>
      </c>
      <c r="O205" s="168"/>
      <c r="P205" s="168"/>
      <c r="Q205" s="168"/>
      <c r="R205" s="168"/>
      <c r="S205" s="193"/>
      <c r="T205" s="193"/>
      <c r="U205" s="266"/>
      <c r="V205" s="82" t="s">
        <v>484</v>
      </c>
      <c r="W205" s="91" t="s">
        <v>484</v>
      </c>
      <c r="X205" s="51"/>
      <c r="Y205" s="51"/>
    </row>
    <row r="206" spans="1:25" ht="27" customHeight="1">
      <c r="A206" s="162"/>
      <c r="B206" s="167"/>
      <c r="C206" s="127"/>
      <c r="D206" s="127"/>
      <c r="E206" s="127"/>
      <c r="F206" s="142"/>
      <c r="G206" s="145"/>
      <c r="H206" s="127"/>
      <c r="I206" s="173"/>
      <c r="J206" s="19" t="s">
        <v>485</v>
      </c>
      <c r="K206" s="20">
        <v>10</v>
      </c>
      <c r="L206" s="20">
        <v>4</v>
      </c>
      <c r="M206" s="20">
        <v>9</v>
      </c>
      <c r="N206" s="100">
        <v>1</v>
      </c>
      <c r="O206" s="168"/>
      <c r="P206" s="168"/>
      <c r="Q206" s="168"/>
      <c r="R206" s="168"/>
      <c r="S206" s="193"/>
      <c r="T206" s="193"/>
      <c r="U206" s="266"/>
      <c r="V206" s="82" t="s">
        <v>486</v>
      </c>
      <c r="W206" s="91" t="s">
        <v>487</v>
      </c>
      <c r="X206" s="59" t="s">
        <v>390</v>
      </c>
      <c r="Y206" s="59"/>
    </row>
    <row r="207" spans="1:25" ht="27" customHeight="1">
      <c r="A207" s="162"/>
      <c r="B207" s="167"/>
      <c r="C207" s="127"/>
      <c r="D207" s="127"/>
      <c r="E207" s="127"/>
      <c r="F207" s="142"/>
      <c r="G207" s="145"/>
      <c r="H207" s="127"/>
      <c r="I207" s="173"/>
      <c r="J207" s="21" t="s">
        <v>488</v>
      </c>
      <c r="K207" s="20">
        <v>300</v>
      </c>
      <c r="L207" s="20">
        <v>121</v>
      </c>
      <c r="M207" s="20">
        <v>0</v>
      </c>
      <c r="N207" s="100">
        <f>+L207/K207</f>
        <v>0.40333333333333332</v>
      </c>
      <c r="O207" s="168"/>
      <c r="P207" s="168"/>
      <c r="Q207" s="168"/>
      <c r="R207" s="168"/>
      <c r="S207" s="193"/>
      <c r="T207" s="193"/>
      <c r="U207" s="266"/>
      <c r="V207" s="82" t="s">
        <v>489</v>
      </c>
      <c r="W207" s="91" t="s">
        <v>490</v>
      </c>
      <c r="X207" s="59" t="s">
        <v>491</v>
      </c>
      <c r="Y207" s="59"/>
    </row>
    <row r="208" spans="1:25" ht="27" customHeight="1">
      <c r="A208" s="162"/>
      <c r="B208" s="167"/>
      <c r="C208" s="127"/>
      <c r="D208" s="127"/>
      <c r="E208" s="127"/>
      <c r="F208" s="143"/>
      <c r="G208" s="146"/>
      <c r="H208" s="127"/>
      <c r="I208" s="173"/>
      <c r="J208" s="19" t="s">
        <v>446</v>
      </c>
      <c r="K208" s="20">
        <v>1</v>
      </c>
      <c r="L208" s="20">
        <v>0</v>
      </c>
      <c r="M208" s="20">
        <v>0</v>
      </c>
      <c r="N208" s="100">
        <v>0</v>
      </c>
      <c r="O208" s="168"/>
      <c r="P208" s="168"/>
      <c r="Q208" s="168"/>
      <c r="R208" s="168"/>
      <c r="S208" s="193"/>
      <c r="T208" s="193"/>
      <c r="U208" s="266"/>
      <c r="V208" s="82" t="s">
        <v>477</v>
      </c>
      <c r="W208" s="91" t="s">
        <v>477</v>
      </c>
      <c r="X208" s="52"/>
      <c r="Y208" s="52"/>
    </row>
    <row r="209" spans="1:25" ht="27" customHeight="1">
      <c r="A209" s="162"/>
      <c r="B209" s="167" t="s">
        <v>492</v>
      </c>
      <c r="C209" s="127">
        <v>100</v>
      </c>
      <c r="D209" s="127">
        <v>0</v>
      </c>
      <c r="E209" s="127">
        <v>0</v>
      </c>
      <c r="F209" s="141">
        <v>0</v>
      </c>
      <c r="G209" s="144">
        <v>0</v>
      </c>
      <c r="H209" s="127"/>
      <c r="I209" s="173"/>
      <c r="J209" s="19" t="s">
        <v>493</v>
      </c>
      <c r="K209" s="20">
        <v>5</v>
      </c>
      <c r="L209" s="20">
        <v>1</v>
      </c>
      <c r="M209" s="20"/>
      <c r="N209" s="100">
        <v>0.2</v>
      </c>
      <c r="O209" s="168"/>
      <c r="P209" s="168"/>
      <c r="Q209" s="168"/>
      <c r="R209" s="168"/>
      <c r="S209" s="193"/>
      <c r="T209" s="193"/>
      <c r="U209" s="266"/>
      <c r="V209" s="82" t="s">
        <v>494</v>
      </c>
      <c r="W209" s="91"/>
      <c r="X209" s="59" t="s">
        <v>398</v>
      </c>
      <c r="Y209" s="59"/>
    </row>
    <row r="210" spans="1:25" ht="27" customHeight="1">
      <c r="A210" s="162"/>
      <c r="B210" s="167"/>
      <c r="C210" s="127"/>
      <c r="D210" s="127"/>
      <c r="E210" s="127"/>
      <c r="F210" s="143"/>
      <c r="G210" s="146"/>
      <c r="H210" s="127"/>
      <c r="I210" s="173"/>
      <c r="J210" s="19" t="s">
        <v>495</v>
      </c>
      <c r="K210" s="20">
        <v>40</v>
      </c>
      <c r="L210" s="20">
        <v>0</v>
      </c>
      <c r="M210" s="20">
        <v>0</v>
      </c>
      <c r="N210" s="100">
        <v>0</v>
      </c>
      <c r="O210" s="168"/>
      <c r="P210" s="168"/>
      <c r="Q210" s="168"/>
      <c r="R210" s="168"/>
      <c r="S210" s="194"/>
      <c r="T210" s="194"/>
      <c r="U210" s="267"/>
      <c r="V210" s="82" t="s">
        <v>496</v>
      </c>
      <c r="W210" s="91"/>
      <c r="X210" s="59" t="s">
        <v>497</v>
      </c>
      <c r="Y210" s="59"/>
    </row>
    <row r="211" spans="1:25" ht="100.9" customHeight="1">
      <c r="A211" s="121" t="s">
        <v>478</v>
      </c>
      <c r="B211" s="122"/>
      <c r="C211" s="122"/>
      <c r="D211" s="122"/>
      <c r="E211" s="122"/>
      <c r="F211" s="123"/>
      <c r="G211" s="102">
        <f>AVERAGE(G204:G210)</f>
        <v>0.20166666666666666</v>
      </c>
      <c r="H211" s="13"/>
      <c r="I211" s="14"/>
      <c r="J211" s="14"/>
      <c r="K211" s="13"/>
      <c r="L211" s="13"/>
      <c r="M211" s="13"/>
      <c r="N211" s="108">
        <f>AVERAGE(N204:N210)</f>
        <v>0.30476190476190473</v>
      </c>
      <c r="O211" s="61"/>
      <c r="P211" s="61"/>
      <c r="Q211" s="61"/>
      <c r="R211" s="61"/>
      <c r="S211" s="61"/>
      <c r="T211" s="61"/>
      <c r="U211" s="61"/>
      <c r="V211" s="77"/>
      <c r="W211" s="89"/>
      <c r="X211" s="15"/>
      <c r="Y211" s="15"/>
    </row>
    <row r="212" spans="1:25" ht="30" customHeight="1">
      <c r="A212" s="162" t="s">
        <v>498</v>
      </c>
      <c r="B212" s="167" t="s">
        <v>499</v>
      </c>
      <c r="C212" s="127">
        <v>3</v>
      </c>
      <c r="D212" s="127">
        <v>0</v>
      </c>
      <c r="E212" s="127">
        <v>0</v>
      </c>
      <c r="F212" s="141">
        <v>0</v>
      </c>
      <c r="G212" s="144">
        <v>0</v>
      </c>
      <c r="H212" s="127" t="s">
        <v>500</v>
      </c>
      <c r="I212" s="170">
        <v>2021130010187</v>
      </c>
      <c r="J212" s="19" t="s">
        <v>501</v>
      </c>
      <c r="K212" s="20">
        <v>5</v>
      </c>
      <c r="L212" s="20">
        <v>0</v>
      </c>
      <c r="M212" s="20">
        <v>0</v>
      </c>
      <c r="N212" s="20">
        <v>0</v>
      </c>
      <c r="O212" s="168">
        <v>28000000</v>
      </c>
      <c r="P212" s="168">
        <v>28000000</v>
      </c>
      <c r="Q212" s="168">
        <v>0</v>
      </c>
      <c r="R212" s="168">
        <v>10500000</v>
      </c>
      <c r="S212" s="192">
        <v>110000000</v>
      </c>
      <c r="T212" s="192">
        <v>10500000</v>
      </c>
      <c r="U212" s="265">
        <f>+T212/S212</f>
        <v>9.5454545454545459E-2</v>
      </c>
      <c r="V212" s="82" t="s">
        <v>502</v>
      </c>
      <c r="W212" s="207" t="s">
        <v>503</v>
      </c>
      <c r="X212" s="59" t="s">
        <v>504</v>
      </c>
      <c r="Y212" s="210" t="s">
        <v>284</v>
      </c>
    </row>
    <row r="213" spans="1:25" ht="30" customHeight="1">
      <c r="A213" s="162"/>
      <c r="B213" s="167"/>
      <c r="C213" s="127"/>
      <c r="D213" s="127"/>
      <c r="E213" s="127"/>
      <c r="F213" s="142"/>
      <c r="G213" s="145"/>
      <c r="H213" s="127"/>
      <c r="I213" s="170"/>
      <c r="J213" s="19" t="s">
        <v>446</v>
      </c>
      <c r="K213" s="20">
        <v>1</v>
      </c>
      <c r="L213" s="20">
        <v>0</v>
      </c>
      <c r="M213" s="20">
        <v>0</v>
      </c>
      <c r="N213" s="20">
        <v>0</v>
      </c>
      <c r="O213" s="168"/>
      <c r="P213" s="168"/>
      <c r="Q213" s="168"/>
      <c r="R213" s="168"/>
      <c r="S213" s="193"/>
      <c r="T213" s="193"/>
      <c r="U213" s="266"/>
      <c r="V213" s="76"/>
      <c r="W213" s="208"/>
      <c r="X213" s="22"/>
      <c r="Y213" s="211"/>
    </row>
    <row r="214" spans="1:25" ht="52.9" customHeight="1">
      <c r="A214" s="162"/>
      <c r="B214" s="167"/>
      <c r="C214" s="127"/>
      <c r="D214" s="127"/>
      <c r="E214" s="127"/>
      <c r="F214" s="142"/>
      <c r="G214" s="145"/>
      <c r="H214" s="127"/>
      <c r="I214" s="170"/>
      <c r="J214" s="19" t="s">
        <v>505</v>
      </c>
      <c r="K214" s="20" t="s">
        <v>459</v>
      </c>
      <c r="L214" s="20" t="s">
        <v>506</v>
      </c>
      <c r="M214" s="20" t="s">
        <v>459</v>
      </c>
      <c r="N214" s="20"/>
      <c r="O214" s="168"/>
      <c r="P214" s="168"/>
      <c r="Q214" s="168"/>
      <c r="R214" s="168"/>
      <c r="S214" s="193"/>
      <c r="T214" s="193"/>
      <c r="U214" s="266"/>
      <c r="V214" s="76"/>
      <c r="W214" s="208"/>
      <c r="X214" s="22"/>
      <c r="Y214" s="211"/>
    </row>
    <row r="215" spans="1:25" ht="30" customHeight="1">
      <c r="A215" s="162"/>
      <c r="B215" s="167"/>
      <c r="C215" s="127"/>
      <c r="D215" s="127"/>
      <c r="E215" s="127"/>
      <c r="F215" s="143"/>
      <c r="G215" s="146"/>
      <c r="H215" s="127"/>
      <c r="I215" s="170"/>
      <c r="J215" s="21" t="s">
        <v>507</v>
      </c>
      <c r="K215" s="20">
        <v>3</v>
      </c>
      <c r="L215" s="20">
        <v>0</v>
      </c>
      <c r="M215" s="20">
        <v>0</v>
      </c>
      <c r="N215" s="20">
        <v>0</v>
      </c>
      <c r="O215" s="168"/>
      <c r="P215" s="168"/>
      <c r="Q215" s="168"/>
      <c r="R215" s="168"/>
      <c r="S215" s="194"/>
      <c r="T215" s="194"/>
      <c r="U215" s="267"/>
      <c r="V215" s="82" t="s">
        <v>508</v>
      </c>
      <c r="W215" s="209"/>
      <c r="X215" s="59" t="s">
        <v>509</v>
      </c>
      <c r="Y215" s="212"/>
    </row>
    <row r="216" spans="1:25" ht="78" customHeight="1">
      <c r="A216" s="121" t="s">
        <v>498</v>
      </c>
      <c r="B216" s="122"/>
      <c r="C216" s="122"/>
      <c r="D216" s="122"/>
      <c r="E216" s="122"/>
      <c r="F216" s="123"/>
      <c r="G216" s="102">
        <v>0</v>
      </c>
      <c r="H216" s="13"/>
      <c r="I216" s="14"/>
      <c r="J216" s="14"/>
      <c r="K216" s="13"/>
      <c r="L216" s="13"/>
      <c r="M216" s="13"/>
      <c r="N216" s="108">
        <f>AVERAGE(N212:N215)</f>
        <v>0</v>
      </c>
      <c r="O216" s="61"/>
      <c r="P216" s="61"/>
      <c r="Q216" s="61"/>
      <c r="R216" s="61"/>
      <c r="S216" s="61"/>
      <c r="T216" s="61"/>
      <c r="U216" s="118"/>
      <c r="V216" s="77"/>
      <c r="W216" s="89"/>
      <c r="X216" s="15"/>
      <c r="Y216" s="15"/>
    </row>
    <row r="217" spans="1:25" ht="72" customHeight="1">
      <c r="A217" s="162" t="s">
        <v>510</v>
      </c>
      <c r="B217" s="53" t="s">
        <v>511</v>
      </c>
      <c r="C217" s="20">
        <v>10</v>
      </c>
      <c r="D217" s="20">
        <v>12</v>
      </c>
      <c r="E217" s="20">
        <v>0</v>
      </c>
      <c r="F217" s="20">
        <v>12</v>
      </c>
      <c r="G217" s="100">
        <v>1</v>
      </c>
      <c r="H217" s="127" t="s">
        <v>512</v>
      </c>
      <c r="I217" s="170">
        <v>2021130010237</v>
      </c>
      <c r="J217" s="19" t="s">
        <v>513</v>
      </c>
      <c r="K217" s="20">
        <v>24</v>
      </c>
      <c r="L217" s="20">
        <v>12</v>
      </c>
      <c r="M217" s="20">
        <v>0</v>
      </c>
      <c r="N217" s="109">
        <v>0.5</v>
      </c>
      <c r="O217" s="168">
        <v>25800000</v>
      </c>
      <c r="P217" s="168">
        <v>25800000</v>
      </c>
      <c r="Q217" s="168">
        <v>4300000</v>
      </c>
      <c r="R217" s="168">
        <v>12900000</v>
      </c>
      <c r="S217" s="192">
        <v>110000000</v>
      </c>
      <c r="T217" s="192">
        <v>12900000</v>
      </c>
      <c r="U217" s="265">
        <f>+T217/S217</f>
        <v>0.11727272727272728</v>
      </c>
      <c r="V217" s="70" t="s">
        <v>514</v>
      </c>
      <c r="W217" s="85"/>
      <c r="X217" s="59" t="s">
        <v>515</v>
      </c>
      <c r="Y217" s="59"/>
    </row>
    <row r="218" spans="1:25" ht="24" customHeight="1">
      <c r="A218" s="162"/>
      <c r="B218" s="53" t="s">
        <v>516</v>
      </c>
      <c r="C218" s="20">
        <v>10</v>
      </c>
      <c r="D218" s="20">
        <v>0</v>
      </c>
      <c r="E218" s="20">
        <v>0</v>
      </c>
      <c r="F218" s="20">
        <v>0</v>
      </c>
      <c r="G218" s="100">
        <v>0</v>
      </c>
      <c r="H218" s="127"/>
      <c r="I218" s="170"/>
      <c r="J218" s="19"/>
      <c r="K218" s="20"/>
      <c r="L218" s="20"/>
      <c r="M218" s="20">
        <v>0</v>
      </c>
      <c r="N218" s="20">
        <v>0</v>
      </c>
      <c r="O218" s="168"/>
      <c r="P218" s="168"/>
      <c r="Q218" s="168"/>
      <c r="R218" s="168"/>
      <c r="S218" s="193"/>
      <c r="T218" s="193"/>
      <c r="U218" s="266"/>
      <c r="V218" s="84"/>
      <c r="W218" s="93"/>
      <c r="X218" s="47"/>
      <c r="Y218" s="47"/>
    </row>
    <row r="219" spans="1:25" ht="24" customHeight="1">
      <c r="A219" s="162"/>
      <c r="B219" s="53" t="s">
        <v>517</v>
      </c>
      <c r="C219" s="20">
        <v>50</v>
      </c>
      <c r="D219" s="20">
        <v>0</v>
      </c>
      <c r="E219" s="20">
        <v>0</v>
      </c>
      <c r="F219" s="20">
        <v>0</v>
      </c>
      <c r="G219" s="100">
        <v>0</v>
      </c>
      <c r="H219" s="127"/>
      <c r="I219" s="170"/>
      <c r="J219" s="19" t="s">
        <v>518</v>
      </c>
      <c r="K219" s="20">
        <v>24</v>
      </c>
      <c r="L219" s="20">
        <v>0</v>
      </c>
      <c r="M219" s="20">
        <v>0</v>
      </c>
      <c r="N219" s="20">
        <v>0</v>
      </c>
      <c r="O219" s="168"/>
      <c r="P219" s="168"/>
      <c r="Q219" s="168"/>
      <c r="R219" s="168"/>
      <c r="S219" s="193"/>
      <c r="T219" s="193"/>
      <c r="U219" s="266"/>
      <c r="V219" s="70" t="s">
        <v>519</v>
      </c>
      <c r="W219" s="85"/>
      <c r="X219" s="47"/>
      <c r="Y219" s="47"/>
    </row>
    <row r="220" spans="1:25" ht="12" customHeight="1">
      <c r="A220" s="162"/>
      <c r="B220" s="167" t="s">
        <v>520</v>
      </c>
      <c r="C220" s="127">
        <v>24</v>
      </c>
      <c r="D220" s="127">
        <v>0</v>
      </c>
      <c r="E220" s="127">
        <v>0</v>
      </c>
      <c r="F220" s="141">
        <v>0</v>
      </c>
      <c r="G220" s="144">
        <v>0</v>
      </c>
      <c r="H220" s="127"/>
      <c r="I220" s="170"/>
      <c r="J220" s="19"/>
      <c r="K220" s="20"/>
      <c r="L220" s="20"/>
      <c r="M220" s="20">
        <v>0</v>
      </c>
      <c r="N220" s="20">
        <v>0</v>
      </c>
      <c r="O220" s="168"/>
      <c r="P220" s="168"/>
      <c r="Q220" s="168"/>
      <c r="R220" s="168"/>
      <c r="S220" s="193"/>
      <c r="T220" s="193"/>
      <c r="U220" s="266"/>
      <c r="V220" s="84"/>
      <c r="W220" s="93"/>
      <c r="X220" s="47"/>
      <c r="Y220" s="47"/>
    </row>
    <row r="221" spans="1:25">
      <c r="A221" s="162"/>
      <c r="B221" s="167"/>
      <c r="C221" s="127"/>
      <c r="D221" s="127"/>
      <c r="E221" s="127"/>
      <c r="F221" s="142"/>
      <c r="G221" s="145"/>
      <c r="H221" s="127"/>
      <c r="I221" s="170"/>
      <c r="J221" s="19"/>
      <c r="K221" s="20"/>
      <c r="L221" s="20"/>
      <c r="M221" s="20">
        <v>0</v>
      </c>
      <c r="N221" s="20">
        <v>0</v>
      </c>
      <c r="O221" s="168"/>
      <c r="P221" s="168"/>
      <c r="Q221" s="168"/>
      <c r="R221" s="168"/>
      <c r="S221" s="193"/>
      <c r="T221" s="193"/>
      <c r="U221" s="266"/>
      <c r="V221" s="84"/>
      <c r="W221" s="93"/>
      <c r="X221" s="47"/>
      <c r="Y221" s="47"/>
    </row>
    <row r="222" spans="1:25" ht="22.9">
      <c r="A222" s="162"/>
      <c r="B222" s="167"/>
      <c r="C222" s="127"/>
      <c r="D222" s="127"/>
      <c r="E222" s="127"/>
      <c r="F222" s="143"/>
      <c r="G222" s="146"/>
      <c r="H222" s="127"/>
      <c r="I222" s="170"/>
      <c r="J222" s="19" t="s">
        <v>521</v>
      </c>
      <c r="K222" s="20">
        <v>10</v>
      </c>
      <c r="L222" s="20">
        <v>0</v>
      </c>
      <c r="M222" s="20">
        <v>0</v>
      </c>
      <c r="N222" s="20">
        <v>0</v>
      </c>
      <c r="O222" s="168"/>
      <c r="P222" s="168"/>
      <c r="Q222" s="168"/>
      <c r="R222" s="168"/>
      <c r="S222" s="194"/>
      <c r="T222" s="194"/>
      <c r="U222" s="267"/>
      <c r="V222" s="70" t="s">
        <v>522</v>
      </c>
      <c r="W222" s="85"/>
      <c r="X222" s="47"/>
      <c r="Y222" s="47"/>
    </row>
    <row r="223" spans="1:25" ht="73.900000000000006" customHeight="1">
      <c r="A223" s="121" t="s">
        <v>510</v>
      </c>
      <c r="B223" s="122"/>
      <c r="C223" s="122"/>
      <c r="D223" s="122"/>
      <c r="E223" s="122"/>
      <c r="F223" s="123"/>
      <c r="G223" s="102">
        <f>AVERAGE(G217:G222)</f>
        <v>0.25</v>
      </c>
      <c r="H223" s="13"/>
      <c r="I223" s="14"/>
      <c r="J223" s="14"/>
      <c r="K223" s="13"/>
      <c r="L223" s="13"/>
      <c r="M223" s="13"/>
      <c r="N223" s="108">
        <f>AVERAGE(N217:N222)</f>
        <v>8.3333333333333329E-2</v>
      </c>
      <c r="O223" s="61"/>
      <c r="P223" s="61"/>
      <c r="Q223" s="61"/>
      <c r="R223" s="61"/>
      <c r="S223" s="61"/>
      <c r="T223" s="61"/>
      <c r="U223" s="61"/>
      <c r="V223" s="77"/>
      <c r="W223" s="89"/>
      <c r="X223" s="15"/>
      <c r="Y223" s="15"/>
    </row>
    <row r="224" spans="1:25" ht="27.75" customHeight="1">
      <c r="A224" s="162" t="s">
        <v>523</v>
      </c>
      <c r="B224" s="19"/>
      <c r="C224" s="127"/>
      <c r="D224" s="127"/>
      <c r="E224" s="127"/>
      <c r="F224" s="20"/>
      <c r="G224" s="20"/>
      <c r="H224" s="127" t="s">
        <v>524</v>
      </c>
      <c r="I224" s="173">
        <v>2021130010185</v>
      </c>
      <c r="J224" s="19" t="s">
        <v>525</v>
      </c>
      <c r="K224" s="20">
        <v>100</v>
      </c>
      <c r="L224" s="20">
        <v>0</v>
      </c>
      <c r="M224" s="20">
        <v>0</v>
      </c>
      <c r="N224" s="100">
        <v>0</v>
      </c>
      <c r="O224" s="168">
        <v>85200000</v>
      </c>
      <c r="P224" s="168"/>
      <c r="Q224" s="168">
        <v>4100000</v>
      </c>
      <c r="R224" s="168"/>
      <c r="S224" s="64"/>
      <c r="T224" s="64"/>
      <c r="U224" s="64"/>
      <c r="V224" s="82" t="s">
        <v>526</v>
      </c>
      <c r="W224" s="91"/>
      <c r="X224" s="59" t="s">
        <v>527</v>
      </c>
      <c r="Y224" s="59"/>
    </row>
    <row r="225" spans="1:25" ht="27.75" customHeight="1">
      <c r="A225" s="162"/>
      <c r="B225" s="19"/>
      <c r="C225" s="127"/>
      <c r="D225" s="127"/>
      <c r="E225" s="127"/>
      <c r="F225" s="20"/>
      <c r="G225" s="20"/>
      <c r="H225" s="127"/>
      <c r="I225" s="173"/>
      <c r="J225" s="19" t="s">
        <v>446</v>
      </c>
      <c r="K225" s="20">
        <v>1</v>
      </c>
      <c r="L225" s="20">
        <v>0</v>
      </c>
      <c r="M225" s="20">
        <v>0</v>
      </c>
      <c r="N225" s="100">
        <v>0</v>
      </c>
      <c r="O225" s="168"/>
      <c r="P225" s="168"/>
      <c r="Q225" s="168"/>
      <c r="R225" s="168"/>
      <c r="S225" s="64"/>
      <c r="T225" s="64"/>
      <c r="U225" s="64"/>
      <c r="V225" s="76"/>
      <c r="W225" s="88"/>
      <c r="X225" s="22"/>
      <c r="Y225" s="22"/>
    </row>
    <row r="226" spans="1:25" ht="27.75" customHeight="1">
      <c r="A226" s="162"/>
      <c r="B226" s="19"/>
      <c r="C226" s="127"/>
      <c r="D226" s="127"/>
      <c r="E226" s="127"/>
      <c r="F226" s="20"/>
      <c r="G226" s="20"/>
      <c r="H226" s="127"/>
      <c r="I226" s="173"/>
      <c r="J226" s="19" t="s">
        <v>528</v>
      </c>
      <c r="K226" s="20">
        <v>1</v>
      </c>
      <c r="L226" s="20">
        <v>0</v>
      </c>
      <c r="M226" s="20">
        <v>0</v>
      </c>
      <c r="N226" s="100">
        <v>0</v>
      </c>
      <c r="O226" s="168"/>
      <c r="P226" s="168"/>
      <c r="Q226" s="168"/>
      <c r="R226" s="168"/>
      <c r="S226" s="64"/>
      <c r="T226" s="64"/>
      <c r="U226" s="64"/>
      <c r="V226" s="76"/>
      <c r="W226" s="88"/>
      <c r="X226" s="22"/>
      <c r="Y226" s="22"/>
    </row>
    <row r="227" spans="1:25" ht="27.75" customHeight="1">
      <c r="A227" s="162"/>
      <c r="B227" s="19"/>
      <c r="C227" s="127"/>
      <c r="D227" s="127"/>
      <c r="E227" s="127"/>
      <c r="F227" s="20"/>
      <c r="G227" s="20"/>
      <c r="H227" s="127"/>
      <c r="I227" s="173"/>
      <c r="J227" s="21" t="s">
        <v>529</v>
      </c>
      <c r="K227" s="20">
        <v>50</v>
      </c>
      <c r="L227" s="20">
        <v>0</v>
      </c>
      <c r="M227" s="20">
        <v>0</v>
      </c>
      <c r="N227" s="100">
        <v>0</v>
      </c>
      <c r="O227" s="168"/>
      <c r="P227" s="168"/>
      <c r="Q227" s="168"/>
      <c r="R227" s="168"/>
      <c r="S227" s="64"/>
      <c r="T227" s="64"/>
      <c r="U227" s="64"/>
      <c r="V227" s="82" t="s">
        <v>530</v>
      </c>
      <c r="W227" s="91"/>
      <c r="X227" s="59" t="s">
        <v>531</v>
      </c>
      <c r="Y227" s="59"/>
    </row>
    <row r="228" spans="1:25" ht="27.75" customHeight="1">
      <c r="A228" s="162"/>
      <c r="B228" s="19"/>
      <c r="C228" s="127"/>
      <c r="D228" s="127"/>
      <c r="E228" s="127"/>
      <c r="F228" s="20"/>
      <c r="G228" s="20"/>
      <c r="H228" s="127"/>
      <c r="I228" s="173"/>
      <c r="J228" s="19" t="s">
        <v>532</v>
      </c>
      <c r="K228" s="20">
        <v>30</v>
      </c>
      <c r="L228" s="20">
        <v>0</v>
      </c>
      <c r="M228" s="20">
        <v>0</v>
      </c>
      <c r="N228" s="100">
        <v>0</v>
      </c>
      <c r="O228" s="168"/>
      <c r="P228" s="168"/>
      <c r="Q228" s="168"/>
      <c r="R228" s="168"/>
      <c r="S228" s="64"/>
      <c r="T228" s="64"/>
      <c r="U228" s="64"/>
      <c r="V228" s="76"/>
      <c r="W228" s="88"/>
      <c r="X228" s="22"/>
      <c r="Y228" s="22"/>
    </row>
    <row r="229" spans="1:25" ht="22.9">
      <c r="A229" s="13"/>
      <c r="B229" s="14"/>
      <c r="C229" s="13"/>
      <c r="D229" s="13"/>
      <c r="E229" s="13"/>
      <c r="F229" s="13"/>
      <c r="G229" s="105"/>
      <c r="H229" s="13"/>
      <c r="I229" s="14"/>
      <c r="J229" s="14"/>
      <c r="K229" s="13"/>
      <c r="L229" s="13"/>
      <c r="M229" s="13"/>
      <c r="N229" s="108">
        <f>AVERAGE(N224:N228)</f>
        <v>0</v>
      </c>
      <c r="O229" s="61"/>
      <c r="P229" s="61"/>
      <c r="Q229" s="61"/>
      <c r="R229" s="61"/>
      <c r="S229" s="61"/>
      <c r="T229" s="61"/>
      <c r="U229" s="61"/>
      <c r="V229" s="77"/>
      <c r="W229" s="89"/>
      <c r="X229" s="15"/>
      <c r="Y229" s="15"/>
    </row>
    <row r="230" spans="1:25" ht="12.6" thickBot="1">
      <c r="A230" s="26"/>
      <c r="I230" s="28"/>
      <c r="J230" s="23"/>
      <c r="O230" s="42"/>
      <c r="P230" s="42"/>
      <c r="Q230" s="28"/>
      <c r="R230" s="28"/>
      <c r="S230" s="28"/>
      <c r="T230" s="28"/>
      <c r="U230" s="28"/>
    </row>
    <row r="231" spans="1:25" ht="14.45" customHeight="1">
      <c r="A231" s="147" t="s">
        <v>533</v>
      </c>
      <c r="B231" s="148"/>
      <c r="C231" s="148"/>
      <c r="D231" s="148"/>
      <c r="E231" s="148"/>
      <c r="F231" s="149"/>
      <c r="G231" s="138">
        <f>+(G223+G216+G211+G203+G198+G187+G180+G176+G170+G162+G153+G143+G126+G124+G117+G108+G97+G89+G70+G62+G34+G29+G23)/23</f>
        <v>0.40953949275362317</v>
      </c>
      <c r="I231" s="28"/>
      <c r="J231" s="129" t="s">
        <v>534</v>
      </c>
      <c r="K231" s="130"/>
      <c r="L231" s="130"/>
      <c r="M231" s="131"/>
      <c r="N231" s="138">
        <f>+(N229+N216+N211+N203+N198+N187+N180+N176+N170+N162+N153+N143+N126+N124+N117+N108+N97+N89+N78+N74+N70+N62+N54+N34+N29+N23)/27</f>
        <v>0.26708540648553114</v>
      </c>
      <c r="O231" s="274" t="s">
        <v>535</v>
      </c>
      <c r="P231" s="275"/>
      <c r="Q231" s="275"/>
      <c r="R231" s="276"/>
      <c r="S231" s="283">
        <f>+S217+S212+S204+S199+S188+S181+S177+S171+S163+S154+S144+S127+S125+S118+S98+S90+S109+S79+S75+S71+S63+S55+S35+S30+S24+S6</f>
        <v>49086786362.18</v>
      </c>
      <c r="T231" s="284"/>
      <c r="U231" s="288">
        <f>+S233/S231</f>
        <v>5.3688479447709346E-2</v>
      </c>
    </row>
    <row r="232" spans="1:25" ht="39.6" customHeight="1" thickBot="1">
      <c r="A232" s="150"/>
      <c r="B232" s="151"/>
      <c r="C232" s="151"/>
      <c r="D232" s="151"/>
      <c r="E232" s="151"/>
      <c r="F232" s="152"/>
      <c r="G232" s="139"/>
      <c r="I232" s="28"/>
      <c r="J232" s="132"/>
      <c r="K232" s="133"/>
      <c r="L232" s="133"/>
      <c r="M232" s="134"/>
      <c r="N232" s="139"/>
      <c r="O232" s="277"/>
      <c r="P232" s="278"/>
      <c r="Q232" s="278"/>
      <c r="R232" s="279"/>
      <c r="S232" s="285"/>
      <c r="T232" s="286"/>
      <c r="U232" s="289"/>
    </row>
    <row r="233" spans="1:25" ht="57" customHeight="1" thickBot="1">
      <c r="A233" s="153"/>
      <c r="B233" s="154"/>
      <c r="C233" s="154"/>
      <c r="D233" s="154"/>
      <c r="E233" s="154"/>
      <c r="F233" s="155"/>
      <c r="G233" s="140"/>
      <c r="J233" s="135"/>
      <c r="K233" s="136"/>
      <c r="L233" s="136"/>
      <c r="M233" s="137"/>
      <c r="N233" s="140"/>
      <c r="O233" s="280" t="s">
        <v>536</v>
      </c>
      <c r="P233" s="281"/>
      <c r="Q233" s="281"/>
      <c r="R233" s="282"/>
      <c r="S233" s="285">
        <f>SUM(T6:T230)</f>
        <v>2635394920.7600002</v>
      </c>
      <c r="T233" s="287"/>
      <c r="U233" s="290"/>
    </row>
    <row r="234" spans="1:25" ht="12" customHeight="1">
      <c r="S234" s="120"/>
    </row>
  </sheetData>
  <mergeCells count="609">
    <mergeCell ref="S199:S202"/>
    <mergeCell ref="T199:T202"/>
    <mergeCell ref="U199:U202"/>
    <mergeCell ref="O231:R232"/>
    <mergeCell ref="O233:R233"/>
    <mergeCell ref="S231:T232"/>
    <mergeCell ref="S233:T233"/>
    <mergeCell ref="U231:U233"/>
    <mergeCell ref="S204:S210"/>
    <mergeCell ref="T204:T210"/>
    <mergeCell ref="U204:U210"/>
    <mergeCell ref="S212:S215"/>
    <mergeCell ref="T212:T215"/>
    <mergeCell ref="U212:U215"/>
    <mergeCell ref="S217:S222"/>
    <mergeCell ref="T217:T222"/>
    <mergeCell ref="U217:U222"/>
    <mergeCell ref="R224:R228"/>
    <mergeCell ref="R204:R210"/>
    <mergeCell ref="R212:R215"/>
    <mergeCell ref="R217:R222"/>
    <mergeCell ref="S177:S179"/>
    <mergeCell ref="T177:T179"/>
    <mergeCell ref="U177:U179"/>
    <mergeCell ref="S181:S186"/>
    <mergeCell ref="T181:T186"/>
    <mergeCell ref="U181:U186"/>
    <mergeCell ref="S188:S197"/>
    <mergeCell ref="T188:T197"/>
    <mergeCell ref="U188:U197"/>
    <mergeCell ref="S154:S161"/>
    <mergeCell ref="T154:T161"/>
    <mergeCell ref="U154:U161"/>
    <mergeCell ref="S163:S169"/>
    <mergeCell ref="T163:T169"/>
    <mergeCell ref="U163:U169"/>
    <mergeCell ref="S171:S175"/>
    <mergeCell ref="T171:T175"/>
    <mergeCell ref="U171:U175"/>
    <mergeCell ref="S118:S123"/>
    <mergeCell ref="T118:T123"/>
    <mergeCell ref="U118:U123"/>
    <mergeCell ref="S127:S142"/>
    <mergeCell ref="T127:T142"/>
    <mergeCell ref="U127:U142"/>
    <mergeCell ref="S144:S152"/>
    <mergeCell ref="T144:T152"/>
    <mergeCell ref="U144:U152"/>
    <mergeCell ref="S90:S96"/>
    <mergeCell ref="T90:T96"/>
    <mergeCell ref="U90:U96"/>
    <mergeCell ref="S98:S107"/>
    <mergeCell ref="T98:T107"/>
    <mergeCell ref="U98:U107"/>
    <mergeCell ref="S109:S116"/>
    <mergeCell ref="T109:T116"/>
    <mergeCell ref="U109:U116"/>
    <mergeCell ref="W212:W215"/>
    <mergeCell ref="Y212:Y215"/>
    <mergeCell ref="W90:W96"/>
    <mergeCell ref="W98:W107"/>
    <mergeCell ref="W109:W116"/>
    <mergeCell ref="W7:W9"/>
    <mergeCell ref="Y24:Y26"/>
    <mergeCell ref="W68:W69"/>
    <mergeCell ref="Y68:Y69"/>
    <mergeCell ref="W35:W53"/>
    <mergeCell ref="Y7:Y9"/>
    <mergeCell ref="S6:S22"/>
    <mergeCell ref="T6:T22"/>
    <mergeCell ref="U6:U22"/>
    <mergeCell ref="S24:S28"/>
    <mergeCell ref="T24:T28"/>
    <mergeCell ref="U24:U28"/>
    <mergeCell ref="S30:S33"/>
    <mergeCell ref="T30:T33"/>
    <mergeCell ref="U30:U33"/>
    <mergeCell ref="S35:S53"/>
    <mergeCell ref="T35:T53"/>
    <mergeCell ref="U35:U53"/>
    <mergeCell ref="R177:R179"/>
    <mergeCell ref="R181:R184"/>
    <mergeCell ref="R185:R186"/>
    <mergeCell ref="R188:R193"/>
    <mergeCell ref="R194:R197"/>
    <mergeCell ref="R199:R202"/>
    <mergeCell ref="S55:S61"/>
    <mergeCell ref="T55:T61"/>
    <mergeCell ref="U55:U61"/>
    <mergeCell ref="S63:S69"/>
    <mergeCell ref="T63:T69"/>
    <mergeCell ref="U63:U69"/>
    <mergeCell ref="S71:S73"/>
    <mergeCell ref="T71:T73"/>
    <mergeCell ref="U71:U73"/>
    <mergeCell ref="S75:S77"/>
    <mergeCell ref="T75:T77"/>
    <mergeCell ref="U75:U77"/>
    <mergeCell ref="S79:S88"/>
    <mergeCell ref="T79:T88"/>
    <mergeCell ref="U79:U88"/>
    <mergeCell ref="P199:P202"/>
    <mergeCell ref="P217:P222"/>
    <mergeCell ref="P224:P228"/>
    <mergeCell ref="R6:R22"/>
    <mergeCell ref="R24:R28"/>
    <mergeCell ref="R30:R33"/>
    <mergeCell ref="R35:R40"/>
    <mergeCell ref="R41:R44"/>
    <mergeCell ref="R45:R53"/>
    <mergeCell ref="R55:R58"/>
    <mergeCell ref="R59:R60"/>
    <mergeCell ref="R63:R69"/>
    <mergeCell ref="R71:R73"/>
    <mergeCell ref="R75:R77"/>
    <mergeCell ref="R79:R88"/>
    <mergeCell ref="R90:R96"/>
    <mergeCell ref="R98:R107"/>
    <mergeCell ref="R109:R116"/>
    <mergeCell ref="R118:R123"/>
    <mergeCell ref="R128:R142"/>
    <mergeCell ref="R144:R152"/>
    <mergeCell ref="R154:R161"/>
    <mergeCell ref="R163:R169"/>
    <mergeCell ref="R171:R175"/>
    <mergeCell ref="P128:P142"/>
    <mergeCell ref="P144:P152"/>
    <mergeCell ref="P154:P161"/>
    <mergeCell ref="P163:P169"/>
    <mergeCell ref="P171:P175"/>
    <mergeCell ref="P177:P179"/>
    <mergeCell ref="P181:P184"/>
    <mergeCell ref="P185:P186"/>
    <mergeCell ref="P188:P193"/>
    <mergeCell ref="O118:O123"/>
    <mergeCell ref="O75:O77"/>
    <mergeCell ref="O63:O69"/>
    <mergeCell ref="G7:G11"/>
    <mergeCell ref="F12:F14"/>
    <mergeCell ref="G12:G14"/>
    <mergeCell ref="P71:P73"/>
    <mergeCell ref="P75:P77"/>
    <mergeCell ref="P79:P88"/>
    <mergeCell ref="P90:P96"/>
    <mergeCell ref="P98:P107"/>
    <mergeCell ref="P109:P116"/>
    <mergeCell ref="P118:P123"/>
    <mergeCell ref="O98:O107"/>
    <mergeCell ref="F15:F16"/>
    <mergeCell ref="G15:G16"/>
    <mergeCell ref="G18:G19"/>
    <mergeCell ref="A23:F23"/>
    <mergeCell ref="F24:F26"/>
    <mergeCell ref="G24:G26"/>
    <mergeCell ref="A29:F29"/>
    <mergeCell ref="F32:F33"/>
    <mergeCell ref="G32:G33"/>
    <mergeCell ref="A24:A28"/>
    <mergeCell ref="E98:E103"/>
    <mergeCell ref="E104:E105"/>
    <mergeCell ref="E111:E114"/>
    <mergeCell ref="E115:E116"/>
    <mergeCell ref="E120:E122"/>
    <mergeCell ref="E127:E137"/>
    <mergeCell ref="E138:E139"/>
    <mergeCell ref="P6:P22"/>
    <mergeCell ref="P24:P28"/>
    <mergeCell ref="P30:P33"/>
    <mergeCell ref="P35:P40"/>
    <mergeCell ref="P41:P44"/>
    <mergeCell ref="P45:P53"/>
    <mergeCell ref="P55:P58"/>
    <mergeCell ref="P59:P60"/>
    <mergeCell ref="E24:E26"/>
    <mergeCell ref="E32:E33"/>
    <mergeCell ref="E37:E38"/>
    <mergeCell ref="E39:E40"/>
    <mergeCell ref="E45:E48"/>
    <mergeCell ref="E50:E53"/>
    <mergeCell ref="E56:E58"/>
    <mergeCell ref="E59:E60"/>
    <mergeCell ref="E64:E65"/>
    <mergeCell ref="H224:H228"/>
    <mergeCell ref="I224:I228"/>
    <mergeCell ref="O224:O228"/>
    <mergeCell ref="Q224:Q228"/>
    <mergeCell ref="B212:B215"/>
    <mergeCell ref="C212:C215"/>
    <mergeCell ref="D212:D215"/>
    <mergeCell ref="H212:H215"/>
    <mergeCell ref="I212:I215"/>
    <mergeCell ref="O212:O215"/>
    <mergeCell ref="Q212:Q215"/>
    <mergeCell ref="H217:H222"/>
    <mergeCell ref="I217:I222"/>
    <mergeCell ref="B220:B222"/>
    <mergeCell ref="C220:C222"/>
    <mergeCell ref="D220:D222"/>
    <mergeCell ref="O217:O222"/>
    <mergeCell ref="Q217:Q222"/>
    <mergeCell ref="C224:C228"/>
    <mergeCell ref="D224:D228"/>
    <mergeCell ref="E212:E215"/>
    <mergeCell ref="E220:E222"/>
    <mergeCell ref="E224:E228"/>
    <mergeCell ref="P212:P215"/>
    <mergeCell ref="B209:B210"/>
    <mergeCell ref="C209:C210"/>
    <mergeCell ref="D209:D210"/>
    <mergeCell ref="H204:H210"/>
    <mergeCell ref="I204:I210"/>
    <mergeCell ref="O199:O202"/>
    <mergeCell ref="Q199:Q202"/>
    <mergeCell ref="B204:B208"/>
    <mergeCell ref="C204:C208"/>
    <mergeCell ref="D204:D208"/>
    <mergeCell ref="O204:O210"/>
    <mergeCell ref="Q204:Q210"/>
    <mergeCell ref="B199:B202"/>
    <mergeCell ref="C199:C202"/>
    <mergeCell ref="D199:D202"/>
    <mergeCell ref="H199:H202"/>
    <mergeCell ref="I199:I202"/>
    <mergeCell ref="E204:E208"/>
    <mergeCell ref="E209:E210"/>
    <mergeCell ref="P204:P210"/>
    <mergeCell ref="G199:G202"/>
    <mergeCell ref="G204:G208"/>
    <mergeCell ref="G209:G210"/>
    <mergeCell ref="E199:E202"/>
    <mergeCell ref="H194:H197"/>
    <mergeCell ref="I194:I197"/>
    <mergeCell ref="O188:O193"/>
    <mergeCell ref="Q188:Q193"/>
    <mergeCell ref="O194:O197"/>
    <mergeCell ref="Q194:Q197"/>
    <mergeCell ref="B191:B193"/>
    <mergeCell ref="C191:C193"/>
    <mergeCell ref="D191:D193"/>
    <mergeCell ref="B194:B195"/>
    <mergeCell ref="C194:C195"/>
    <mergeCell ref="D194:D195"/>
    <mergeCell ref="G194:G195"/>
    <mergeCell ref="E188:E190"/>
    <mergeCell ref="E191:E193"/>
    <mergeCell ref="E194:E195"/>
    <mergeCell ref="P194:P197"/>
    <mergeCell ref="G188:G190"/>
    <mergeCell ref="O185:O186"/>
    <mergeCell ref="Q185:Q186"/>
    <mergeCell ref="O181:O184"/>
    <mergeCell ref="Q181:Q184"/>
    <mergeCell ref="B188:B190"/>
    <mergeCell ref="C188:C190"/>
    <mergeCell ref="D188:D190"/>
    <mergeCell ref="H188:H193"/>
    <mergeCell ref="I188:I193"/>
    <mergeCell ref="C185:C186"/>
    <mergeCell ref="D185:D186"/>
    <mergeCell ref="B185:B186"/>
    <mergeCell ref="H181:H184"/>
    <mergeCell ref="I181:I184"/>
    <mergeCell ref="H185:H186"/>
    <mergeCell ref="I185:I186"/>
    <mergeCell ref="G191:G193"/>
    <mergeCell ref="E181:E183"/>
    <mergeCell ref="E185:E186"/>
    <mergeCell ref="G181:G183"/>
    <mergeCell ref="F185:F186"/>
    <mergeCell ref="G185:G186"/>
    <mergeCell ref="A187:F187"/>
    <mergeCell ref="F188:F190"/>
    <mergeCell ref="H177:H179"/>
    <mergeCell ref="I177:I179"/>
    <mergeCell ref="O177:O179"/>
    <mergeCell ref="Q177:Q179"/>
    <mergeCell ref="B181:B183"/>
    <mergeCell ref="C181:C183"/>
    <mergeCell ref="D181:D183"/>
    <mergeCell ref="O163:O169"/>
    <mergeCell ref="Q163:Q169"/>
    <mergeCell ref="B171:B172"/>
    <mergeCell ref="B173:B175"/>
    <mergeCell ref="C171:C172"/>
    <mergeCell ref="C173:C175"/>
    <mergeCell ref="D173:D175"/>
    <mergeCell ref="D171:D172"/>
    <mergeCell ref="H171:H175"/>
    <mergeCell ref="I171:I175"/>
    <mergeCell ref="O171:O175"/>
    <mergeCell ref="Q171:Q175"/>
    <mergeCell ref="B163:B166"/>
    <mergeCell ref="C163:C166"/>
    <mergeCell ref="D163:D166"/>
    <mergeCell ref="H163:H169"/>
    <mergeCell ref="I163:I169"/>
    <mergeCell ref="Q144:Q152"/>
    <mergeCell ref="B154:B160"/>
    <mergeCell ref="C154:C160"/>
    <mergeCell ref="D154:D160"/>
    <mergeCell ref="H154:H161"/>
    <mergeCell ref="I154:I161"/>
    <mergeCell ref="O154:O161"/>
    <mergeCell ref="Q154:Q161"/>
    <mergeCell ref="I144:I152"/>
    <mergeCell ref="B151:B152"/>
    <mergeCell ref="C151:C152"/>
    <mergeCell ref="D151:D152"/>
    <mergeCell ref="O144:O152"/>
    <mergeCell ref="B144:B150"/>
    <mergeCell ref="C144:C150"/>
    <mergeCell ref="D144:D150"/>
    <mergeCell ref="H144:H152"/>
    <mergeCell ref="E144:E150"/>
    <mergeCell ref="E151:E152"/>
    <mergeCell ref="E154:E160"/>
    <mergeCell ref="G154:G160"/>
    <mergeCell ref="Q118:Q123"/>
    <mergeCell ref="B127:B137"/>
    <mergeCell ref="C127:C137"/>
    <mergeCell ref="D127:D137"/>
    <mergeCell ref="H128:H142"/>
    <mergeCell ref="I128:I142"/>
    <mergeCell ref="B138:B139"/>
    <mergeCell ref="C138:C139"/>
    <mergeCell ref="D138:D139"/>
    <mergeCell ref="B141:B142"/>
    <mergeCell ref="C141:C142"/>
    <mergeCell ref="D141:D142"/>
    <mergeCell ref="O128:O142"/>
    <mergeCell ref="Q128:Q142"/>
    <mergeCell ref="B120:B122"/>
    <mergeCell ref="C120:C122"/>
    <mergeCell ref="D120:D122"/>
    <mergeCell ref="H118:H123"/>
    <mergeCell ref="I118:I123"/>
    <mergeCell ref="E141:E142"/>
    <mergeCell ref="A124:F124"/>
    <mergeCell ref="A126:F126"/>
    <mergeCell ref="F127:F137"/>
    <mergeCell ref="G127:G137"/>
    <mergeCell ref="Q90:Q96"/>
    <mergeCell ref="H109:H116"/>
    <mergeCell ref="I109:I116"/>
    <mergeCell ref="O109:O116"/>
    <mergeCell ref="Q109:Q116"/>
    <mergeCell ref="B92:B93"/>
    <mergeCell ref="D92:D93"/>
    <mergeCell ref="C92:C93"/>
    <mergeCell ref="B94:B95"/>
    <mergeCell ref="C94:C95"/>
    <mergeCell ref="D94:D95"/>
    <mergeCell ref="B111:B114"/>
    <mergeCell ref="B115:B116"/>
    <mergeCell ref="C115:C116"/>
    <mergeCell ref="C111:C114"/>
    <mergeCell ref="D111:D114"/>
    <mergeCell ref="D115:D116"/>
    <mergeCell ref="H90:H96"/>
    <mergeCell ref="I90:I96"/>
    <mergeCell ref="O90:O96"/>
    <mergeCell ref="H98:H107"/>
    <mergeCell ref="I98:I107"/>
    <mergeCell ref="B98:B103"/>
    <mergeCell ref="C98:C103"/>
    <mergeCell ref="Q75:Q77"/>
    <mergeCell ref="B79:B87"/>
    <mergeCell ref="C79:C87"/>
    <mergeCell ref="D79:D87"/>
    <mergeCell ref="H79:H88"/>
    <mergeCell ref="I79:I88"/>
    <mergeCell ref="O79:O88"/>
    <mergeCell ref="Q79:Q88"/>
    <mergeCell ref="H75:H77"/>
    <mergeCell ref="I75:I77"/>
    <mergeCell ref="B76:B77"/>
    <mergeCell ref="C76:C77"/>
    <mergeCell ref="D76:D77"/>
    <mergeCell ref="E76:E77"/>
    <mergeCell ref="E79:E87"/>
    <mergeCell ref="F79:F87"/>
    <mergeCell ref="G79:G87"/>
    <mergeCell ref="Q63:Q69"/>
    <mergeCell ref="B71:B73"/>
    <mergeCell ref="C71:C73"/>
    <mergeCell ref="D71:D73"/>
    <mergeCell ref="H71:H73"/>
    <mergeCell ref="I71:I73"/>
    <mergeCell ref="O71:O73"/>
    <mergeCell ref="Q71:Q73"/>
    <mergeCell ref="D64:D65"/>
    <mergeCell ref="D66:D67"/>
    <mergeCell ref="D68:D69"/>
    <mergeCell ref="H63:H69"/>
    <mergeCell ref="I63:I69"/>
    <mergeCell ref="B64:B65"/>
    <mergeCell ref="B66:B67"/>
    <mergeCell ref="C66:C67"/>
    <mergeCell ref="C64:C65"/>
    <mergeCell ref="C68:C69"/>
    <mergeCell ref="B68:B69"/>
    <mergeCell ref="E66:E67"/>
    <mergeCell ref="E68:E69"/>
    <mergeCell ref="E71:E73"/>
    <mergeCell ref="P63:P69"/>
    <mergeCell ref="F66:F67"/>
    <mergeCell ref="Q45:Q53"/>
    <mergeCell ref="O55:O58"/>
    <mergeCell ref="O59:O60"/>
    <mergeCell ref="Q55:Q58"/>
    <mergeCell ref="Q59:Q60"/>
    <mergeCell ref="B50:B53"/>
    <mergeCell ref="C50:C53"/>
    <mergeCell ref="D50:D53"/>
    <mergeCell ref="H45:H53"/>
    <mergeCell ref="I45:I53"/>
    <mergeCell ref="B45:B48"/>
    <mergeCell ref="C45:C48"/>
    <mergeCell ref="D45:D48"/>
    <mergeCell ref="B59:B60"/>
    <mergeCell ref="C56:C58"/>
    <mergeCell ref="D56:D58"/>
    <mergeCell ref="H55:H58"/>
    <mergeCell ref="I55:I58"/>
    <mergeCell ref="C59:C60"/>
    <mergeCell ref="D59:D60"/>
    <mergeCell ref="H59:H60"/>
    <mergeCell ref="I59:I60"/>
    <mergeCell ref="F59:F60"/>
    <mergeCell ref="G59:G60"/>
    <mergeCell ref="A2:X2"/>
    <mergeCell ref="A6:A22"/>
    <mergeCell ref="H6:H22"/>
    <mergeCell ref="I6:I22"/>
    <mergeCell ref="B7:B11"/>
    <mergeCell ref="C7:C11"/>
    <mergeCell ref="D7:D11"/>
    <mergeCell ref="B12:B14"/>
    <mergeCell ref="C12:C14"/>
    <mergeCell ref="D12:D14"/>
    <mergeCell ref="O6:O22"/>
    <mergeCell ref="Q6:Q22"/>
    <mergeCell ref="B15:B16"/>
    <mergeCell ref="C15:C16"/>
    <mergeCell ref="D15:D16"/>
    <mergeCell ref="B18:B19"/>
    <mergeCell ref="C18:C19"/>
    <mergeCell ref="V7:V9"/>
    <mergeCell ref="X7:X9"/>
    <mergeCell ref="E7:E11"/>
    <mergeCell ref="E12:E14"/>
    <mergeCell ref="E15:E16"/>
    <mergeCell ref="E18:E19"/>
    <mergeCell ref="F7:F11"/>
    <mergeCell ref="A224:A228"/>
    <mergeCell ref="A144:A152"/>
    <mergeCell ref="A154:A161"/>
    <mergeCell ref="A163:A169"/>
    <mergeCell ref="A171:A175"/>
    <mergeCell ref="A177:A179"/>
    <mergeCell ref="A181:A186"/>
    <mergeCell ref="A188:A197"/>
    <mergeCell ref="A199:A202"/>
    <mergeCell ref="A204:A210"/>
    <mergeCell ref="A212:A215"/>
    <mergeCell ref="A217:A222"/>
    <mergeCell ref="A153:F153"/>
    <mergeCell ref="F154:F160"/>
    <mergeCell ref="F173:F175"/>
    <mergeCell ref="F191:F193"/>
    <mergeCell ref="F194:F195"/>
    <mergeCell ref="A198:F198"/>
    <mergeCell ref="F199:F202"/>
    <mergeCell ref="A203:F203"/>
    <mergeCell ref="F204:F208"/>
    <mergeCell ref="F209:F210"/>
    <mergeCell ref="A211:F211"/>
    <mergeCell ref="B167:B168"/>
    <mergeCell ref="Q98:Q107"/>
    <mergeCell ref="D18:D19"/>
    <mergeCell ref="O24:O28"/>
    <mergeCell ref="Q24:Q28"/>
    <mergeCell ref="I30:I33"/>
    <mergeCell ref="O30:O33"/>
    <mergeCell ref="Q30:Q33"/>
    <mergeCell ref="I24:I28"/>
    <mergeCell ref="I41:I44"/>
    <mergeCell ref="O35:O40"/>
    <mergeCell ref="Q35:Q40"/>
    <mergeCell ref="O41:O44"/>
    <mergeCell ref="Q41:Q44"/>
    <mergeCell ref="I35:I40"/>
    <mergeCell ref="D37:D38"/>
    <mergeCell ref="D24:D26"/>
    <mergeCell ref="H24:H28"/>
    <mergeCell ref="H30:H33"/>
    <mergeCell ref="H41:H44"/>
    <mergeCell ref="D32:D33"/>
    <mergeCell ref="H35:H40"/>
    <mergeCell ref="D39:D40"/>
    <mergeCell ref="O45:O53"/>
    <mergeCell ref="F18:F19"/>
    <mergeCell ref="B24:B26"/>
    <mergeCell ref="C24:C26"/>
    <mergeCell ref="A30:A33"/>
    <mergeCell ref="B32:B33"/>
    <mergeCell ref="C32:C33"/>
    <mergeCell ref="A34:F34"/>
    <mergeCell ref="A54:F54"/>
    <mergeCell ref="F56:F58"/>
    <mergeCell ref="G56:G58"/>
    <mergeCell ref="A62:F62"/>
    <mergeCell ref="F64:F65"/>
    <mergeCell ref="G64:G65"/>
    <mergeCell ref="B37:B38"/>
    <mergeCell ref="C37:C38"/>
    <mergeCell ref="B39:B40"/>
    <mergeCell ref="C39:C40"/>
    <mergeCell ref="A35:A53"/>
    <mergeCell ref="A55:A61"/>
    <mergeCell ref="A63:A69"/>
    <mergeCell ref="B56:B58"/>
    <mergeCell ref="A89:F89"/>
    <mergeCell ref="F92:F93"/>
    <mergeCell ref="G92:G93"/>
    <mergeCell ref="F94:F95"/>
    <mergeCell ref="G94:G95"/>
    <mergeCell ref="A97:F97"/>
    <mergeCell ref="F98:F103"/>
    <mergeCell ref="G98:G103"/>
    <mergeCell ref="G66:G67"/>
    <mergeCell ref="F68:F69"/>
    <mergeCell ref="G68:G69"/>
    <mergeCell ref="F71:F73"/>
    <mergeCell ref="G71:G73"/>
    <mergeCell ref="A70:F70"/>
    <mergeCell ref="A74:F74"/>
    <mergeCell ref="A78:F78"/>
    <mergeCell ref="D98:D103"/>
    <mergeCell ref="A71:A73"/>
    <mergeCell ref="A75:A77"/>
    <mergeCell ref="A79:A88"/>
    <mergeCell ref="A90:A96"/>
    <mergeCell ref="A98:A107"/>
    <mergeCell ref="E92:E93"/>
    <mergeCell ref="E94:E95"/>
    <mergeCell ref="F104:F105"/>
    <mergeCell ref="G104:G105"/>
    <mergeCell ref="A108:F108"/>
    <mergeCell ref="F111:F114"/>
    <mergeCell ref="G111:G114"/>
    <mergeCell ref="F115:F116"/>
    <mergeCell ref="G115:G116"/>
    <mergeCell ref="A117:F117"/>
    <mergeCell ref="F120:F122"/>
    <mergeCell ref="G120:G122"/>
    <mergeCell ref="B104:B105"/>
    <mergeCell ref="C104:C105"/>
    <mergeCell ref="D104:D105"/>
    <mergeCell ref="A109:A116"/>
    <mergeCell ref="A118:A123"/>
    <mergeCell ref="F138:F139"/>
    <mergeCell ref="G138:G139"/>
    <mergeCell ref="F141:F142"/>
    <mergeCell ref="G141:G142"/>
    <mergeCell ref="A143:F143"/>
    <mergeCell ref="F144:F150"/>
    <mergeCell ref="G144:G150"/>
    <mergeCell ref="F151:F152"/>
    <mergeCell ref="G151:G152"/>
    <mergeCell ref="A127:A142"/>
    <mergeCell ref="G173:G175"/>
    <mergeCell ref="A176:F176"/>
    <mergeCell ref="A162:F162"/>
    <mergeCell ref="F163:F166"/>
    <mergeCell ref="G163:G166"/>
    <mergeCell ref="F167:F168"/>
    <mergeCell ref="G167:G168"/>
    <mergeCell ref="A170:F170"/>
    <mergeCell ref="F171:F172"/>
    <mergeCell ref="G171:G172"/>
    <mergeCell ref="C167:C168"/>
    <mergeCell ref="D167:D168"/>
    <mergeCell ref="E163:E166"/>
    <mergeCell ref="E171:E172"/>
    <mergeCell ref="A180:F180"/>
    <mergeCell ref="F181:F183"/>
    <mergeCell ref="E173:E175"/>
    <mergeCell ref="E167:E168"/>
    <mergeCell ref="J231:M233"/>
    <mergeCell ref="N231:N233"/>
    <mergeCell ref="F37:F38"/>
    <mergeCell ref="G37:G38"/>
    <mergeCell ref="F39:F40"/>
    <mergeCell ref="G39:G40"/>
    <mergeCell ref="F45:F48"/>
    <mergeCell ref="G45:G48"/>
    <mergeCell ref="F50:F53"/>
    <mergeCell ref="G50:G53"/>
    <mergeCell ref="F76:F77"/>
    <mergeCell ref="G76:G77"/>
    <mergeCell ref="F212:F215"/>
    <mergeCell ref="G212:G215"/>
    <mergeCell ref="F220:F222"/>
    <mergeCell ref="G220:G222"/>
    <mergeCell ref="A223:F223"/>
    <mergeCell ref="A216:F216"/>
    <mergeCell ref="A231:F233"/>
    <mergeCell ref="G231:G233"/>
  </mergeCells>
  <hyperlinks>
    <hyperlink ref="X6" r:id="rId1" display="https://alcart-my.sharepoint.com/:b:/g/personal/seguimientodemetasspds_cartagena_gov_co/EW_qY_yC5u9Io0VsPgdtFAkBMA-LBrw2QirBdk4dnAughw?e=dDHF4y" xr:uid="{00000000-0004-0000-0000-000000000000}"/>
    <hyperlink ref="X119" r:id="rId2" display="https://alcart-my.sharepoint.com/:f:/g/personal/seguimientodemetasspds_cartagena_gov_co/EmGXuWpbWOhEiv1ceoGXCzwB4lrhkIAFb20X8gtnN579Fg?e=SKDoub" xr:uid="{00000000-0004-0000-0000-000001000000}"/>
    <hyperlink ref="X118" r:id="rId3" display="https://alcart-my.sharepoint.com/:f:/g/personal/seguimientodemetasspds_cartagena_gov_co/EvBFk0sUnGxGhHv1uaqWJJUBbvYqhLScHZY-577C0LdAzg?e=ucbjWU" xr:uid="{00000000-0004-0000-0000-000002000000}"/>
    <hyperlink ref="X120" r:id="rId4" display="https://alcart-my.sharepoint.com/:f:/g/personal/seguimientodemetasspds_cartagena_gov_co/EoZj_17JwSREp8ALJcX4-GoBgMXRI57jZ596JEal1KBngA?e=WOfW7N" xr:uid="{00000000-0004-0000-0000-000003000000}"/>
    <hyperlink ref="X123" r:id="rId5" display="https://alcart-my.sharepoint.com/:f:/g/personal/seguimientodemetasspds_cartagena_gov_co/Ehamn2LmjbdFm6aHfrmTNncBaX9PxItxoUWFgL2ehkjMhg?e=FuBLo2" xr:uid="{00000000-0004-0000-0000-000004000000}"/>
    <hyperlink ref="X125" r:id="rId6" display="https://alcart-my.sharepoint.com/:f:/g/personal/seguimientodemetasspds_cartagena_gov_co/ErDv4-6azAZDrtzBa7gW2XIB1q2MJ4d0AMx0pN38nhJYSA?e=auX7DW" xr:uid="{00000000-0004-0000-0000-000005000000}"/>
    <hyperlink ref="X7" r:id="rId7" display="https://alcart-my.sharepoint.com/:f:/g/personal/seguimientodemetasspds_cartagena_gov_co/Eu-SVoJ2X_NNsLfcztGRcWYBnw5UYgZWZC5xpwT_Ted-fQ?e=jmYscR" xr:uid="{00000000-0004-0000-0000-000006000000}"/>
    <hyperlink ref="X20" r:id="rId8" display="https://alcart-my.sharepoint.com/:f:/g/personal/seguimientodemetasspds_cartagena_gov_co/EuXsT0CzaVZMq6AUgP99oCEB7fBoWTvVssWtQA0i6rIPJA?e=fI3MYV" xr:uid="{00000000-0004-0000-0000-000007000000}"/>
    <hyperlink ref="X35" r:id="rId9" display="https://alcart-my.sharepoint.com/:f:/g/personal/seguimientodemetasspds_cartagena_gov_co/Ekrrpbc32glHk6SVyUMYCYUB24P6IXe9G5QRSYrUtAumrA?e=JYlsEy" xr:uid="{00000000-0004-0000-0000-000008000000}"/>
    <hyperlink ref="X36" r:id="rId10" display="https://alcart-my.sharepoint.com/:f:/g/personal/seguimientodemetasspds_cartagena_gov_co/Ekrvy-ESTxRDp7WpAIEvXUsB0iGNUgnHrrqFDgkvHKF3vw?e=eFvD4i" xr:uid="{00000000-0004-0000-0000-000009000000}"/>
    <hyperlink ref="X41" r:id="rId11" display="https://alcart-my.sharepoint.com/:f:/g/personal/seguimientodemetasspds_cartagena_gov_co/EpvnaFH6qtlCqk1E6I898o8Bm4IOfP-nDI6Ht0nghyOGgg?e=Or5oNm" xr:uid="{00000000-0004-0000-0000-00000A000000}"/>
    <hyperlink ref="X50" r:id="rId12" display="https://alcart-my.sharepoint.com/:f:/g/personal/seguimientodemetasspds_cartagena_gov_co/EuHrsMqOj2hIkOjSh97m4QkBkdDJciL11F9HLKuVcxdRtg?e=pSeahs" xr:uid="{00000000-0004-0000-0000-00000B000000}"/>
    <hyperlink ref="X53" r:id="rId13" display="https://alcart-my.sharepoint.com/:f:/g/personal/seguimientodemetasspds_cartagena_gov_co/EmIebcythQZJtqyIAnIxHRcB3WQq04wNjQ3SU9BPa0xBBA?e=399DyC" xr:uid="{00000000-0004-0000-0000-00000C000000}"/>
    <hyperlink ref="X79" r:id="rId14" display="https://alcart-my.sharepoint.com/:f:/g/personal/seguimientodemetasspds_cartagena_gov_co/Et5zuUwbiMtHtZ0feD4TexABDP3Yt5iYOks0PQz1qxyLtA?e=cXRuAj" xr:uid="{00000000-0004-0000-0000-00000D000000}"/>
    <hyperlink ref="X80" r:id="rId15" display="https://alcart-my.sharepoint.com/:f:/g/personal/seguimientodemetasspds_cartagena_gov_co/EjIxAaUSXXhOt9mP5cMV8FABkWLfF1ne3Kl9IP_YSknYHw?e=vgZpwS" xr:uid="{00000000-0004-0000-0000-00000E000000}"/>
    <hyperlink ref="X87" r:id="rId16" display="https://alcart-my.sharepoint.com/:f:/g/personal/seguimientodemetasspds_cartagena_gov_co/Ekx3RSWDTJRNvC2s-hBpSLYBwCvmrnV0lirSKIHnjLKlZQ?e=rbwqKh" xr:uid="{00000000-0004-0000-0000-00000F000000}"/>
    <hyperlink ref="X92" r:id="rId17" display="https://alcart-my.sharepoint.com/:f:/g/personal/seguimientodemetasspds_cartagena_gov_co/EkcV3EnfFpZPmWfsZQPmcbwBB34fuEiLZSxNuMced7irlA?e=gS01pY" xr:uid="{00000000-0004-0000-0000-000010000000}"/>
    <hyperlink ref="X63" r:id="rId18" display="https://alcart.sharepoint.com/:f:/s/GRUPOASUNTOSPARALAMUJER/EkBk1lfejzpBrRCoBrgCXYoBMLg6BqnBGnrDvwtpyZ4H8Q?e=Sf9yfX" xr:uid="{00000000-0004-0000-0000-000011000000}"/>
    <hyperlink ref="X68" r:id="rId19" xr:uid="{00000000-0004-0000-0000-000012000000}"/>
    <hyperlink ref="X69" r:id="rId20" location="gid=0" display="https://docs.google.com/spreadsheets/d/1ZWCqNctDLUZMpUHkP-DhNpOwBGI9XYPgRXna5hUSkec/edit - gid=0" xr:uid="{00000000-0004-0000-0000-000013000000}"/>
    <hyperlink ref="X99" r:id="rId21" display="https://alcart-my.sharepoint.com/:f:/g/personal/seguimientodemetasspds_cartagena_gov_co/Eq1dJwN4kVhItnllZFwrbm8BXQb60uvyR-CEn58wk2t9Bg?e=UZWSqf" xr:uid="{00000000-0004-0000-0000-000014000000}"/>
    <hyperlink ref="X104" r:id="rId22" display="https://alcart-my.sharepoint.com/:f:/g/personal/seguimientodemetasspds_cartagena_gov_co/ErD6HZTvKSdEvS90tdxPvDMBzrcivsnESPHvNfmWAJjzrQ?e=et0RhY" xr:uid="{00000000-0004-0000-0000-000015000000}"/>
    <hyperlink ref="X109" r:id="rId23" display="https://alcart-my.sharepoint.com/:f:/g/personal/seguimientodemetasspds_cartagena_gov_co/Eu8NfoSOp_VEnQ68UaWaEPQBPltPXoQNh11tCfXABPedsw?e=hfOAJZ" xr:uid="{00000000-0004-0000-0000-000016000000}"/>
    <hyperlink ref="X111" r:id="rId24" display="https://alcart-my.sharepoint.com/:f:/g/personal/seguimientodemetasspds_cartagena_gov_co/ElPfZi3ru5pIo7fsEbqVfuIBx-_QgWk0ePusDP3bSju_2A?e=k7S7Ed" xr:uid="{00000000-0004-0000-0000-000017000000}"/>
    <hyperlink ref="X115" r:id="rId25" display="https://alcart-my.sharepoint.com/:f:/g/personal/seguimientodemetasspds_cartagena_gov_co/Ek1uq3-XWLxKiq_4VULV478BnseVHsuSOO2vamm3x-593g?e=XX9SIv" xr:uid="{00000000-0004-0000-0000-000018000000}"/>
    <hyperlink ref="X127" r:id="rId26" display="https://alcart-my.sharepoint.com/:f:/g/personal/seguimientodemetasspds_cartagena_gov_co/EuJZ20_tQsRCqKuMzPKp8YYBz7ra6r3A1NBVmOVIOOx8zw?e=HRUl45" xr:uid="{00000000-0004-0000-0000-000019000000}"/>
    <hyperlink ref="X128" r:id="rId27" display="https://alcart-my.sharepoint.com/:f:/g/personal/seguimientodemetasspds_cartagena_gov_co/EpKqvV1ekrBOiNWDxZZdipEBlz7E5ebpWlcr3RtGo_2FIw?e=WJbkiu" xr:uid="{00000000-0004-0000-0000-00001A000000}"/>
    <hyperlink ref="X129" r:id="rId28" display="https://alcart-my.sharepoint.com/:f:/g/personal/seguimientodemetasspds_cartagena_gov_co/EmAz2Hth-KJHpjLVAPBVsfMBOitHj0Gs54w5LzMTjrOiHw?e=C9Uxel" xr:uid="{00000000-0004-0000-0000-00001B000000}"/>
    <hyperlink ref="X131" r:id="rId29" display="https://alcart-my.sharepoint.com/:f:/g/personal/seguimientodemetasspds_cartagena_gov_co/EuW9kK01ELNGsewL71w5ofwB8NLMPW-B9jdPXeh82pxl5g?e=dOggZc" xr:uid="{00000000-0004-0000-0000-00001C000000}"/>
    <hyperlink ref="X134" r:id="rId30" display="https://alcart-my.sharepoint.com/:f:/g/personal/seguimientodemetasspds_cartagena_gov_co/EuGm5f8PlOBPgyOMdB1OPAwBZXpRyLMLHvujTjtGgZahiw?e=DExc9Y" xr:uid="{00000000-0004-0000-0000-00001D000000}"/>
    <hyperlink ref="X135" r:id="rId31" display="https://alcart-my.sharepoint.com/:f:/g/personal/seguimientodemetasspds_cartagena_gov_co/ElGVo_H1oNlBvZIWTvnw5agBfSF7uaLscq93mVBu3DEcHg?e=zfmbyP" xr:uid="{00000000-0004-0000-0000-00001E000000}"/>
    <hyperlink ref="X136" r:id="rId32" display="https://alcart-my.sharepoint.com/:f:/g/personal/seguimientodemetasspds_cartagena_gov_co/Ejw5-Xp1YF5Ckrn24T9ZnJMBYjifkDblQTAITEtGOUI2TQ?e=wMwyDs" xr:uid="{00000000-0004-0000-0000-00001F000000}"/>
    <hyperlink ref="X141" r:id="rId33" display="https://alcart-my.sharepoint.com/:f:/g/personal/seguimientodemetasspds_cartagena_gov_co/ErB5DZ5vMLdOnaLEdZvlEk0BQQLWeXmD7mwZq29tISvCMA?e=d1hQoy" xr:uid="{00000000-0004-0000-0000-000020000000}"/>
    <hyperlink ref="X142" r:id="rId34" display="https://alcart-my.sharepoint.com/:f:/g/personal/seguimientodemetasspds_cartagena_gov_co/EnfZAP3F5GhGn97jnRDYonIBDDL3U4aRIjGDE_hiIwZpNA?e=kpBcOY" xr:uid="{00000000-0004-0000-0000-000021000000}"/>
    <hyperlink ref="X144" r:id="rId35" display="https://alcart-my.sharepoint.com/:f:/g/personal/seguimientodemetasspds_cartagena_gov_co/EhqvQ-hYNvRAmuHEWUFLglYBIu882SW2JO4qtKEd33e_Fw?e=qmYeTO" xr:uid="{00000000-0004-0000-0000-000022000000}"/>
    <hyperlink ref="X148" r:id="rId36" display="https://alcart-my.sharepoint.com/:f:/g/personal/seguimientodemetasspds_cartagena_gov_co/EnmQ7ziSkc9EvzbneYVJ2jkBBlNp7YNUJiFtLUeytzjzqQ?e=fjAoUZ" xr:uid="{00000000-0004-0000-0000-000023000000}"/>
    <hyperlink ref="X149" r:id="rId37" display="https://alcart-my.sharepoint.com/:f:/g/personal/seguimientodemetasspds_cartagena_gov_co/EuFlFzG-leJBjv-L_IsmLxsBnWtbTb_aI2k0kHpJ2BFLTQ?e=cc9XBP" xr:uid="{00000000-0004-0000-0000-000024000000}"/>
    <hyperlink ref="X151" r:id="rId38" display="https://alcart-my.sharepoint.com/:f:/g/personal/seguimientodemetasspds_cartagena_gov_co/EnCMlY74PttNqba8DKHiWWMBJuaGYzqEVlx7WiUG4FO8IQ?e=9Tlgr0" xr:uid="{00000000-0004-0000-0000-000025000000}"/>
    <hyperlink ref="X155" r:id="rId39" display="https://alcart-my.sharepoint.com/:f:/g/personal/seguimientodemetasspds_cartagena_gov_co/EjcK1Xzo2sNCl_hg7LMvQPMB1P7SVlZBMR5ad3Q0_MfHbg?e=5vhAks" xr:uid="{00000000-0004-0000-0000-000026000000}"/>
    <hyperlink ref="X171" r:id="rId40" display="https://alcart-my.sharepoint.com/:f:/g/personal/seguimientodemetasspds_cartagena_gov_co/EiZ3mKXupbtFqGkGmH9gWuEB_nCwA1zzo_oydpw2ctPtbw?e=VWhecx" xr:uid="{00000000-0004-0000-0000-000027000000}"/>
    <hyperlink ref="X172" r:id="rId41" display="https://alcart-my.sharepoint.com/:f:/g/personal/seguimientodemetasspds_cartagena_gov_co/EsoBDaiOgvlHtKhzqHIneuUB2Wn8bnx1Iq02P0YgDNJTZA?e=PMHcbr" xr:uid="{00000000-0004-0000-0000-000028000000}"/>
    <hyperlink ref="X188" r:id="rId42" display="https://alcart-my.sharepoint.com/:f:/g/personal/seguimientodemetasspds_cartagena_gov_co/Etnlj_rUFShJg8XbcTnVi_oBDL_5LlO4z7fwS9c9gRoCBg?e=JXmT2I" xr:uid="{00000000-0004-0000-0000-000029000000}"/>
    <hyperlink ref="X191" r:id="rId43" display="https://alcart-my.sharepoint.com/:f:/g/personal/seguimientodemetasspds_cartagena_gov_co/EvZyhrRD81dJiVE26VYLL4sBLqhLUBLsufKJTzwE8A-bmA?e=WncuVB" xr:uid="{00000000-0004-0000-0000-00002A000000}"/>
    <hyperlink ref="X192" r:id="rId44" display="https://alcart-my.sharepoint.com/:f:/g/personal/seguimientodemetasspds_cartagena_gov_co/EtFEbUOqL1VHlqZQlvoSsyUBJl-5PKntPFutgiL1sap-ug?e=e4p9tR" xr:uid="{00000000-0004-0000-0000-00002B000000}"/>
    <hyperlink ref="X193" r:id="rId45" display="https://alcart-my.sharepoint.com/:f:/g/personal/seguimientodemetasspds_cartagena_gov_co/EhE9xgPB4btHmhSLhuSFVCoBlG2cfmmelBH-Tb6u_ajdjA?e=hGIOe9" xr:uid="{00000000-0004-0000-0000-00002C000000}"/>
    <hyperlink ref="X195" r:id="rId46" display="https://alcart-my.sharepoint.com/:f:/g/personal/seguimientodemetasspds_cartagena_gov_co/EvDQvDzqk5NPqswvPGy24wIB_eDNdWS8D7wolOFrXD68Vw?e=eF5oiQ" xr:uid="{00000000-0004-0000-0000-00002D000000}"/>
    <hyperlink ref="X200" r:id="rId47" display="https://alcart-my.sharepoint.com/:f:/g/personal/seguimientodemetasspds_cartagena_gov_co/EqtFLlWDya9OkjeBzkDK2GwBKDIsWCwGsoLSz-Slgd4Q1w?e=VQxPno" xr:uid="{00000000-0004-0000-0000-00002E000000}"/>
    <hyperlink ref="X201" r:id="rId48" display="https://alcart-my.sharepoint.com/:f:/g/personal/seguimientodemetasspds_cartagena_gov_co/EgCtE28-DzVBl6FvIL9ZX6MBM5ZRIXyLzDIA7SSNq2i29w?e=alMkWl" xr:uid="{00000000-0004-0000-0000-00002F000000}"/>
    <hyperlink ref="X204" r:id="rId49" display="https://alcart-my.sharepoint.com/:f:/g/personal/seguimientodemetasspds_cartagena_gov_co/Ev26OeFY3tVGt_J8CQ9v8fABFveeUOt3sGkcDlP9SjniXQ?e=INs8aO" xr:uid="{00000000-0004-0000-0000-000030000000}"/>
    <hyperlink ref="X206" r:id="rId50" display="https://alcart-my.sharepoint.com/:f:/g/personal/seguimientodemetasspds_cartagena_gov_co/El4pCX20NrBNgTbZr0mieu4BZ0U1wZhL3MLHvSjDkkKClg?e=vriA9T" xr:uid="{00000000-0004-0000-0000-000031000000}"/>
    <hyperlink ref="X207" r:id="rId51" display="https://alcart-my.sharepoint.com/:f:/g/personal/seguimientodemetasspds_cartagena_gov_co/Ergqiwv9uO1In4ROYzJwwbgBTiEWs_dH0mjtWQ69_64tNg?e=XKXlMV" xr:uid="{00000000-0004-0000-0000-000032000000}"/>
    <hyperlink ref="X209" r:id="rId52" display="https://alcart-my.sharepoint.com/:f:/g/personal/seguimientodemetasspds_cartagena_gov_co/EgCFf1z0v8tOkdoKoB_d8UABMFnstvCGRlyql94Pp4offQ?e=zKB2zz" xr:uid="{00000000-0004-0000-0000-000033000000}"/>
    <hyperlink ref="X210" r:id="rId53" display="https://alcart-my.sharepoint.com/:f:/g/personal/seguimientodemetasspds_cartagena_gov_co/EmuXFnLbDidHnuV6eW_tPhkBDn2E7UTUHCefibIzj5o-5Q?e=seeC5v" xr:uid="{00000000-0004-0000-0000-000034000000}"/>
    <hyperlink ref="X212" r:id="rId54" display="https://alcart-my.sharepoint.com/:f:/g/personal/seguimientodemetasspds_cartagena_gov_co/Ery9vzZ7g-pOirms5k9Y3hwBo75rD5tk1x0qY4OYiVUDtA?e=5TVDPt" xr:uid="{00000000-0004-0000-0000-000035000000}"/>
    <hyperlink ref="X215" r:id="rId55" display="https://alcart-my.sharepoint.com/:f:/g/personal/seguimientodemetasspds_cartagena_gov_co/Ejsrp1NdeYlOu07578HBInMBM5_y4PrbLL1q2sZelwwCEw?e=2fhBPB" xr:uid="{00000000-0004-0000-0000-000036000000}"/>
    <hyperlink ref="X217" r:id="rId56" display="https://alcart-my.sharepoint.com/:f:/g/personal/seguimientodemetasspds_cartagena_gov_co/EtunsXGwj_REl0x5v00eRXoBPbG-GkiJiaKw0dBa1Vwghg?e=8jIfEB" xr:uid="{00000000-0004-0000-0000-000037000000}"/>
    <hyperlink ref="X224" r:id="rId57" display="https://alcart-my.sharepoint.com/:f:/g/personal/seguimientodemetasspds_cartagena_gov_co/EhVe7WqD285OhobvAGhYdk4BDaU3o5hFMtTYvl7kOkDWFA?e=BD312j" xr:uid="{00000000-0004-0000-0000-000038000000}"/>
    <hyperlink ref="X227" r:id="rId58" display="https://alcart-my.sharepoint.com/:f:/g/personal/seguimientodemetasspds_cartagena_gov_co/EmfZmn5zyKNLi5a7HHagrxcB2qJuafN7L_CGzkga5d4cPQ?e=p03sAr" xr:uid="{00000000-0004-0000-0000-000039000000}"/>
    <hyperlink ref="Y171" r:id="rId59" display="https://alcart-my.sharepoint.com/:f:/g/personal/seguimientodemetasspds_cartagena_gov_co/EnVIn3zfTZdJnVBinshjIRgBfPMTdAQreBvdBUj2Y1Kozg?e=HLNV1B" xr:uid="{00000000-0004-0000-0000-00003A000000}"/>
    <hyperlink ref="Y172" r:id="rId60" display="https://alcart-my.sharepoint.com/:f:/g/personal/seguimientodemetasspds_cartagena_gov_co/Em7pQ2M9D4tGvgKJWA7f1rABp6Ufp8Ge-4VrhYgLaxL5iQ?e=bzMovs" xr:uid="{00000000-0004-0000-0000-00003B000000}"/>
    <hyperlink ref="Y31" r:id="rId61" display="https://alcart-my.sharepoint.com/:f:/g/personal/seguimientodemetasspds_cartagena_gov_co/EsoKYtYpuVNFk8ZledyrPXYB2PVe_RtJ8VUiMwsvXSaMKw?e=60KH8o" xr:uid="{00000000-0004-0000-0000-00003C000000}"/>
    <hyperlink ref="Y32" r:id="rId62" display="https://alcart-my.sharepoint.com/:f:/g/personal/seguimientodemetasspds_cartagena_gov_co/EnqyHZab7hxPto0P-ou_qnkB7Bh_rm48GkdEd0xCrnF0QQ?e=kPY1sH" xr:uid="{00000000-0004-0000-0000-00003D000000}"/>
    <hyperlink ref="Y79" r:id="rId63" display="https://alcart-my.sharepoint.com/:f:/g/personal/seguimientodemetasspds_cartagena_gov_co/EtXECh1jZI5Do594vbwGjScB0QdVgES2TUJKQTMKPlMyqg?e=caS9cx" xr:uid="{00000000-0004-0000-0000-00003E000000}"/>
    <hyperlink ref="Y80" r:id="rId64" display="https://alcart-my.sharepoint.com/:f:/g/personal/seguimientodemetasspds_cartagena_gov_co/ElkwiAZyLHJIo3P7gmaAg4cBXTndkGYuyiuQade_wo-96w?e=C4xZ5F" xr:uid="{00000000-0004-0000-0000-00003F000000}"/>
    <hyperlink ref="Y83" r:id="rId65" display="https://alcart-my.sharepoint.com/:f:/g/personal/seguimientodemetasspds_cartagena_gov_co/EsmxyNZyUfVKn1w7AqA0eIYB9yqcAzTC9hD6Fa_kn2VhYA?e=sf0anU" xr:uid="{00000000-0004-0000-0000-000040000000}"/>
    <hyperlink ref="Y87" r:id="rId66" display="https://alcart-my.sharepoint.com/:f:/g/personal/seguimientodemetasspds_cartagena_gov_co/Ej0kNAmuRONNoU4kcvzeCGMBnI2e5shPqcZ-Y9l2nS5OZQ?e=knkc0r" xr:uid="{00000000-0004-0000-0000-000041000000}"/>
    <hyperlink ref="Y88" r:id="rId67" display="https://alcart-my.sharepoint.com/:f:/g/personal/seguimientodemetasspds_cartagena_gov_co/Eq1KYHv2mytIrAfjEm6fqJkBk6nMOqJKCGadhHip42bSDw?e=qmh4Td" xr:uid="{00000000-0004-0000-0000-000042000000}"/>
    <hyperlink ref="Y90" r:id="rId68" display="https://alcart-my.sharepoint.com/:f:/g/personal/seguimientodemetasspds_cartagena_gov_co/EsKQKgB44kFLtRiYqlfosYQB7qmKxYDqBnem2wnFzq6Mew?e=O5TyKm" xr:uid="{00000000-0004-0000-0000-000043000000}"/>
    <hyperlink ref="Y92" r:id="rId69" display="https://alcart-my.sharepoint.com/:f:/g/personal/seguimientodemetasspds_cartagena_gov_co/Eha3EZ7mIyNOvLSK2kIRUl4B3I23vwXm_gvySwCuKCiiXw?e=a2j5ek" xr:uid="{00000000-0004-0000-0000-000044000000}"/>
    <hyperlink ref="Y93" r:id="rId70" display="https://alcart-my.sharepoint.com/:f:/g/personal/seguimientodemetasspds_cartagena_gov_co/EnrzG9s0gvZAhQuwdSJ8rVcBjLHQ1HiXX4grcdy65vqRGw?e=hnh7vu" xr:uid="{00000000-0004-0000-0000-000045000000}"/>
    <hyperlink ref="Y104" r:id="rId71" display="https://alcart-my.sharepoint.com/:f:/g/personal/seguimientodemetasspds_cartagena_gov_co/EvYZYHBKuNxDmsBv5UnkGxcBW_IiVnr5_aClNe-_-ovZ2Q?e=ViO6st" xr:uid="{00000000-0004-0000-0000-000046000000}"/>
    <hyperlink ref="Y99" r:id="rId72" display="https://alcart-my.sharepoint.com/:f:/g/personal/seguimientodemetasspds_cartagena_gov_co/ElYq4JXnwnZKiR-6dbkV6H0BBZvg09GM36JItzxzESdI5w?e=yQDpJ8" xr:uid="{00000000-0004-0000-0000-000047000000}"/>
    <hyperlink ref="Y118" r:id="rId73" display="https://alcart-my.sharepoint.com/:f:/g/personal/seguimientodemetasspds_cartagena_gov_co/EiZ5WTNoB3xBsVBvmZ2vdQkBvI84P4i6ELGbNi6MYYyvmA?e=bMRD9c" xr:uid="{00000000-0004-0000-0000-000048000000}"/>
    <hyperlink ref="Y119" r:id="rId74" display="https://alcart-my.sharepoint.com/:f:/g/personal/seguimientodemetasspds_cartagena_gov_co/EmnQaNfJviVNpx4QIqXnUCcB4KAFtsbHt8ExU1oF1FPMPw?e=Nws8IW" xr:uid="{00000000-0004-0000-0000-000049000000}"/>
    <hyperlink ref="Y123" r:id="rId75" display="https://alcart-my.sharepoint.com/:f:/g/personal/seguimientodemetasspds_cartagena_gov_co/EnqiUnU-y69FhblRYs4f9iEBM7byTGP5s5Gf8AxWmaalJg?e=F8cGG1" xr:uid="{00000000-0004-0000-0000-00004A000000}"/>
    <hyperlink ref="Y127" r:id="rId76" display="https://alcart-my.sharepoint.com/:f:/g/personal/seguimientodemetasspds_cartagena_gov_co/EtazXcLLWK9Fu_j_rx3LZ1kBpUjRVKvdhQip3PjtxVYELA?e=ntER4K" xr:uid="{00000000-0004-0000-0000-00004B000000}"/>
    <hyperlink ref="Y128" r:id="rId77" display="https://alcart-my.sharepoint.com/:f:/g/personal/seguimientodemetasspds_cartagena_gov_co/EppxvxXUF6hEjV2gK2vsMPMB0eyPccwdNECbxrSqcciSyQ?e=VlhZIb" xr:uid="{00000000-0004-0000-0000-00004C000000}"/>
    <hyperlink ref="Y129" r:id="rId78" display="https://alcart-my.sharepoint.com/:f:/g/personal/seguimientodemetasspds_cartagena_gov_co/EmDMU8TZLC1PiP-Q5OlrQwUBdpiG47b0I50KHMyzI9RYKA?e=1oTT6U" xr:uid="{00000000-0004-0000-0000-00004D000000}"/>
    <hyperlink ref="Y134" r:id="rId79" display="https://alcart-my.sharepoint.com/:f:/g/personal/seguimientodemetasspds_cartagena_gov_co/EgPJxBW4GxFLsxYDUa2-Un4BUwcBByT7JBPj5465mO79BA?e=dFABb6" xr:uid="{00000000-0004-0000-0000-00004E000000}"/>
    <hyperlink ref="Y131" r:id="rId80" display="https://alcart-my.sharepoint.com/:f:/g/personal/seguimientodemetasspds_cartagena_gov_co/EmIL-mMCLKFFj6exANZTtEYBs5whyleox0-xUJqHVS3tdQ?e=nSxvRm" xr:uid="{00000000-0004-0000-0000-00004F000000}"/>
    <hyperlink ref="Y135" r:id="rId81" display="https://alcart-my.sharepoint.com/:f:/g/personal/seguimientodemetasspds_cartagena_gov_co/EuEhWpi0SmxBomKSqq1ekdgBDPcg7gh-vfaTh8Qq7HO1zA?e=el0BBx" xr:uid="{00000000-0004-0000-0000-000050000000}"/>
    <hyperlink ref="Y136" r:id="rId82" display="https://alcart-my.sharepoint.com/:f:/g/personal/seguimientodemetasspds_cartagena_gov_co/EgT15nJ2ee1Ll4DnFeTLzpMBzB7l0Yzf2jYb_nBJqT6Mdg?e=Fgh3Uk" xr:uid="{00000000-0004-0000-0000-000051000000}"/>
    <hyperlink ref="Y141" r:id="rId83" display="https://alcart-my.sharepoint.com/:f:/g/personal/seguimientodemetasspds_cartagena_gov_co/ErDnbcP_E8hNhCWlOa_uLL8BAvOf0Xsc1KSYluU5hgPzYg?e=g0y70D" xr:uid="{00000000-0004-0000-0000-000052000000}"/>
    <hyperlink ref="Y142" r:id="rId84" display="https://alcart-my.sharepoint.com/:f:/g/personal/seguimientodemetasspds_cartagena_gov_co/EsM5xHubHiFPghzyVV4RrP0B5uO3n0_24BnMfZBUgHvQNw?e=G78uWx" xr:uid="{00000000-0004-0000-0000-000053000000}"/>
    <hyperlink ref="Y109" r:id="rId85" display="https://alcart-my.sharepoint.com/:f:/g/personal/seguimientodemetasspds_cartagena_gov_co/EiE2CIvaVq5Bvhv6S1lXWSgBECdx1_fOH9xJXcy-2LY0fQ?e=cddzTd" xr:uid="{00000000-0004-0000-0000-000054000000}"/>
    <hyperlink ref="Y110" r:id="rId86" display="https://alcart-my.sharepoint.com/:f:/g/personal/seguimientodemetasspds_cartagena_gov_co/Eu5eJK6Jug1GmwynrI76rWYB3UA_4HKTgGMlDE2LtxTsmQ?e=V28lKK" xr:uid="{00000000-0004-0000-0000-000055000000}"/>
    <hyperlink ref="Y111" r:id="rId87" display="https://alcart-my.sharepoint.com/:f:/g/personal/seguimientodemetasspds_cartagena_gov_co/Eiw_VpeUrLRBnIFbUQAVoPQBlDuP8UOokJfGzLNH1ggVcw?e=i6QN9p" xr:uid="{00000000-0004-0000-0000-000056000000}"/>
    <hyperlink ref="Y115" r:id="rId88" display="https://alcart-my.sharepoint.com/:f:/g/personal/seguimientodemetasspds_cartagena_gov_co/EoFUXmXGEKxEuf78RfHbuAYBAATfw1uB83AjSmEMvqSZYA?e=hgai0R" xr:uid="{00000000-0004-0000-0000-000057000000}"/>
    <hyperlink ref="Y6" r:id="rId89" display="https://alcart-my.sharepoint.com/:f:/g/personal/seguimientodemetasspds_cartagena_gov_co/EktQJiFFVLRItL9K6AeTYRYBvSMZx64dmzeYc-BYp6eF1g?e=n3Xcwq" xr:uid="{00000000-0004-0000-0000-000058000000}"/>
    <hyperlink ref="Y144" r:id="rId90" display="https://alcart-my.sharepoint.com/:f:/g/personal/seguimientodemetasspds_cartagena_gov_co/Eq3LJlhG0o9LjeXsmvjbtKwBh9uynRLFQhCMs-DUOJ-_bg?e=ghRYE1" xr:uid="{00000000-0004-0000-0000-000059000000}"/>
    <hyperlink ref="Y148" r:id="rId91" display="https://alcart-my.sharepoint.com/:f:/g/personal/seguimientodemetasspds_cartagena_gov_co/ErE8zt7xQYdNr2p3VEH8r3IBqZ5E0oV9PLM3fN-SNgQemw?e=G8SnCm" xr:uid="{00000000-0004-0000-0000-00005A000000}"/>
    <hyperlink ref="Y149" r:id="rId92" display="https://alcart-my.sharepoint.com/:f:/g/personal/seguimientodemetasspds_cartagena_gov_co/EnLTxlu-rf1KpvUBkuI_oL8BGFsJLiASQnUcVu78Rpfo6g?e=lGlvpr" xr:uid="{00000000-0004-0000-0000-00005B000000}"/>
    <hyperlink ref="Y152" r:id="rId93" display="https://alcart-my.sharepoint.com/:f:/g/personal/seguimientodemetasspds_cartagena_gov_co/ElWdr4Vko-JGgTWpa08Zvq0BQwExYNsiWp95RPTZ2mdh0w?e=tax1eR" xr:uid="{00000000-0004-0000-0000-00005C000000}"/>
    <hyperlink ref="Y154" r:id="rId94" display="https://alcart-my.sharepoint.com/:f:/g/personal/seguimientodemetasspds_cartagena_gov_co/Eng1Aza8Ty5CnVyDelKQMEIB8SNIUNu8qYAKFTtRLcG2KQ?e=DgB2RE" xr:uid="{00000000-0004-0000-0000-00005D000000}"/>
    <hyperlink ref="Y157" r:id="rId95" display="https://alcart-my.sharepoint.com/:f:/g/personal/seguimientodemetasspds_cartagena_gov_co/EonvuvMO3R9KqETEUteHyIEBOv32vFyINHnDedf-MRCY8g?e=cn0eJP" xr:uid="{00000000-0004-0000-0000-00005E000000}"/>
    <hyperlink ref="Y161" r:id="rId96" display="https://alcart-my.sharepoint.com/:f:/g/personal/seguimientodemetasspds_cartagena_gov_co/EqVz3he1BhBNnqRtQa5fH20B0feC2-HkYWWX4EhNFIbzHA?e=D2SByt" xr:uid="{00000000-0004-0000-0000-00005F000000}"/>
    <hyperlink ref="Y165" r:id="rId97" display="https://alcart-my.sharepoint.com/:f:/g/personal/seguimientodemetasspds_cartagena_gov_co/EmU9hnF7FpJFjS5v66JhaJIBHsDZ3RGCWT1Li_IJVBkYDQ?e=SRgdjV" xr:uid="{00000000-0004-0000-0000-000060000000}"/>
    <hyperlink ref="Y24" r:id="rId98" display="https://alcart-my.sharepoint.com/:f:/g/personal/seguimientodemetasspds_cartagena_gov_co/Etuxl3XLXqRLorKQkj9NHvUBz-GvdRXwTQWGTpW18WrPfQ?e=1eAit2" xr:uid="{00000000-0004-0000-0000-000061000000}"/>
    <hyperlink ref="Y27" r:id="rId99" display="https://alcart-my.sharepoint.com/:f:/g/personal/seguimientodemetasspds_cartagena_gov_co/Eki8Ynn4-RhKt3ywdHVV3ZsBRBDlK8IOeDz7vpdht_yRvg?e=k6TbI2" xr:uid="{00000000-0004-0000-0000-000062000000}"/>
    <hyperlink ref="Y63" r:id="rId100" display="https://alcart-my.sharepoint.com/:f:/g/personal/seguimientodemetasspds_cartagena_gov_co/EkKOODFuIhlJsr_JfqC2JHUBsrwfOT2qsR9Jol3b7HxJVg?e=w9c08e" xr:uid="{00000000-0004-0000-0000-000063000000}"/>
    <hyperlink ref="Y65" r:id="rId101" display="https://alcart-my.sharepoint.com/:f:/g/personal/seguimientodemetasspds_cartagena_gov_co/Elzw3ufN6xdJvIw1wASpiZMBuZPS0MYcvbfRa1pFes6Ygg?e=6HXosw" xr:uid="{00000000-0004-0000-0000-000064000000}"/>
    <hyperlink ref="Y68" r:id="rId102" display="https://alcart-my.sharepoint.com/:f:/g/personal/seguimientodemetasspds_cartagena_gov_co/Et_x0QzRjjFEgkKdewoW220B3-BEQR38qtZuaenycRX0SQ?e=mttv8S" xr:uid="{00000000-0004-0000-0000-000065000000}"/>
    <hyperlink ref="Y35" r:id="rId103" display="https://alcart-my.sharepoint.com/:f:/g/personal/seguimientodemetasspds_cartagena_gov_co/ErVrO4ARgYpFiiscbsIGs_4BXWHJBSqbRe0BCPWWkH1J9g?e=wEWonX" xr:uid="{00000000-0004-0000-0000-000066000000}"/>
    <hyperlink ref="Y188" r:id="rId104" display="https://alcart-my.sharepoint.com/:f:/g/personal/seguimientodemetasspds_cartagena_gov_co/Etu0ULpSxH1FiFR7bM8_Fp0BpLow72Duupwri4fbIhgGpg?e=nYtYaI" xr:uid="{00000000-0004-0000-0000-000067000000}"/>
    <hyperlink ref="Y191" r:id="rId105" display="https://alcart-my.sharepoint.com/:f:/g/personal/seguimientodemetasspds_cartagena_gov_co/Emm8YeOpqx5BnSn__tCys8YB6J8CKji3uv2jr2GRXrvq2Q?e=rkzXOd" xr:uid="{00000000-0004-0000-0000-000068000000}"/>
    <hyperlink ref="Y192" r:id="rId106" display="https://alcart-my.sharepoint.com/:f:/g/personal/seguimientodemetasspds_cartagena_gov_co/EhxH5WiVReVCsQ2dngMcd3kBny4NiXNQD7Q_drBfYOeLDQ?e=eP7JG5" xr:uid="{00000000-0004-0000-0000-000069000000}"/>
    <hyperlink ref="Y212" r:id="rId107" display="https://alcart-my.sharepoint.com/:f:/g/personal/seguimientodemetasspds_cartagena_gov_co/EstsprBqqAlCrAx_IuKHN0oBFHbjHpv8GbItfLqab4783Q?e=6bbsI7" xr:uid="{00000000-0004-0000-0000-00006A000000}"/>
    <hyperlink ref="Y7" r:id="rId108" display="https://alcart-my.sharepoint.com/:f:/g/personal/seguimientodemetasspds_cartagena_gov_co/EvLqfDhIqhdBr8LAfXAUlXoB5_e9G7kDbdQeYxxLIVpVNA?e=N3RyEO" xr:uid="{00000000-0004-0000-0000-00006B000000}"/>
    <hyperlink ref="Y10" r:id="rId109" display="https://alcart-my.sharepoint.com/:f:/g/personal/seguimientodemetasspds_cartagena_gov_co/EuvErFqRntVInImg7BirFDwB9w_DUDCZfSyvejY_XACbCw?e=87PGrX" xr:uid="{00000000-0004-0000-0000-00006C000000}"/>
    <hyperlink ref="Y11" r:id="rId110" display="https://alcart-my.sharepoint.com/:f:/g/personal/seguimientodemetasspds_cartagena_gov_co/EhO-7iMb_QRBnRCyWl77eA4B1Pw0x4ZPbbSELIIGA9eQ_A?e=tZd8G2" xr:uid="{00000000-0004-0000-0000-00006D000000}"/>
    <hyperlink ref="Y20" r:id="rId111" display="https://alcart-my.sharepoint.com/:f:/g/personal/seguimientodemetasspds_cartagena_gov_co/EhXL4JQJhKVLhtQkSJC_5XsBtHSPbuD9n17pt0lqSZVASQ?e=0BZ2Ru" xr:uid="{00000000-0004-0000-0000-00006E000000}"/>
  </hyperlinks>
  <pageMargins left="0.7" right="0.7" top="0.75" bottom="0.75" header="0.3" footer="0.3"/>
  <pageSetup paperSize="9" orientation="portrait" r:id="rId112"/>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JAIR GONZALEZ</dc:creator>
  <cp:keywords/>
  <dc:description/>
  <cp:lastModifiedBy>Plan De Desarrollo</cp:lastModifiedBy>
  <cp:revision/>
  <dcterms:created xsi:type="dcterms:W3CDTF">2024-03-21T14:07:41Z</dcterms:created>
  <dcterms:modified xsi:type="dcterms:W3CDTF">2024-07-12T22:16:38Z</dcterms:modified>
  <cp:category/>
  <cp:contentStatus/>
</cp:coreProperties>
</file>