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1B8713A-E18D-4EB8-8659-5B60087057A2}" xr6:coauthVersionLast="47" xr6:coauthVersionMax="47" xr10:uidLastSave="{00000000-0000-0000-0000-000000000000}"/>
  <bookViews>
    <workbookView xWindow="-120" yWindow="-120" windowWidth="20730" windowHeight="11040" xr2:uid="{E1F15EC9-1D88-4B83-95A9-20AC6738E02B}"/>
  </bookViews>
  <sheets>
    <sheet name="Hoja1" sheetId="1" r:id="rId1"/>
    <sheet name="Hoja3" sheetId="3" r:id="rId2"/>
    <sheet name="Hoja4" sheetId="4" r:id="rId3"/>
  </sheets>
  <definedNames>
    <definedName name="_xlnm._FilterDatabase" localSheetId="2" hidden="1">Hoja4!$A$2:$D$61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47" i="1" l="1"/>
  <c r="AS47" i="1"/>
  <c r="AR47" i="1"/>
  <c r="AQ47" i="1"/>
  <c r="AM47" i="1"/>
  <c r="AT45" i="1"/>
  <c r="AS45" i="1"/>
  <c r="AT43" i="1"/>
  <c r="AS43" i="1"/>
  <c r="AT42" i="1"/>
  <c r="AS42" i="1"/>
  <c r="AT40" i="1"/>
  <c r="AS40" i="1"/>
  <c r="AT39" i="1"/>
  <c r="AS39" i="1"/>
  <c r="AT35" i="1"/>
  <c r="AS35" i="1"/>
  <c r="AT34" i="1"/>
  <c r="AS34" i="1"/>
  <c r="AT31" i="1"/>
  <c r="AS31" i="1"/>
  <c r="AT30" i="1"/>
  <c r="AS30" i="1"/>
  <c r="AT27" i="1"/>
  <c r="AS27" i="1"/>
  <c r="AT26" i="1"/>
  <c r="AS26" i="1"/>
  <c r="AT21" i="1"/>
  <c r="AS21" i="1"/>
  <c r="AT20" i="1"/>
  <c r="AS20" i="1"/>
  <c r="AT17" i="1"/>
  <c r="AS17" i="1"/>
  <c r="AT16" i="1"/>
  <c r="AS16" i="1"/>
  <c r="AT12" i="1"/>
  <c r="AS12" i="1"/>
  <c r="AT11" i="1"/>
  <c r="AS11" i="1"/>
  <c r="AT8" i="1"/>
  <c r="AS8" i="1"/>
  <c r="AT7" i="1"/>
  <c r="AS7" i="1"/>
  <c r="AT4" i="1"/>
  <c r="AS4" i="1"/>
  <c r="AR45" i="1"/>
  <c r="AQ45" i="1"/>
  <c r="AR42" i="1"/>
  <c r="AQ42" i="1"/>
  <c r="AR39" i="1"/>
  <c r="AQ39" i="1"/>
  <c r="AR34" i="1"/>
  <c r="AQ34" i="1"/>
  <c r="AR30" i="1"/>
  <c r="AQ30" i="1"/>
  <c r="AR26" i="1"/>
  <c r="AQ26" i="1"/>
  <c r="AR20" i="1"/>
  <c r="AQ20" i="1"/>
  <c r="AR16" i="1"/>
  <c r="AQ16" i="1"/>
  <c r="AR11" i="1"/>
  <c r="AQ11" i="1"/>
  <c r="AR7" i="1"/>
  <c r="AQ7" i="1"/>
  <c r="AM45" i="1"/>
  <c r="AM42" i="1"/>
  <c r="AM39" i="1"/>
  <c r="AM34" i="1"/>
  <c r="AM30" i="1"/>
  <c r="AM26" i="1"/>
  <c r="AM20" i="1"/>
  <c r="AM16" i="1"/>
  <c r="AM11" i="1"/>
  <c r="AM7" i="1"/>
  <c r="AE42" i="1"/>
  <c r="V45" i="1"/>
  <c r="V34" i="1"/>
  <c r="V25" i="1"/>
  <c r="V16" i="1"/>
  <c r="U9" i="1" l="1"/>
  <c r="AE44" i="1"/>
  <c r="AE43" i="1"/>
  <c r="AE45" i="1" s="1"/>
  <c r="AE36" i="1"/>
  <c r="AE37" i="1"/>
  <c r="AE35" i="1"/>
  <c r="AE33" i="1"/>
  <c r="AE32" i="1"/>
  <c r="AE31" i="1"/>
  <c r="AE27" i="1"/>
  <c r="AE30" i="1" s="1"/>
  <c r="AE22" i="1"/>
  <c r="AE23" i="1"/>
  <c r="AE24" i="1"/>
  <c r="AE25" i="1"/>
  <c r="AE21" i="1"/>
  <c r="AE18" i="1"/>
  <c r="AE19" i="1"/>
  <c r="AE17" i="1"/>
  <c r="AE13" i="1"/>
  <c r="AE14" i="1"/>
  <c r="AE15" i="1"/>
  <c r="AE12" i="1"/>
  <c r="AE16" i="1" s="1"/>
  <c r="AE9" i="1"/>
  <c r="AE10" i="1"/>
  <c r="AE8" i="1"/>
  <c r="AE11" i="1" l="1"/>
  <c r="AE34" i="1"/>
  <c r="AE39" i="1"/>
  <c r="AE20" i="1"/>
  <c r="AE26" i="1"/>
  <c r="AE6" i="1"/>
  <c r="AE5" i="1"/>
  <c r="AE4" i="1"/>
  <c r="U27" i="1"/>
  <c r="U28" i="1"/>
  <c r="U29" i="1"/>
  <c r="U31" i="1"/>
  <c r="U32" i="1"/>
  <c r="U33" i="1"/>
  <c r="U35" i="1"/>
  <c r="U36" i="1"/>
  <c r="U37" i="1"/>
  <c r="U40" i="1"/>
  <c r="U41" i="1"/>
  <c r="U43" i="1"/>
  <c r="U44" i="1"/>
  <c r="V17" i="1"/>
  <c r="V18" i="1"/>
  <c r="V19" i="1"/>
  <c r="V23" i="1"/>
  <c r="V24" i="1"/>
  <c r="V27" i="1"/>
  <c r="V29" i="1"/>
  <c r="V38" i="1"/>
  <c r="V39" i="1" s="1"/>
  <c r="V41" i="1"/>
  <c r="V42" i="1" s="1"/>
  <c r="U8" i="1"/>
  <c r="U11" i="1" s="1"/>
  <c r="U12" i="1"/>
  <c r="U13" i="1"/>
  <c r="U14" i="1"/>
  <c r="U15" i="1"/>
  <c r="U17" i="1"/>
  <c r="U18" i="1"/>
  <c r="U19" i="1"/>
  <c r="U21" i="1"/>
  <c r="U22" i="1"/>
  <c r="U23" i="1"/>
  <c r="U24" i="1"/>
  <c r="U25" i="1"/>
  <c r="V5" i="1"/>
  <c r="U5" i="1"/>
  <c r="V4" i="1"/>
  <c r="U4" i="1"/>
  <c r="AE7" i="1" l="1"/>
  <c r="AE47" i="1" s="1"/>
  <c r="V30" i="1"/>
  <c r="U7" i="1"/>
  <c r="V7" i="1"/>
  <c r="V20" i="1"/>
  <c r="U20" i="1"/>
  <c r="U30" i="1"/>
  <c r="U45" i="1"/>
  <c r="U42" i="1"/>
  <c r="U26" i="1"/>
  <c r="U39" i="1"/>
  <c r="V26" i="1"/>
  <c r="V47" i="1" l="1"/>
  <c r="U47" i="1"/>
</calcChain>
</file>

<file path=xl/sharedStrings.xml><?xml version="1.0" encoding="utf-8"?>
<sst xmlns="http://schemas.openxmlformats.org/spreadsheetml/2006/main" count="1602" uniqueCount="773">
  <si>
    <t xml:space="preserve">OBJETIVO DE DESARROLLO SOSTENIBLE </t>
  </si>
  <si>
    <t>PILAR</t>
  </si>
  <si>
    <t>LINEA ESTRETAGICA</t>
  </si>
  <si>
    <t>INDICADOR BIENESTAR</t>
  </si>
  <si>
    <t>LINEA BASE INDICADOR DE BIENESTAR 2019</t>
  </si>
  <si>
    <t>DESCRIPCION DE LA META BIENESTAR 2020-2023</t>
  </si>
  <si>
    <t>META DE BIENESTAR 2024</t>
  </si>
  <si>
    <t>PROGRAMA</t>
  </si>
  <si>
    <t>INDICADOR DE PRODUCTO SEGÚN PDD</t>
  </si>
  <si>
    <t xml:space="preserve">UNIDAD DE  MEDIDA DEL INDICADOR DE PRODUCTO </t>
  </si>
  <si>
    <t>LINEA BASE 2019 SEGÚN PDD</t>
  </si>
  <si>
    <t>DENOMINA EL PRODUCTO</t>
  </si>
  <si>
    <t xml:space="preserve">BIEN </t>
  </si>
  <si>
    <t>SERVICIO</t>
  </si>
  <si>
    <t>ENTREGABLE INDICADOR PRODUCTO SEGÚN CATALOGO PRODUCTO</t>
  </si>
  <si>
    <t>ACUMULADO DE LA META PRODUCTO 2020-2023</t>
  </si>
  <si>
    <t xml:space="preserve">PROYECTO DE INVERSIÓN </t>
  </si>
  <si>
    <t>CÓDIGO DE PROYECTO BPIN</t>
  </si>
  <si>
    <t xml:space="preserve">OBJETO DEL PROYECTO </t>
  </si>
  <si>
    <t>ACTIVIDADES DEL PROYECTO DE INVERSIÓN VIABILIZADAS EN SUIFP (HITOS)</t>
  </si>
  <si>
    <t>ENTREGABLE</t>
  </si>
  <si>
    <t>PROGRAMACIÓN NUMERICA DE LA ACTIVIDAD PROYECTO 2024</t>
  </si>
  <si>
    <t>PONDERACIÓN DE LAS ACTIVIDADES (HITOS) DE PROYECTO</t>
  </si>
  <si>
    <t>FECHA DE INICIO DE LA ACTIVIDAD O ENTREGABLE</t>
  </si>
  <si>
    <t>FECHA DE TERMINACIÓN DEL ENTREGABLE</t>
  </si>
  <si>
    <t>TIEMPO DE EJECUCIÓN (numero en dias )</t>
  </si>
  <si>
    <t>BENEFICIARIOS CUBIERTOS</t>
  </si>
  <si>
    <t xml:space="preserve">DEPENDENCIA RESPONSABLE </t>
  </si>
  <si>
    <t xml:space="preserve">NOMBRE DEL RESPONSABLE </t>
  </si>
  <si>
    <t>APROPIACIÓN INICIAL (en pesos)</t>
  </si>
  <si>
    <t>FUENTE PRESUPUESTAL</t>
  </si>
  <si>
    <t>RUBRO PRESUPUESTAL</t>
  </si>
  <si>
    <t>CODIGO RUBRO PRESUPUESTAL</t>
  </si>
  <si>
    <t>¿REQUIERE DE CONTRATACIÓN?</t>
  </si>
  <si>
    <t xml:space="preserve">DESCRIPCION DE PROCESO DE CONTRATACIÓN </t>
  </si>
  <si>
    <t>MODALIDAD DE SELECCIÓN</t>
  </si>
  <si>
    <t>FUENTE DE RECURSOS</t>
  </si>
  <si>
    <t xml:space="preserve">FECHA DE INICIO DE CONTRATACIÓN </t>
  </si>
  <si>
    <t>OBSERVACIÓN O RELACIÓN DE EVIDENCIA</t>
  </si>
  <si>
    <t>RIESGOS ASOCIADOS AL PROCESO</t>
  </si>
  <si>
    <t>CONTROLES ESTABLECIDOS PARA LOS RIESGOS</t>
  </si>
  <si>
    <t>PLAN DE DESARROLLO</t>
  </si>
  <si>
    <t>PLAN DE ACCIÓN</t>
  </si>
  <si>
    <t>PROGRAMACIÓN PRESUPUESTAL</t>
  </si>
  <si>
    <t xml:space="preserve">PLAN GENERAL DE COMPRAS </t>
  </si>
  <si>
    <t>POLITICA DE ADMINISTRACION DE RIESGOS</t>
  </si>
  <si>
    <t xml:space="preserve">Cartagena Incluyente </t>
  </si>
  <si>
    <t>Superación de la pobreza y desigualdad</t>
  </si>
  <si>
    <t>Acompañamiento a personas para la superación de la pobreza extrema en el Distrito de Cartagena</t>
  </si>
  <si>
    <t>206189 personas en pobreza por IPM Cartagena – 2019.
 Fuente: Censo Nacional de Población y Vivienda 2018 (CNPV 2018). Boletín Técnico Gran encuesta integrada de Hogares GEIH- 2018.</t>
  </si>
  <si>
    <t>Acompañar a 61860 personas en pobreza extrema</t>
  </si>
  <si>
    <t xml:space="preserve">Identificación para la superación de la pobreza extrema y desigualdad </t>
  </si>
  <si>
    <t xml:space="preserve">Número de personas en extrema pobreza identificadas, en articulación con la Registraduría Nacional del Estado Civil </t>
  </si>
  <si>
    <t>Personas</t>
  </si>
  <si>
    <t>24.366 personas identificadas
Fuente: Seguimiento Plan de desarrollo PES-PR 2016- 2019</t>
  </si>
  <si>
    <t xml:space="preserve">Aumentar a 48.732 personas identificadas en pobreza extrema en articulación con la Registraduría Nacional del Estado Civil  </t>
  </si>
  <si>
    <t>Hombres con situación militar definidas por el distrito militar</t>
  </si>
  <si>
    <t>Hombres</t>
  </si>
  <si>
    <t>18.052 hombres en extrema pobreza en Cartagena   
Fuente: Cálculos Propios PES-PR con base I.P.M DANE 2019.</t>
  </si>
  <si>
    <t>5.000 hombres en extrema pobreza con situación militar definida por el distrito militar</t>
  </si>
  <si>
    <t>Número de migrantes asesorados y orientados en la regularización de su situación legal</t>
  </si>
  <si>
    <t>Migrantes</t>
  </si>
  <si>
    <t>52.486 migrantes informados 
Fuente: Migración Colombia, diciembre 2019</t>
  </si>
  <si>
    <t>10.000 migrantes asesorados y orientados en la regulación de su situación legal</t>
  </si>
  <si>
    <t>DESCRIPCIÓN DE LA META PRODUCTO 2020-2023</t>
  </si>
  <si>
    <t>X</t>
  </si>
  <si>
    <t>Beneficiarios potenciales para quienes se gestiona la oferta social (410305200)</t>
  </si>
  <si>
    <t>VALOR DE LA META PRODUCTO 2020-2023</t>
  </si>
  <si>
    <t>PROGRAMACIÓN META PRODUCTO 2024</t>
  </si>
  <si>
    <t>NP</t>
  </si>
  <si>
    <t>APOYO IDENTIFICACION PARA LA SUPERACION DE LA POBREZA EXTREMA Y LA DESIGUALDAD CARTAGENA DE INDIAS</t>
  </si>
  <si>
    <t>Desarrollar acciones que permitan que la población en pobreza extrema acceda a la oferta institucional</t>
  </si>
  <si>
    <t>Jornadas de Identificación a población en extrema pobreza</t>
  </si>
  <si>
    <t>Servicio de información para la atención de población vulnerable</t>
  </si>
  <si>
    <t>Jornadas de asesoría y pre registro a hombres en pobreza extrema sin situación militar definida en articulación con el distrito Militar.</t>
  </si>
  <si>
    <t>Servicio de gestión de oferta social para la población vulnerable (Producto principal del proyecto)</t>
  </si>
  <si>
    <t>Jornadas de asesoría a población en pobreza extrema en estado migratorio.</t>
  </si>
  <si>
    <t>Servicio de acompañamiento familiar y comunitario para la superación de la pobreza</t>
  </si>
  <si>
    <t>PES-PR</t>
  </si>
  <si>
    <t>Jorge Alfonso Redondo Suarez</t>
  </si>
  <si>
    <t xml:space="preserve">INVERSIÓN </t>
  </si>
  <si>
    <t>1.3.1..1.03-062 DIVIDENDOS ACUACAR</t>
  </si>
  <si>
    <t>2.3.4103.1500.2021130010158</t>
  </si>
  <si>
    <t>1. RECURSOS PROPIOS - DIVIDENDOS ACUACAR</t>
  </si>
  <si>
    <t>Si</t>
  </si>
  <si>
    <t>Contratar la prestacion de servicios Profesionales y apoyo a la gestion del programa de Identificacion para la superacion de la pobreza y la desigualdad del PES-PR</t>
  </si>
  <si>
    <t>Contratación Directa</t>
  </si>
  <si>
    <t xml:space="preserve">En construcción </t>
  </si>
  <si>
    <t xml:space="preserve">Salud para la superación de la pobreza extrema y desigualdad </t>
  </si>
  <si>
    <t>Número de personas, en condición de pobreza extrema, accediendo al Sistema General de Seguridad Social en salud en articulación con el Dadis</t>
  </si>
  <si>
    <t>13.136 personas sin aseguramiento en salud en Cartagena
Fuente: DADIS 2019</t>
  </si>
  <si>
    <t xml:space="preserve">100% personas en pobreza extrema vinculadas al Sistema General de Seguridad Social en Salud en articulación con el Dadis </t>
  </si>
  <si>
    <t>Número de personas en extrema pobreza capacitadas de forma virtual y presencial en  Salud Integral a la Comunidad.</t>
  </si>
  <si>
    <t>10.000 personas en extrema pobreza capacitadas virtual y presencialmente en  “Salud Integral a la Comunidad”</t>
  </si>
  <si>
    <t>Número de personas atendidas por medicina tradicional Ancestral en los territorios afrodescendientes e indígenas articuladas con los cabildos indígenas y consejos comunitarios</t>
  </si>
  <si>
    <t>7.000 personas afrodescendientes e indígenas en pobreza extrema, atendidas por medicina tradicional y ancestral articuladas con los cabildos indígenas y consejos comunitarios</t>
  </si>
  <si>
    <t>Personas afiliadas en servicio de salud (190600401)</t>
  </si>
  <si>
    <t>Personas capacitadas (190501900)</t>
  </si>
  <si>
    <t>Grupos étnicos asistidos técnicamente (450202201)</t>
  </si>
  <si>
    <t xml:space="preserve">APOYO SALUD PARA LA SUPERACION DE LA POBREZA Y DESIGUALDAD DEL DISTRITO T. Y C CARTAGENA DE INDIAS </t>
  </si>
  <si>
    <t>desarrollar acciones que permitan el acceso a la salud mediante la salud comunitaria integral</t>
  </si>
  <si>
    <t>Jornadas de afiliación a
población en pobreza
extrema en articulación con
el DADIS.</t>
  </si>
  <si>
    <t>Realizar capacitaciones en
salud integral a la
comunidad, presencial y
virtual a población en
pobreza extrema.</t>
  </si>
  <si>
    <t>1. RECURSOS PROPIOS -ICLD</t>
  </si>
  <si>
    <t>1.2.1.0.00-001-ICLD</t>
  </si>
  <si>
    <t>2.3.4103.1500.2021130010165</t>
  </si>
  <si>
    <t>Contratar la prestacion de servicios Profesionales y apoyo a la gestion del programa de Salud para la superacion de la pobreza y la desigualdad del PES-PR</t>
  </si>
  <si>
    <t xml:space="preserve">Contratación Directa </t>
  </si>
  <si>
    <t>AVANCE PROYECTO APOYO SALUD PARA LA SUPERACION DE LA POBREZA Y DESIGUALDAD DEL DISTRITO T. Y C CARTAGENA DE INDIAS</t>
  </si>
  <si>
    <t>Educación para la superación de la pobreza extrema y la desigualdad</t>
  </si>
  <si>
    <t>Número de niños, niñas y adolescentes en pobreza extrema incluidos al sistema educativo, articulado con la Secretaría de Educación</t>
  </si>
  <si>
    <t xml:space="preserve">13.196 niños, niñas y adolescentes en I.P.M en Inasistencia escolar
Fuente: Cálculos Propios PES-PR con base I.P.M DANE 2019.  </t>
  </si>
  <si>
    <t xml:space="preserve">3.959 niños, niñas y adolescentes en pobreza extrema incluidos al sistema educativo en articulación con la Secretaría de Educación para el periodo 2020 - 2023. </t>
  </si>
  <si>
    <t>Número de jóvenes y adultos en pobreza extrema, acceden a programas de alfabetización y educación articulados con la Secretaría de Educación Distrital.</t>
  </si>
  <si>
    <t>13.402 personas en condición de Analfabetismo
 Fuente: Cálculos Propios PES-PR con base I.P.M DANE 2019.</t>
  </si>
  <si>
    <t>1.200 jóvenes y adultos alfabetizados en articulación con la   Secretaría de educación para el periodo 2020 – 2023</t>
  </si>
  <si>
    <t>Número de jóvenes y adultos en pobreza extrema que acceden a educación técnica, tecnológica y superior.</t>
  </si>
  <si>
    <t>11.588 jóvenes en atención por el DPS en programa de educación</t>
  </si>
  <si>
    <t>2.000 nuevos Jóvenes y Adultos en pobreza extrema acceden a educación técnica, tecnológica y/o superior, articulado con Prosperidad Social D.P.S y/o entidades distritales, departamentales y/o nacionales</t>
  </si>
  <si>
    <t>Número de personas en pobreza extremas que acceden a la educación para el trabajo y desarrollo humano.</t>
  </si>
  <si>
    <t>12.000 personas acceden a la educación para el trabajo y desarrollo humano para el periodo 2020 - 2023, articuladas y/o entidades distritales, departamentales y/o nacionales</t>
  </si>
  <si>
    <t>Personas beneficiadas con estrategias de fomento para el acceso a la educación inicial, preescolar, básica y media.  (220101700)</t>
  </si>
  <si>
    <t>Personas beneficiarias con modelos de alfabetización  (220103200)</t>
  </si>
  <si>
    <t>Beneficiarios atendidos con modelos educativos flexibles (220103000)</t>
  </si>
  <si>
    <t>Personas beneficiadas con procesos de formación informal (220104900)</t>
  </si>
  <si>
    <t>APOYO EDUCACION PARA LA SUPERACIÓN DE LA POBREZA Y LA  DESIGUALDAD.</t>
  </si>
  <si>
    <t>Incrementar el acceso a los diferentes niveles educativos de niños niñas adolescentes jóvenes y adultos en condición de pobreza extrema del distrito de cartagena</t>
  </si>
  <si>
    <t>Niños, niñas y adolescentes
en pobreza extrema incluidos
al sistema educativo</t>
  </si>
  <si>
    <t>Servicio de gestión de oferta social para la población vulnerable</t>
  </si>
  <si>
    <t>programas de alfabetización
y educación</t>
  </si>
  <si>
    <t>acceder a la educación para
el trabajo y desarrollo
humano</t>
  </si>
  <si>
    <t>Servicio de educación para el trabajo a la población vulnerable</t>
  </si>
  <si>
    <t>1.2.1.0.001-ICLD</t>
  </si>
  <si>
    <t>2.3.4103.1500.2020130010079</t>
  </si>
  <si>
    <t>Contratar la prestacion de servicios Profesionales y apoyo a la gestion del programa de Educacion para la superacion de la pobreza y la desigualdad del PES-PR</t>
  </si>
  <si>
    <t>Habitabilidad para la superación de la pobreza extrema y la desigualdad</t>
  </si>
  <si>
    <t>Viviendas con inadecuada eliminación de excretas en la población de extrema pobreza.</t>
  </si>
  <si>
    <t>Viviendas</t>
  </si>
  <si>
    <t>23.770   viviendas, según  Censo - Dane 2018.  
Fuente: dane.gov.co/files/censo2018</t>
  </si>
  <si>
    <t>Intervenir 3.047 hogares de extrema pobreza con inadecuada eliminación de excretas para el año 2023.</t>
  </si>
  <si>
    <t>Viviendas de población en extrema pobreza, intervenidas con acceso a Fuente de Agua Mejorada</t>
  </si>
  <si>
    <t>16.456 viviendas, según  Censo - Dane 2018
Fuente: dane.gov.co/files/censo2018</t>
  </si>
  <si>
    <t>Intervenir 3.657 viviendas de población en extrema pobreza, sin acceso a fuente de agua mejorada para el año 2023</t>
  </si>
  <si>
    <t>Viviendas de población en extrema pobreza que acceden a un piso adecuado</t>
  </si>
  <si>
    <t>15.237 viviendas, según  Censo - Dane 2018
Fuente: dane.gov.co/files/censo2018</t>
  </si>
  <si>
    <t>Intervenir 3.047 viviendas de población en extrema pobreza con material adecuado de pisos para el año 2023.</t>
  </si>
  <si>
    <t>Viviendas beneficiadas con la construcción de  unidades sanitarias  (400304400)</t>
  </si>
  <si>
    <t>Usuarios conectados a la red de servicio de acueducto (400300900)</t>
  </si>
  <si>
    <t>APOYO HABITABILIDAD PARA LA SUPERACIÓN DE LA POBREZA Y DESIGUALDAD</t>
  </si>
  <si>
    <t>Optimizar con saneamiento básico y pisos adecuados los hogares priorizados en pobreza extrema del distrito de cartagena</t>
  </si>
  <si>
    <t xml:space="preserve">“Planeación, Caracterización, supervisión de las intervenciones de mejoramiento de habitabilidad a las familias en pobreza extrema”
</t>
  </si>
  <si>
    <t>Intervenir viviendas de familias en pobreza extrema con mejoras en su condiciones de habitabilidad (M.C.H.)</t>
  </si>
  <si>
    <t>1.3.1.1.03-062- DIVIDENDOS ACUACAR</t>
  </si>
  <si>
    <t>1. RECURSOS PROPIOS - ICLD</t>
  </si>
  <si>
    <t>2.3.4103.1500.2021130010162</t>
  </si>
  <si>
    <t>Contratar la prestacion de servicios Profesionales y apoyo a la gestion del programa de Habitabilidad para la superacion de la pobreza y la desigualdad del PES-PR</t>
  </si>
  <si>
    <t>Contratar la ejecucion del proyecto de apoyo Habitabilidad para la superacion de la pobreza y desigualdad del Distrito de Cartagena, a traves del mejoramiento de condiciones de habitabilidad (baños, cocinas y pisos) a viviendas de las tres localidades</t>
  </si>
  <si>
    <t xml:space="preserve">Contratar los servicios de mejoramiento de vivienda y Habitabilidad </t>
  </si>
  <si>
    <t xml:space="preserve">Ingresos y trabajo para la superación de la pobreza extrema y desigualdad </t>
  </si>
  <si>
    <t>Número de personas en pobreza extrema vinculadas laboralmente</t>
  </si>
  <si>
    <t xml:space="preserve"> 28.000 personas desocupadas
Fuente: Dane 2019</t>
  </si>
  <si>
    <t xml:space="preserve">Vincular a 3.000 personas en pobreza estrema al mundo laboral para el periodo 2020 a 2023 </t>
  </si>
  <si>
    <t>Número de personas en pobreza extrema certificadas y capacitadas en   competencias laborales</t>
  </si>
  <si>
    <t xml:space="preserve"> 2.013 Personas en pobreza extrema certificadas en competencias laborales
Fuente: Fuente: Seguimiento Plan de Acción PES-PR 2016-2019</t>
  </si>
  <si>
    <t>Certificar a 3.000 nuevas personas en pobreza extrema en competencias laborales para el periodo 2020 a 2023</t>
  </si>
  <si>
    <t>Número de familias en pobreza extrema creando nuevas unidades productivas</t>
  </si>
  <si>
    <t>Familias</t>
  </si>
  <si>
    <t xml:space="preserve"> 2.493 unidades productivas creadas a través de proceso de emprendimiento 
Fuente: Seguimiento Plan de Acción PES-PR 2016-2019</t>
  </si>
  <si>
    <t xml:space="preserve">Crear 3.000 nuevas unidades productivas familiares para el periodo 2020 a 2023 </t>
  </si>
  <si>
    <t>Número de negocios familiares de poblacion en pobreza extrema apoyados técnica y financieramente</t>
  </si>
  <si>
    <t>Negocios</t>
  </si>
  <si>
    <t>2.288 familias Fortalecidas técnica y financiera unidades productivas  a través del Empresarismo
Fuente: Seguimiento Plan de Acción PES-PR 2016-2019</t>
  </si>
  <si>
    <t>4.000 negocios familiares de poblacion en pobreza extrema apoyados técnica y financieramente para el periodo 2020 a 2023</t>
  </si>
  <si>
    <t>Emprendimientos en las comunidades Afro, Palenqueras e Indígenas en pobreza extrema creados</t>
  </si>
  <si>
    <t>Emprendimientos</t>
  </si>
  <si>
    <t>Crear 2.000 emprendimientos Afro, palenqueros e indígenas en pobreza extrema para el periodo 2020 a 2023</t>
  </si>
  <si>
    <t>Personas colocadas laboralmente (360200400)</t>
  </si>
  <si>
    <t>Personas formadas  (360300200)</t>
  </si>
  <si>
    <t>Emprendimientos asesorados (360203200)</t>
  </si>
  <si>
    <t>Unidades productivas colectivas fortalecidas (410305800)</t>
  </si>
  <si>
    <t>Emprendedores Orientados (360201701)</t>
  </si>
  <si>
    <t>APOYO INGRESO Y TRABAJO PARA LA SUPERACION DE LA POBREZA EXTREMA Y DESIGUALDAD CARTAGENA DE INDIAS</t>
  </si>
  <si>
    <t>definir acciones que permitan que la población en pobreza extrema focalizada acceda a fuentes de trabajo formal emprendimientos y asesorías técnicas y financieras para unidades de negocios familiares en el distrito de cartagena.</t>
  </si>
  <si>
    <t>Gestionar vacantes para vinculación laboral en articulación con las agencias publicas de empleo en el territorio.</t>
  </si>
  <si>
    <t>Servicio de gestión para la colocación de empleo</t>
  </si>
  <si>
    <t>Capacitar a población en pobreza extrema en formación de competencias laborales.</t>
  </si>
  <si>
    <t>Crear nuevas unidades productivas de emprendimientos a familias, población afro, palenquera e indígena en situación de pobreza extrema.</t>
  </si>
  <si>
    <t>Apoyar negocios familiares técnica y financieramente.</t>
  </si>
  <si>
    <t>Servicio de apoyo a unidades productivas individuales para la generación de ingresos</t>
  </si>
  <si>
    <t>Crear nuevas unidades productivas de emprendimientos a familias, poblacion afro, palenquera e indigena en situacion de pobreza extrema.</t>
  </si>
  <si>
    <t>Servicio de apoyo para el fortalecimiento de unidades productivas colectivas para la generación de ingresos</t>
  </si>
  <si>
    <t>1.3.1.1.03-062-DIVIDENDOS ACUACAR</t>
  </si>
  <si>
    <t>1. RECURSOS PROPIOS -DIVIDENDOS ACUACAR</t>
  </si>
  <si>
    <t>2.3.4103.1500.2021130010161</t>
  </si>
  <si>
    <t>Contratar la dotacion y apoyo para empleabilidad del programa de Ingreso y Trabajo para la superacion de la pobreza y la desigualdad del PES-PR</t>
  </si>
  <si>
    <t>Contratar la dotacion y apoyo economico a creacion de unidades productivas de los del programa de Ingreso y Trabajo para la superacion de la pobreza y la desigualdad del PES-PR</t>
  </si>
  <si>
    <t>Contratar la prestacion de servicios Profesionales y apoyo a la gestion del programa de Ingreso y Trabajo para la superacion de la pobreza y la desigualdad del PES-PR</t>
  </si>
  <si>
    <t>AVANCE PROYECTO APOYO INGRESO Y TRABAJO PARA LA SUPERACION DE LA POBREZA EXTREMA Y DESIGUALDAD CARTAGENA DE INDIAS</t>
  </si>
  <si>
    <t xml:space="preserve">Bancarización para la superación de la pobreza extrema y desigualdad </t>
  </si>
  <si>
    <t>Número de ferias y ruedas de negocios realizadas</t>
  </si>
  <si>
    <t>Número</t>
  </si>
  <si>
    <t>6 ruedas de negocios
Fuente: Seguimiento Plan de Acción PES-PR 2016-2019</t>
  </si>
  <si>
    <t>Realizar 8 ruedas de negocios para el periodo 2020 -  2023</t>
  </si>
  <si>
    <t>Número de personas en pobreza extrema accediendo al sistema financiero</t>
  </si>
  <si>
    <t>32.300 personas en I.P.M (3,6% en Índice de Pobreza Multidimensional) 
Fuente: Cálculos propios PES-PR con base I.P.M Índice de Pobreza Multidimensional DANE 2019</t>
  </si>
  <si>
    <t>14.500 personas en pobreza extrema que acceden sistema financiero para el periodo 2020 a 2023</t>
  </si>
  <si>
    <t>Número de personas en pobreza extrema accediendo a créditos financiero</t>
  </si>
  <si>
    <t>10.500 personas PES 2019
Fuente: Seguimiento Plan de Acción PES-PR 2016-2019</t>
  </si>
  <si>
    <t>Aumentar a 15.000 personas  en pobreza extrema acceden a créditos financieros para el período 2020 – 2023</t>
  </si>
  <si>
    <t>Mecanismos de articulación implementados para la gestión de oferta social (410305202)</t>
  </si>
  <si>
    <t>Beneficiarios de la oferta social atendidos (410305201)</t>
  </si>
  <si>
    <t xml:space="preserve">APOYO BANCARIZACIÓN PARA LA SUPERACIÓN DE LA POBREZA EXTREMA Y DESIGUALDAD. </t>
  </si>
  <si>
    <t>Estructurar el acceso al sistema financiero a la población en pobreza extrema de cartagena</t>
  </si>
  <si>
    <t>Realizar ruedas de negocio</t>
  </si>
  <si>
    <t>acompañar y asesorar a personas en situación de pobreza extrema para lograr el acceso a créditos financieros.</t>
  </si>
  <si>
    <t>1.2.10.00-001-ICLD</t>
  </si>
  <si>
    <t xml:space="preserve">1.RECURSOS PROPIOS </t>
  </si>
  <si>
    <t>2.3.4103.1500.2021130010163</t>
  </si>
  <si>
    <t>SI</t>
  </si>
  <si>
    <t>Contratar la prestacion de servicios Profesionales y apoyo a la gestion del programa de Bancarizacion para la superacion de la pobreza y la desigualdad del PES-PR</t>
  </si>
  <si>
    <t>Dinámica Familiar para la Superación de la Pobreza Extrema</t>
  </si>
  <si>
    <t>Número de familias en pobreza extrema formadas en mecanismo saludables de convivencia para prevenir la violencia basada en género e intrafamiliar</t>
  </si>
  <si>
    <t>61.860 familias en Pobreza Multidimensional
Fuente: Cálculos propios PES-PR con base I.P.M. Dane 2019</t>
  </si>
  <si>
    <t xml:space="preserve"> 12.000 familias en pobreza extrema formadas en mecanismos saludables de convivencia para prevenir la violencia basada en género e intrafamiliar. </t>
  </si>
  <si>
    <t>Número de Jóvenes y Adolescentes en pobreza extrema  formados en prevención de consumo de sustancias psicoactivas, maltrato y violencia de género , diversidad sexual y racismo</t>
  </si>
  <si>
    <t xml:space="preserve"> 26.907 jóvenes y adolescentes
Fuente: Censo Nacional de Población y vivienda 2018 (CNPV 2018) Boletín Técnico Gran Encuesta Integrada de Hogares GEIH-2018</t>
  </si>
  <si>
    <t>13.453 jóvenes y Adolescentes en pobreza extrema formados para prevenir el consumo de sustancias psicoactivas, el maltrato, la violencia de género , diversidad sexual y racismo</t>
  </si>
  <si>
    <t>Número de personas afro e indígenas en pobreza extrema formadas en derechos étnicos y rescate de los valores culturales. (Fortalecimiento del reconocimiento Étnica, racial y cultural)</t>
  </si>
  <si>
    <t xml:space="preserve">7.000 personas entre Afro, palenqueras e indígenas en pobreza extrema formadas en derechos étnicos y rescate de los valores culturales.  </t>
  </si>
  <si>
    <t>Usuarios del sistema (410301500)</t>
  </si>
  <si>
    <t>Hogares con acompañamiento familiar (410305000)</t>
  </si>
  <si>
    <t>APOYO DINÁMICA FAMILIAR PARA SUPERACIÓN DE LA POBREZA Y DESIGUALDAD CARTAGENA DE INDIAS</t>
  </si>
  <si>
    <t>Promocionar el fortalecimiento del núcleo familiar, el entorno social y comunitario de las familias en situación de pobreza extrema y fomentar el tejido
familiar</t>
  </si>
  <si>
    <t>Capacitar y/o formar familias en pobreza extrema en mecanismos saludables de convivencia (MSC) para prevenir la violencia basada en género e intrafamiliar</t>
  </si>
  <si>
    <t>Capacitar y/o formar a jóvenes y adolescentes en pobreza extrema para prevenir el consumo de sustancias psicoactivas, el maltrato, la violencia de género, diversidad sexual y racismo</t>
  </si>
  <si>
    <t>Capacitar y/o formar población en pobreza extrema perteneciente a las comunidades Afro, palenqueras e indígenas en derechos étnicos y rescate de los valores culturales.</t>
  </si>
  <si>
    <t>1. RECURSOS PROPIOS-ICLD</t>
  </si>
  <si>
    <t>2.3.4103.1500.2020130010071</t>
  </si>
  <si>
    <t>Contratar la prestacion de servicios Profesionales y apoyo a la gestion del programa de Dinamica Familiar para la superacion de la pobreza y la desigualdad del PES-PR</t>
  </si>
  <si>
    <t>Seguridad alimentaria y nutrición para la superación de la pobreza extrema</t>
  </si>
  <si>
    <t>Número de personas en pobreza extrema beneficiadas con comedores comunitarios y universitarios</t>
  </si>
  <si>
    <t>4.288 beneficiarios
Fuente: Seguimiento Plan de Acción PES PR 2019</t>
  </si>
  <si>
    <t>6.000 personas en pobreza extrema beneficiadas con el funcionamiento permanente de comedores comunitarios y universitarios.</t>
  </si>
  <si>
    <t>Números de niños de 6 meses a 5 años en pobreza extrema caracterizados nutricionalmente y vinculados a programas de nutrición.</t>
  </si>
  <si>
    <t xml:space="preserve">17.349 niños y niñas de 6 meses a 5 años en pobreza extrema
Fuente: Censo Nacional de Población y vivienda 2018 (CNPV 2018) </t>
  </si>
  <si>
    <t>3.500 niños de 6 meses a 5 años en pobreza extrema caracterizados nutricionalmente y vinculados a programas de nutrición.</t>
  </si>
  <si>
    <t>Números de familias beneficiadas a través de la nueva estrategia Mercado Móvil.</t>
  </si>
  <si>
    <t>N.D</t>
  </si>
  <si>
    <t>16.000 familias en pobreza extrema beneficiadas con la implementación de la nueva estrategia Mercado Móvil.</t>
  </si>
  <si>
    <t>Número de familias  en pobreza extrema con patios productivos integrales.</t>
  </si>
  <si>
    <t>277 huertas 
Fuente: Seguimiento Plan de Acción Umata 2019</t>
  </si>
  <si>
    <t>1.000 familias con patios productivos integrales.</t>
  </si>
  <si>
    <t>Hogares asistidos técnicamente para el mejoramiento de hábitos alimenticios (410305300)</t>
  </si>
  <si>
    <t>APOYO SEGURIDAD ALIMENTARIA Y NUTRICION PARA LA SUPERACION DE LA POBREZA EXTREMA Y DESIGUALDAD CARTAGENA DE INDIAS</t>
  </si>
  <si>
    <t>Promover estrategias que logren que la población en pobreza extrema disponga acceda y consuma alimentos saludables en cantidad suficiente y a bajo costo de manera oportuna garantizando el derecho humano a la alimentación</t>
  </si>
  <si>
    <t>Suministrar alimentos a personas en situación de pobreza extrema en el distrito de Cartagena</t>
  </si>
  <si>
    <t>Servicio de entrega de raciones de alimentos</t>
  </si>
  <si>
    <t>Desarrollar la estrategia de mercados campesinos en los barrios en pobreza extrema para promover el consumo de alimentos a bajo costo.</t>
  </si>
  <si>
    <t>RECURSOS PROPIOS-DIVIDENDOS ACUACAR</t>
  </si>
  <si>
    <t>2.3.4103.1500.202130010160</t>
  </si>
  <si>
    <t>Contratar la prestacion de servicios Profesionales y apoyo a la gestion del programa de Nutricion y Seguridad Alimentaria para la superacion de la pobreza y la desigualdad del PES-PR</t>
  </si>
  <si>
    <t>Contratar los servicios de suministros y/o kits de alimentos para el programa de Seguridad Alimentaria y Nutricion para familias y personas en condicion de pobreza extrema en el Distrito de Cartagena</t>
  </si>
  <si>
    <t>Contratar la operación de comederos comunitarios en el Distrito de Cartagena en el marco del programa de Seguridad Alimentaria y Nutricion para la superacion de la pobreza y la desigualdad del PES-PR.</t>
  </si>
  <si>
    <t>Acceso la justicia para la superación de la pobreza extrema y desigualdad</t>
  </si>
  <si>
    <t>Número de personas en situación de pobreza extrema, formadas en mecanismos alternativos de resolución de conflictos (MASC) y el protocolo de atención a mujeres víctima de violencia</t>
  </si>
  <si>
    <t>145.451 personas adultas 15-69 años
Fuente: Censo Nacional de Población y vivienda 2018 (CNPV 2018) Boletín Técnico Gran Encuesta Integrada de Hogares GEIH-2018</t>
  </si>
  <si>
    <t xml:space="preserve">Número de personas en condición de pobreza extrema, afrodescendientes e indígenas  asesoradas en Sistemas de Derecho Propio. </t>
  </si>
  <si>
    <t>3.000 personas en condición de pobreza extrema, afrodescendientes, indígena y palenqueras asesoradas en Sistemas de Derecho Propio.</t>
  </si>
  <si>
    <t>Personas capacitadas (120201200)</t>
  </si>
  <si>
    <t>Rutas de atención implementadas (450203801)</t>
  </si>
  <si>
    <t>APOYO ACCESO A LA JUSTICIA PARA LA SUPERACION DE LA POBREZA Y DESIGUALDAD CARTAGENA DE INDIAS</t>
  </si>
  <si>
    <t>Aplicar a las personas en situación de pobreza extrema rutas en mecanismos alternativos de resolución de conflictos con enfoque étnico de equidad y de
género</t>
  </si>
  <si>
    <t>jornadas de Capacitación MARS y rutas de atención</t>
  </si>
  <si>
    <t>jornadas de asesoría y atención jurídica en comunidades étnicas</t>
  </si>
  <si>
    <t>1.RECURSOS PROPIOS -ICLD</t>
  </si>
  <si>
    <t>2.3.4103.1500.2021130010164</t>
  </si>
  <si>
    <t>Contratar la prestacion de servicios Profesionales y apoyo a la gestion del programa de Acceso a la Justicia para la superacion de la pobreza y la desigualdad del PES-PR</t>
  </si>
  <si>
    <t>Fortalecimiento institucional para superación de la pobreza extrema y la desigualdad</t>
  </si>
  <si>
    <t>Número de jornadas de atención integral "Salvemos Juntos a Cartagena"</t>
  </si>
  <si>
    <t>Jornadas</t>
  </si>
  <si>
    <t>72 jornadas de atención integral “Salvemos juntos a Cartagena” a personas en pobreza extrema en área urbana y rural</t>
  </si>
  <si>
    <t>Número de personas atendidas y digitadas en los Salvemos Juntos a Cartagena</t>
  </si>
  <si>
    <t>206.189 personas en pobreza por IPM
Fuente: Censo Nacional de Población y vivienda 2018 (CNPV 2018) Boletín Técnico Gran Encuesta Integrada de Hogares GEIH 2018</t>
  </si>
  <si>
    <t>61.860  personas atendidas y digitadas en los Salvemos juntos a Cartagena</t>
  </si>
  <si>
    <t>APOYO FORTALECIMIENTO INSTITUCIONAL PARA LA SUPERACION DE LA POBREZA EXTREMA Y DESIGUALDAD CARTAGENA DE INDIAS</t>
  </si>
  <si>
    <t>Sistematización base de datos población atendida</t>
  </si>
  <si>
    <t>1 RECURSOS PROPIOS-ICLD</t>
  </si>
  <si>
    <t>2.3.4103.1500.202113001059</t>
  </si>
  <si>
    <t>Contratar la prestacion de servicios Profesionales y apoyo a la gestion del programa de Fortalecimiento para la superacion de la pobreza y la desigualdad del PES-PR</t>
  </si>
  <si>
    <t>Contratar el apoyo logistico para la realizacion de encuentros barriales dentro del programa Fortalecimiento para la superacion de la pobreza extrema y desigualdad del PES-PR</t>
  </si>
  <si>
    <t>Prestacion de servicios de instalacion y puesta en funcionamiento permanente de ollas y/o comedores comunitarios para brindar asistencia alimentaria a personas damnificadas y/o afectadas en condicion de pobreza extrema, en el marco de la calamidad publica decretada en el Distrito de Cartagena</t>
  </si>
  <si>
    <t>AVANCE PROGRAMA IDENTIFICACIÓN PARA LA SUPERACIÓN DE LA POBREZA EXTREMA Y DESIGUALDAD</t>
  </si>
  <si>
    <t xml:space="preserve">FUENTE DE FINANCIACIÓN </t>
  </si>
  <si>
    <t>NA</t>
  </si>
  <si>
    <t>Actas, listados de asistencia, base de datos,fotos</t>
  </si>
  <si>
    <t xml:space="preserve"> AVANCE PROGRAMA EDUCACIÓN PARA LA SUPERACIÓN DE LA POBREZA EXTREMA Y LA DESIGUALDAD </t>
  </si>
  <si>
    <t xml:space="preserve">AVANCE PROGRAMA HABITABILIDAD PARA LA SUPERACIÓN DE LA POBREZA EXTREMA Y LA DESIGUALDAD </t>
  </si>
  <si>
    <t xml:space="preserve"> AVANCE PROGRAMA BANCARIZACIÓN Y AHORRO FAMILIAR PARA LA SUPERACIÓN DE LA POBREZA EXTREMA Y LA DESIGUALDAD </t>
  </si>
  <si>
    <t xml:space="preserve">AVANCE PROGRAMA DINAMICA FAMILIAR PARA LA SUPERACIÓN DE LA POBREZA EXTREMA Y DESIGUALDAD </t>
  </si>
  <si>
    <t>APOYO FORTALECIMIENTO INSTITUCIONAL PARA LA SUPERACION DE LA POBREZA Y DESIGUALDAD CARTAGENA DE INDIAS</t>
  </si>
  <si>
    <t>Planificar, caracterizar y supervisar la asistencia tecnica para la ejecucion de suministro de alimentos, mercados campesinos y Angeles somos</t>
  </si>
  <si>
    <t>Jornadas de atención a la comunidad "Dialogos Barriales"</t>
  </si>
  <si>
    <t>ACUMULADO META PRODUCTO 2024</t>
  </si>
  <si>
    <t>PORCENTAJE DE AVANCE META PRODUCTO 2024</t>
  </si>
  <si>
    <t xml:space="preserve">AVANCE DE LA META PRODUCTO ACUMULADO AL CUATRIENIO </t>
  </si>
  <si>
    <t>0.00%</t>
  </si>
  <si>
    <t>ACUMULADO TOTAL DE REPORTE DE ACTIVIDADES</t>
  </si>
  <si>
    <t>AVANCE DE ACTIVIDADES DE PROYECTO A DICIEMBRE 30-2022</t>
  </si>
  <si>
    <t>2/28/24 11:36:40</t>
  </si>
  <si>
    <t>2/28/24 12:07:22</t>
  </si>
  <si>
    <t>anónimo</t>
  </si>
  <si>
    <t>Informe de actividades realizadas</t>
  </si>
  <si>
    <t xml:space="preserve">Yina gutierrez Montes </t>
  </si>
  <si>
    <t>Seguridad Alimentaria y Nutrición</t>
  </si>
  <si>
    <t xml:space="preserve">Valoración nutricional en población menor de 0 a 59 meses y adulto mayor </t>
  </si>
  <si>
    <t xml:space="preserve">Santana-Bolivar </t>
  </si>
  <si>
    <t xml:space="preserve">Se valoró el estado nutricional de la población infantil y adulto mayor </t>
  </si>
  <si>
    <t xml:space="preserve">DADIS </t>
  </si>
  <si>
    <t>SEGURIDAD ALIMENTARIA Y NUTRICIÓN: Números de niños de 6 meses a 5 años caracterizados nutricionalmente y vinculados a programas de nutrición.</t>
  </si>
  <si>
    <t xml:space="preserve">14 PERSONAS ATENDIDAS, 9 NIÑOS Y 4 ADULTOS </t>
  </si>
  <si>
    <t xml:space="preserve">Se encontró menor con desnutrición proteico calórica severa y se articula con DADIS para su atención. </t>
  </si>
  <si>
    <t>Actas firmadas</t>
  </si>
  <si>
    <t xml:space="preserve">https://drive.google.com/drive/folders/1d8aXCugAMg705ZBKo4Lk4BwIsgygPkux </t>
  </si>
  <si>
    <t>2/28/24 12:08:17</t>
  </si>
  <si>
    <t>2/28/24 12:17:25</t>
  </si>
  <si>
    <t xml:space="preserve">Yina Gutierrez Montes </t>
  </si>
  <si>
    <t xml:space="preserve">Valoracion nutricional en menores de 0 a 59 meses y adulto mayor </t>
  </si>
  <si>
    <t xml:space="preserve">Santana Bolívar </t>
  </si>
  <si>
    <t xml:space="preserve">Se valora a población menor de 0 a 59 meses y adulto mayor </t>
  </si>
  <si>
    <t>DADIS</t>
  </si>
  <si>
    <t xml:space="preserve">14 personas atendidas </t>
  </si>
  <si>
    <t xml:space="preserve">Se detecta en la jornada menor con desnutrición proteico calórica severa  </t>
  </si>
  <si>
    <t>https://drive.google.com/drive/folders/1V3FwhtRlCzLceo8WyM3UlxtyIQ6PxNlo?usp=drive_link</t>
  </si>
  <si>
    <t>Luis Angulo Marimon</t>
  </si>
  <si>
    <t>Ingreso y Trabajo</t>
  </si>
  <si>
    <t>Identificacion de idea de negocio del señor Teobaldo Hurtado</t>
  </si>
  <si>
    <t>Sevillana hagar del señor Teobaldo Hurtado</t>
  </si>
  <si>
    <t>Barrios Unidos</t>
  </si>
  <si>
    <t>Identificar la idea de negocio para la formulacion del plan de negocio</t>
  </si>
  <si>
    <t>Otras</t>
  </si>
  <si>
    <t>https://drive.google.com/drive/folders/1K8TV_eUXTllqxlcqZ-JcXhjr1EvynDRt</t>
  </si>
  <si>
    <t>Socializacion de la oferta del programa con miembros del Consejo Comunitario de Ararca</t>
  </si>
  <si>
    <t>Sede del consejo comunitario de Ararca</t>
  </si>
  <si>
    <t>Ararca</t>
  </si>
  <si>
    <t>Reunion con lideres de Ararca para dar a conocer la oferta del programa de ingreso y trabajo del PES</t>
  </si>
  <si>
    <t>Santa Ana, Casa del Adulto Mayor</t>
  </si>
  <si>
    <t>Santa Ana - Baru</t>
  </si>
  <si>
    <t>Socializar con miembros de las Juntas Directivas de las asociaciones de Santa Ana y Playa Blanca</t>
  </si>
  <si>
    <t>2/20/2024</t>
  </si>
  <si>
    <t>Socializacion de la oferta del programa de ingreso del PES</t>
  </si>
  <si>
    <t>Sede de la Fundacion Angeles Somos en Arroyo Grande</t>
  </si>
  <si>
    <t>Arroyo Grande</t>
  </si>
  <si>
    <t>Socializacion con el grupo de mujeres de la fundacion Angeles Somos de Arroyo Grande la oferta del programa de ingreso del PES</t>
  </si>
  <si>
    <t>2/22/2024</t>
  </si>
  <si>
    <t>Identificacion de la poblacion de Cerros de Albornoz</t>
  </si>
  <si>
    <t>Casa comunal de Cerros de Albornoz</t>
  </si>
  <si>
    <t>Cerros de Albornoz</t>
  </si>
  <si>
    <t>Identificacion de micromepresarios y asociaciones de Cerros de Albornoz</t>
  </si>
  <si>
    <t>2/23/2024</t>
  </si>
  <si>
    <t>Socializacion de la oferta del programa de ingreso y trabajo del PES</t>
  </si>
  <si>
    <t>Cerro de Albornoz</t>
  </si>
  <si>
    <t>Socializacion de la oferta del programa de ingreso y trabajo del PES a las asociaciones de cerro de albornoz</t>
  </si>
  <si>
    <t>2/27/2024</t>
  </si>
  <si>
    <t xml:space="preserve">Socializacion de la oferta del programa de ingreso y trabajo del PES </t>
  </si>
  <si>
    <t>Sede JAL Olaya sector Ricaute</t>
  </si>
  <si>
    <t>Olaya sector Ricaute</t>
  </si>
  <si>
    <t>Socializacion de la oferta del programa de ingreso y trabajo del PES a los miembros de la JAL de Olaya sector Ricaute</t>
  </si>
  <si>
    <t>2/28/2024</t>
  </si>
  <si>
    <t>Formulacion de plan de negocios</t>
  </si>
  <si>
    <t>Casa de campo Fundacion Angeles Somos</t>
  </si>
  <si>
    <t>Formular los planes de negocios de las jovenes emprendedoras de la Fundacion Angeles Somos</t>
  </si>
  <si>
    <t>Informe de actividades apoyadas</t>
  </si>
  <si>
    <t>2/24/2024</t>
  </si>
  <si>
    <t>Apoyo mesa de trabajo encuentro al barrio San Jose de los Campanos</t>
  </si>
  <si>
    <t>IE Ambientalista</t>
  </si>
  <si>
    <t>San Jose de los Campanos</t>
  </si>
  <si>
    <t>Liderar las mesas de trabajo para el encuentro barrial del barrio San Jose de los Campano</t>
  </si>
  <si>
    <t>Umata, JAL</t>
  </si>
  <si>
    <t>Encuentro barrial Santa Ana</t>
  </si>
  <si>
    <t>I.E Santa Ana</t>
  </si>
  <si>
    <t>Santa Ana</t>
  </si>
  <si>
    <t>Apoyo  logistico encuentro barrial Santa Ana</t>
  </si>
  <si>
    <t xml:space="preserve">Maria </t>
  </si>
  <si>
    <t xml:space="preserve">Fernanda </t>
  </si>
  <si>
    <t>Identificación</t>
  </si>
  <si>
    <t xml:space="preserve">Nombre </t>
  </si>
  <si>
    <t xml:space="preserve">Actividad </t>
  </si>
  <si>
    <t xml:space="preserve">Barrio </t>
  </si>
  <si>
    <t xml:space="preserve">Objeto </t>
  </si>
  <si>
    <t xml:space="preserve">Aliados </t>
  </si>
  <si>
    <t>IDENTIFICACIÓN: Número de personas en extrema pobreza identificadas, en articulación con la Registraduría Nacional del Estado Civil.</t>
  </si>
  <si>
    <t>Hdjsb</t>
  </si>
  <si>
    <t>Base de datos</t>
  </si>
  <si>
    <t xml:space="preserve">Vsnsbbdjsna </t>
  </si>
  <si>
    <t>SALUD: Número de personas en extrema pobreza capacitadas de forma virtual y presencial en Salud Integral a la Comunidad.</t>
  </si>
  <si>
    <t>lena paola quintana chacon</t>
  </si>
  <si>
    <t>1/24/2024</t>
  </si>
  <si>
    <t>Salud</t>
  </si>
  <si>
    <t>Jornada Integral de salud</t>
  </si>
  <si>
    <t>Bicentenario, fundacion Mario Santodomingo</t>
  </si>
  <si>
    <t>Ciudad de Bicentenario</t>
  </si>
  <si>
    <t>Jornada Integral de Salud en el Marco de Encuentro Barriales</t>
  </si>
  <si>
    <t>Fundacion Mario Santodomingo, Dadis, ESE Hospital  cartagena de Indias</t>
  </si>
  <si>
    <t>https://drive.google.com/drive/u/2/home</t>
  </si>
  <si>
    <t>MARIA CLAUDIA RAMOS DIAZ</t>
  </si>
  <si>
    <t>LUISA AREVALO GIRADO</t>
  </si>
  <si>
    <t>Educación </t>
  </si>
  <si>
    <t>GESTION, ARTICULACION Y ALIANZA I.E. SANTANA - PROGRAMA DE EDUCACION PES-PR</t>
  </si>
  <si>
    <t>I.E. SANTANA</t>
  </si>
  <si>
    <t>CORREGIMIENTO DE SANTANA</t>
  </si>
  <si>
    <t>SE REALIZA ALIANZA CON LA I.E. DE SANTANA DE LOS NIÑOS QUE ACCEDIERON A EDUCACION PREESCOLAR CON EL OBJETIVO DE LLEVAR ACCIONES QUE CUMPLAN CON EL DERECHO A ALA EDUCACION.</t>
  </si>
  <si>
    <t>EDUCACIÓN: Número de niños, niñas y adolescentes en pobreza extrema incluidos al sistema educativo, articulado con la Secretaría de Educación.</t>
  </si>
  <si>
    <t>INDICADOR 1</t>
  </si>
  <si>
    <t>https://drive.google.com/drive/folders/1e9i48sJqQGV5-W0g_URMl9jzdg0nVoA5?usp=drive_link</t>
  </si>
  <si>
    <t>biverly pajaro martelo</t>
  </si>
  <si>
    <t>lena quintana chacon</t>
  </si>
  <si>
    <t>capacitaciones en salud integral a la comunidad - estrategia AIEPI ( MADRES COMUNITARIAS) Y DOCENTES</t>
  </si>
  <si>
    <t>RESUAURANTE DON PEPE</t>
  </si>
  <si>
    <t>BARRIO BLAS DE LEZO  AV KENNEDY</t>
  </si>
  <si>
    <t>ASOCIACION SAN LUCAS DE CARTAGENA</t>
  </si>
  <si>
    <t>https://drive.google.com/file/d/1s7-NQL2mpr-vZRxM3FTbgHsOuecEjpg0/view</t>
  </si>
  <si>
    <t xml:space="preserve">BIVERLYPAJARO MARTELO </t>
  </si>
  <si>
    <t xml:space="preserve">LENA QUINTANA CHACON </t>
  </si>
  <si>
    <t>2/26/2024</t>
  </si>
  <si>
    <t xml:space="preserve">JORNADA DE ATENCION INTEGRAL MEDICINA GENERAL Y SALUD ORAL   Y CAPACITACIONES DE PROMOCION Y PREVENCION </t>
  </si>
  <si>
    <t>CENTRO DE DETENCION TRANSITORIA INSPECCION LOS CARACOLES</t>
  </si>
  <si>
    <t>LOS CARACOLES</t>
  </si>
  <si>
    <t xml:space="preserve">LLEVAR LA OFERTA INSTITUCIONAL DE SALUD ORAL, MEDICINA GENERAL,VACUNACION COVID 19. ENTREGA DE VITAMINAS , PUEBAS DE VIH,CAPACITACIONES Y SENSIBILIZACION DE DENGUE  </t>
  </si>
  <si>
    <t>DADIS , ESE CARTAGENA DE INDIAS</t>
  </si>
  <si>
    <t>https://drive.google.com/file/d/17UPZhTntAyxHXwSGaA8NwZTLNqDOOPYJ/view</t>
  </si>
  <si>
    <t>BIVERLY PAJARO MARTELO</t>
  </si>
  <si>
    <t xml:space="preserve">ARTICULACION CON REGISTRADURIA PARA TEMAS DE ASEGURAMIENTO </t>
  </si>
  <si>
    <t xml:space="preserve">REGISTRADURIA AUXILIAR 3 </t>
  </si>
  <si>
    <t xml:space="preserve">TERMINAL DE TRANSPORTE </t>
  </si>
  <si>
    <t xml:space="preserve">GESTIONAR  DOCUMENTOS PARA 2 HABITANTES DE BARU Y UNO PARA PERSONA PRIVADA DE LA LIBERTAD </t>
  </si>
  <si>
    <t xml:space="preserve">REGISTRADURIA AUX 3 </t>
  </si>
  <si>
    <t>SALUD: Número de personas, en condición de pobreza extrema, accediendo al Sistema General de Seguridad Social en salud en articulación con el Dadis.</t>
  </si>
  <si>
    <t>https://drive.google.com/file/d/1oloyBXsw1O6QX2sCfhp8sQ_iOmotxmB_/view</t>
  </si>
  <si>
    <t xml:space="preserve">BIVERLY PAJARO MARTELO </t>
  </si>
  <si>
    <t>LENA QUINTANA CHACON</t>
  </si>
  <si>
    <t xml:space="preserve">JORNADA DE ATENCION INTEGRAL EN SALUD </t>
  </si>
  <si>
    <t>SAN JOSE DE LOS CAMPANOS</t>
  </si>
  <si>
    <t>SAN JOSE DE LOS CAMPANOS SECTOR LOS ROSALES</t>
  </si>
  <si>
    <t xml:space="preserve">JORNADA DE ATENCION INTEGRAL EN MEDICINA GENERAL, SALUD ORAL , PROFILAXIS VACUNACION Y CHARLAS DE PROMOCION Y PREVENCION </t>
  </si>
  <si>
    <t>JORNADA DE ATENCION INTEGRAL EN SALUD</t>
  </si>
  <si>
    <t xml:space="preserve">RESTAURANTE DON PEPE </t>
  </si>
  <si>
    <t>BLAS DE LEZO</t>
  </si>
  <si>
    <t xml:space="preserve">CAPACITACION ESTRATEGIA AIEPI COMUNITARIO </t>
  </si>
  <si>
    <t>https://drive.google.com/file/d/1Wvdh36jJYugjIKYz2U0e6KE4fRiL78X8/view</t>
  </si>
  <si>
    <t>Claudia Margarita Pérez Romero</t>
  </si>
  <si>
    <t>Dinámica Familiar</t>
  </si>
  <si>
    <t>Socializacion del programa PES P.R y las actividades de formación a las madres jóvenes en mecanismo para prevenir la violencia basada en genero</t>
  </si>
  <si>
    <t xml:space="preserve">Arroyo Grande </t>
  </si>
  <si>
    <t>: Conocer de manera directa las inquietudes y necesidades que manifiestan las madres jóvenes cabeza de familia y hacer un plan de acción e intervención socio familiar.</t>
  </si>
  <si>
    <t>DINÁMICA FAMILIAR: Número de familias en pobreza extrema formadas en mecanismo saludables de convivencia para prevenir la violencia basada en género e intrafamiliar.</t>
  </si>
  <si>
    <t>https://docs.google.com/document/d/1s_bK7usQbjLpIXOTmguXta9R6BQY8O_3/edit?usp=drive_link&amp;ouid=116266560128581221786&amp;rtpof=true&amp;sd=true</t>
  </si>
  <si>
    <t xml:space="preserve">Claudia Margarita Pérez Romero </t>
  </si>
  <si>
    <t xml:space="preserve">Presentación del programa PES Y actividad de prevencion de violencia de genero </t>
  </si>
  <si>
    <t xml:space="preserve">Formar a madres jóvenes cabeza de familia en la prevención del maltrato y violencia de genero </t>
  </si>
  <si>
    <t>DINÁMICA FAMILIAR: Número de Jóvenes y Adolescentes  formados en prevención de consumo de sustancias psicoactivas, maltrato y violencia de género , diversidad sexual y racismo.</t>
  </si>
  <si>
    <t>https://drive.google.com/drive/folders/1u6RZ6pGjykI3ydgqbNQGtOM_STAtwPER?usp=drive_link</t>
  </si>
  <si>
    <t xml:space="preserve">MARIA ANGELICA MORALES OLIVARES </t>
  </si>
  <si>
    <t>Fortalecimiento Institucional</t>
  </si>
  <si>
    <t xml:space="preserve">GOBIERNO AL BARRIO - BARRIOS UNIDOS </t>
  </si>
  <si>
    <t xml:space="preserve">PARQUE DE BICENTENARIO </t>
  </si>
  <si>
    <t xml:space="preserve">BICENTENARIO </t>
  </si>
  <si>
    <t xml:space="preserve">GOBIERNO AL BARRIO, CON TODA LA OFERTA INSTITUCIONAL DE LA ALCALDIA Y SUS ALIADO EN BARRIOS UNIDOS </t>
  </si>
  <si>
    <t xml:space="preserve">DADIS, ESE, FUNDACION SABER </t>
  </si>
  <si>
    <t>FORTALECIMIENTO INSTITUCIONAL: Número de personas atendidas y digitadas.</t>
  </si>
  <si>
    <t xml:space="preserve">215 PERSONAS ATENDIDAS </t>
  </si>
  <si>
    <t>https://docs.google.com/document/d/1FGjnSEIkkluzSX_gef94wUC2X00oFwOS/edit?usp=drive_link&amp;ouid=108901437242586431718&amp;rtpof=true&amp;sd=true</t>
  </si>
  <si>
    <t>MARIA ANGELICA MORALES OLIVARES</t>
  </si>
  <si>
    <t>GOBIERNO AL BARRIO - BARÚ</t>
  </si>
  <si>
    <t>BARÚ</t>
  </si>
  <si>
    <t>GOBIERNO AL BARRIO LLEGA CON TODA SU OFERTA INSTITUCIONAL  DE LA ALCALDIA Y ALIADOS A LA ISLA DE BARÚ</t>
  </si>
  <si>
    <t>DADIS, ESE, FUNDACIÓN SABER, SISBEN, PROFAMILIA, GESTION DE RIESGO,IDER,VALORACION NUTRICIONAL</t>
  </si>
  <si>
    <t xml:space="preserve">342 PACIENTES ATENDIDOS </t>
  </si>
  <si>
    <t>https://drive.google.com/drive/folders/1WTbu268uhqgjXDyrtvU22AdICNojFAVQ?usp=drive_link</t>
  </si>
  <si>
    <t>2/15/2024</t>
  </si>
  <si>
    <t xml:space="preserve">SOCIALIZACION DE PROGRAMAS  DEL PES Y CAPACITACION AIEPI </t>
  </si>
  <si>
    <t>MOLINO ROJO GASTROBAR</t>
  </si>
  <si>
    <t xml:space="preserve">BLAS DE LEZO AV. KENNEDY </t>
  </si>
  <si>
    <t>: SOCIALIZAR PROGRAMAS DEL PES – PR Y CAPACITACION ESTRATEGIAS AIEPI  Y EN SALUD  INTEGRAL DIRIGIDO A MADRES BENEFICIARIAS DEL SERVICIO , MADRES  COMUNITARIAS , MADRES FAMI Y PERSONAL DE LA ASOCIACION SAN LUCAS DE CARTAGENA.</t>
  </si>
  <si>
    <t>https://drive.google.com/drive/folders/119nOJ-FOS24TLSorTIm-qr1N1J71DbZ9</t>
  </si>
  <si>
    <t>1/19/2024</t>
  </si>
  <si>
    <t xml:space="preserve">ASEGURAMIENTO EN SALUD </t>
  </si>
  <si>
    <t xml:space="preserve">CARTAGENA DE INDIAS </t>
  </si>
  <si>
    <t>LOCALIDAD 1 LOCALIDAD 2 LOCALIDAD 3</t>
  </si>
  <si>
    <t xml:space="preserve">GARANTIZAR ACCESO AL SISTEMA DE ASEGURAMIENTO EN SALUD A LA POBLACION VULNERABLE  DEL  DISTRITO </t>
  </si>
  <si>
    <t>https://docs.google.com/spreadsheets/d/1jD3ZAPUztzynyZQWIRf7C6S9DhB01gCG/edit#gid=1438583179</t>
  </si>
  <si>
    <t>3/14/24 17:35:34</t>
  </si>
  <si>
    <t>3/14/24 17:48:27</t>
  </si>
  <si>
    <t>3/13/2024</t>
  </si>
  <si>
    <t>CAPACITACIONES EN SALUD INTEGRAL PRIMER ENCUENTRO ZONAL GRUPOS ORGANIZADOS PERSONA MAYOR  LOCALIDAD 1</t>
  </si>
  <si>
    <t>UNIVERSIDAD ANTONIO NARIÑO</t>
  </si>
  <si>
    <t xml:space="preserve">BOSQUE AV CRISANTO LUQUE </t>
  </si>
  <si>
    <t>LLEVAR LAS OFERTAS INSTITUCIONALES EN SALUD A LOS GRUPOS ORGANIZADOS 8PERSONA MAYOR) DE LA LOCALIDAD 1 PARA CONTRIBUIR EN LA PREVENCION Y PROMOCION DE LA SALUD .</t>
  </si>
  <si>
    <t>DADIS , COOSALUD,MUTUAL SER, NUEVA EPS Y PARTICIPACION CUIDADANA.</t>
  </si>
  <si>
    <t>https://drive.google.com/drive/folders/1RYwTZoApjwSwPM9bgeASBnXqC_zY06hr?usp=drive_link</t>
  </si>
  <si>
    <t>3/15/24 20:08:18</t>
  </si>
  <si>
    <t>3/15/24 20:14:02</t>
  </si>
  <si>
    <t xml:space="preserve">Biverly pájaro martelo </t>
  </si>
  <si>
    <t>Lena Quintana chacon</t>
  </si>
  <si>
    <t>3/15/2024</t>
  </si>
  <si>
    <t xml:space="preserve">Jornada de atención y capacitación en salud integral a la comunidad </t>
  </si>
  <si>
    <t xml:space="preserve">Sede de los pescadores </t>
  </si>
  <si>
    <t>Barrio chino</t>
  </si>
  <si>
    <t xml:space="preserve">Llevar la oferta institucional en salud a la comunidad del barrio chino y todo lo referente en promoción y prevención </t>
  </si>
  <si>
    <t>https://drive.google.com/drive/folders/1JMbVoeHLq6QMnUQjzeqfbbwDF962F76I?usp=drive_link</t>
  </si>
  <si>
    <t>3/18/24 12:20:20</t>
  </si>
  <si>
    <t>3/18/24 12:26:30</t>
  </si>
  <si>
    <t xml:space="preserve">YINA GUTIERREZ MONTES </t>
  </si>
  <si>
    <t xml:space="preserve">CARACTERIZACIÓN COMEDOR CORAZÓN CONTENTO </t>
  </si>
  <si>
    <t xml:space="preserve">FUNDACION CORAZÓN CONTENTO </t>
  </si>
  <si>
    <t xml:space="preserve">SAN JOSÉ DE LOS CAMPANOS </t>
  </si>
  <si>
    <t xml:space="preserve">Caracterizar y articular niños y niñas menores de 5 años </t>
  </si>
  <si>
    <t xml:space="preserve">ninguna </t>
  </si>
  <si>
    <t xml:space="preserve">23 niños </t>
  </si>
  <si>
    <t xml:space="preserve">falta aun niños por caracterizar en esa fundación </t>
  </si>
  <si>
    <t>https://drive.google.com/drive/folders/1rrOh6KRimLibITEmFDHvNBpIIBGSjhrH</t>
  </si>
  <si>
    <t>3/18/24 17:52:36</t>
  </si>
  <si>
    <t>3/18/24 18:04:03</t>
  </si>
  <si>
    <t>3/18/2024</t>
  </si>
  <si>
    <t>jornada de capacitacion y atencion   integral en salud Estrategia CONVERSA CON TU MEDICO</t>
  </si>
  <si>
    <t xml:space="preserve">CARCEL DISTRITAL DE MUJERES </t>
  </si>
  <si>
    <t>VARIANTE MAMONAL</t>
  </si>
  <si>
    <t>LLEVAR LA OFERTA INSTITUCIONAL EN SALUD INTEGRAL, CAPACITACIONES EN SALUD MENTAL Y MANEJO DE EMOCIONES  EN EL MARCO DE LA ESTRATEGIA CONVERSA CON TU MEDICO</t>
  </si>
  <si>
    <t>Dr EDUARDO PERTUZ, CLINICA BUENA SALUD IPS  Y DR ELIAS MENASSA</t>
  </si>
  <si>
    <t>https://drive.google.com/drive/folders/1B4_itlOomm_p_mZGWaX9C5e6nExBaEbT</t>
  </si>
  <si>
    <t>3/22/24 17:20:05</t>
  </si>
  <si>
    <t>3/22/24 18:01:41</t>
  </si>
  <si>
    <t xml:space="preserve">nalfa simarra diaz </t>
  </si>
  <si>
    <t>lena Quintana CHacon</t>
  </si>
  <si>
    <t>3/19/2024</t>
  </si>
  <si>
    <t xml:space="preserve">jornada de capacitación integral "Activate Gestante" </t>
  </si>
  <si>
    <t xml:space="preserve">CENTRO  DE ATENCION DE VICTIMAS </t>
  </si>
  <si>
    <t xml:space="preserve">VIA LA CORDIALIDAD </t>
  </si>
  <si>
    <t>REDUCIR LA MORTALIDAD MATERNA- FETAL POR MEDIO DE ESTILOS SALUDABLES Y CONCIENTIZACION DE LA IMPORTANCIA DE LOS CONTROLES PRENATALES.</t>
  </si>
  <si>
    <t>https://drive.google.com/drive/folders/1fzup2kI5-h4EHWn1KWjfi325CSdW47pZ</t>
  </si>
  <si>
    <t>3/22/24 18:01:51</t>
  </si>
  <si>
    <t>3/22/24 18:28:24</t>
  </si>
  <si>
    <t xml:space="preserve">NALFA SIMARRA DIAZ </t>
  </si>
  <si>
    <t>JORNADA DE ASEGURAMIENTO INTRAMURAL EN CENTRO INTEGRATE CARTAGENA</t>
  </si>
  <si>
    <t xml:space="preserve">CENTRO INTEGRATE CARTAGENA </t>
  </si>
  <si>
    <t xml:space="preserve">BARRIO EL LIBANO </t>
  </si>
  <si>
    <t xml:space="preserve">ASEGURAMIENTO INTRAMURAL EN CENTRO INEGRATE </t>
  </si>
  <si>
    <t xml:space="preserve">INTEGRATE CARTAGENA , DADIS , SISBEN </t>
  </si>
  <si>
    <t>https://drive.google.com/drive/folders/1yohm77WM23ooXSamLc6nFGRmaHdE3VKT</t>
  </si>
  <si>
    <t>3/27/24 21:56:20</t>
  </si>
  <si>
    <t>3/27/24 22:05:03</t>
  </si>
  <si>
    <t xml:space="preserve">Claudia Pérez Romero </t>
  </si>
  <si>
    <t>Mis poderes violeta</t>
  </si>
  <si>
    <t>Casa de la cultura las palmeras</t>
  </si>
  <si>
    <t>Las palmeras</t>
  </si>
  <si>
    <t xml:space="preserve">Prevencion de la violencia de genero e intrafamiliar, dirigido a madres comunitarias de la localidad 2 pertenecientes  a la asociación de padres de familia de hogares de bienestar ´´Nuevo paraíso caribe¨  </t>
  </si>
  <si>
    <t xml:space="preserve">Asociación nuevo paraíso </t>
  </si>
  <si>
    <t>https://drive.google.com/drive/folders/1r31xxcjMRFNxK6triUleeG2QNy-2ZVxw</t>
  </si>
  <si>
    <t>3/27/24 22:14:23</t>
  </si>
  <si>
    <t>3/27/24 22:20:19</t>
  </si>
  <si>
    <t xml:space="preserve">María del Rosario cuesta </t>
  </si>
  <si>
    <t>Claudia Pérez Romero</t>
  </si>
  <si>
    <t>3/23/2024</t>
  </si>
  <si>
    <t>Taller prevención de violencia de genero</t>
  </si>
  <si>
    <t xml:space="preserve">Comedor comunitario sector revivir de San José de los Campanos </t>
  </si>
  <si>
    <t xml:space="preserve">San José de los Campanos </t>
  </si>
  <si>
    <t xml:space="preserve">Prevención de la violencia de genero  intrafamiliar , dirigido a mujeres pertenecientes  a la asociación de mujeres mis esfuerzos </t>
  </si>
  <si>
    <t xml:space="preserve">Equipo psicosocial de la entidad intégrate </t>
  </si>
  <si>
    <t>https://drive.google.com/drive/folders/11l7093qrjEUC8oLkQdjMATCQ0WPGV7Yb</t>
  </si>
  <si>
    <t>3/27/24 22:24:19</t>
  </si>
  <si>
    <t>3/27/24 22:33:41</t>
  </si>
  <si>
    <t>José Gabriel Salas Salcedo</t>
  </si>
  <si>
    <t>3/22/2024</t>
  </si>
  <si>
    <t xml:space="preserve">Prevención al consumo de sustancias psicoactivas en jóvenes </t>
  </si>
  <si>
    <t>Comedor comunitario sector revivir San José de los campanos- fundación corazón contento</t>
  </si>
  <si>
    <t xml:space="preserve">San José de los campanos </t>
  </si>
  <si>
    <t>Prevención de consumo de sustancias psicoactivas en grupo de adolescentes en riesgo</t>
  </si>
  <si>
    <t xml:space="preserve">Intégrate </t>
  </si>
  <si>
    <t>https://drive.google.com/drive/folders/16RHaT-JgVrlGvONrQWRcTONkwD74fzmB</t>
  </si>
  <si>
    <t>3/29/24 9:07:14</t>
  </si>
  <si>
    <t>3/29/24 9:18:30</t>
  </si>
  <si>
    <t xml:space="preserve">MERCADO CAMPESINO </t>
  </si>
  <si>
    <t>YINA GUTIERREZ MONTES</t>
  </si>
  <si>
    <t>3/16/2024</t>
  </si>
  <si>
    <t>MERCADO CAMPESINO</t>
  </si>
  <si>
    <t>PARQUE DEL MANGLAR</t>
  </si>
  <si>
    <t>CENTRO- PARQUE DEL MANGLAR</t>
  </si>
  <si>
    <t>SE REALIZA ACTIVIDAD ESTRATEGI AMERCADO CAMPESINO 16 DE MARZO DEL 2024</t>
  </si>
  <si>
    <t>UMATA- PES-PR CO APOYO LOGISTICO</t>
  </si>
  <si>
    <t>SEGURIDAD ALIMENTARIA Y NUTRICIÓN: Números de familias beneficiadas a través de la nueva estrategia Mercado Móvil.</t>
  </si>
  <si>
    <t xml:space="preserve">SE APOYA A LA UMATA DESDE EL PES PR CON LA LOGISTICA PARA ESTE MERCADO CAMPESINO </t>
  </si>
  <si>
    <t>https://drive.google.com/drive/folders/1yqvq0YdGF_UpkasU4h6U1Gwy4Gs3GbRG?usp=sharing</t>
  </si>
  <si>
    <t>3/29/24 9:18:40</t>
  </si>
  <si>
    <t>3/29/24 9:21:32</t>
  </si>
  <si>
    <t>3/17/2024</t>
  </si>
  <si>
    <t>ESTRATEGIA MERCADOS CAMPESINOS</t>
  </si>
  <si>
    <t xml:space="preserve">PARQUE DANIEL LEMETRE </t>
  </si>
  <si>
    <t>DANIEL LEMETRE</t>
  </si>
  <si>
    <t xml:space="preserve">SE APOYA ACTIVIDAD DEL MERCADO CAMPESINO CON LOGISTICA PUBLICIDAD </t>
  </si>
  <si>
    <t>PES-PR- UMATA</t>
  </si>
  <si>
    <t xml:space="preserve">DESDE EL PES PR- SE APOYA EL MERCADO CAMPESINO COMO ESTRATEGIA PARA MITIGAR INSEGURIDAD ALIMENTARIA </t>
  </si>
  <si>
    <t>3/29/24 10:36:42</t>
  </si>
  <si>
    <t>3/29/24 10:46:40</t>
  </si>
  <si>
    <t>3/26/2024</t>
  </si>
  <si>
    <t>PRIMERA REUNION POLITICA PUBLICA DE AMBIENTES ESCOLARES ALIMENTARIOS SALUDABLES</t>
  </si>
  <si>
    <t>AUDITORIO ICBF PISO 18 EDIFICIO CONCASA</t>
  </si>
  <si>
    <t>CENTRO- SEC- MATUNA</t>
  </si>
  <si>
    <t>PARTICIPACION PARA LA POLITICA PÚBLICA AMBIENTES ESCOLARES ALIMENTARIOS SALUDABLES</t>
  </si>
  <si>
    <t>DADIS, ICBF, PES-PR-UMATA</t>
  </si>
  <si>
    <t>SEGURIDAD ALIMENTARIA Y NUTRICIÓN: Número de personas beneficiadas con comedores comunitarios y universitarios. </t>
  </si>
  <si>
    <t xml:space="preserve">PRIMERA REUNION PARTICIPACION EN LA POLITICA PUBLICA PARA LOS COLEGIOS DE CARTAGENA DE INDIAS </t>
  </si>
  <si>
    <t>https://drive.google.com/drive/u/0/folders/1kgTKiLjTWq_wp52mjWqsyd_GUbNIk8oe</t>
  </si>
  <si>
    <t>3/31/24 15:32:53</t>
  </si>
  <si>
    <t>3/31/24 15:42:47</t>
  </si>
  <si>
    <t>CURSO COMPLEMENTARIO DEL SENA SERVICIO DE HABITACION</t>
  </si>
  <si>
    <t>LOS TALLERES DE JESUS MAESTRO</t>
  </si>
  <si>
    <t xml:space="preserve">BARRIO NELSON MANDELA - </t>
  </si>
  <si>
    <t>BRINDAR FORMACION A JOVENES Y ADULTOS, PARA QUE ACCEDAN A LA EDUCACION PARA EL TRABAJO Y DESARROLLO HUMANO</t>
  </si>
  <si>
    <t>SENA - PES -PR - COMUNIDAD</t>
  </si>
  <si>
    <t>EDUCACIÓN: Número de personas en pobreza extremas que acceden a la educación para el trabajo y desarrollo humano.</t>
  </si>
  <si>
    <t>https://drive.google.com/drive/folders/193If7eQQ3L2Qa8Z1HBKopXbL4SE_yAAy?usp=drive_link</t>
  </si>
  <si>
    <t>3/31/24 15:47:50</t>
  </si>
  <si>
    <t>3/31/24 16:06:40</t>
  </si>
  <si>
    <t>FORMACION CURSO COMPLEMENTARIOS SENA ATENCION AL CLIENTE</t>
  </si>
  <si>
    <t>TALLERES DE JESUS MAESTRO</t>
  </si>
  <si>
    <t>NELSON MANDELA</t>
  </si>
  <si>
    <t>FORMAR JOVENES Y ADULTOS EN FORMACION PARA EL TRABAJO Y EL DESARROLLO HUMANOS</t>
  </si>
  <si>
    <t>SENA - PES-PR--COMUNIDAD</t>
  </si>
  <si>
    <t>https://drive.google.com/drive/folders/14dhjkRZwK3pr0g25NhO4_VNaUHJmN0ci?usp=drive_link</t>
  </si>
  <si>
    <t>3/31/24 17:03:38</t>
  </si>
  <si>
    <t>3/31/24 17:53:39</t>
  </si>
  <si>
    <t>MMARIA CLAUDIA RAMOS DIAZ</t>
  </si>
  <si>
    <t>CURSO COMPLEMENTARIO DE MANIPULACION DE ALIMENTO</t>
  </si>
  <si>
    <t>BIBLIOTECA DISTRITAL DE FREDONIA</t>
  </si>
  <si>
    <t>BARRIO FREDONIA 4 CALLE</t>
  </si>
  <si>
    <t>SENA - PES-PR -Madres Comunitarias de la Asociación Nueva Fuerza  de Fredonia.</t>
  </si>
  <si>
    <t>https://drive.google.com/drive/folders/1raXdI2Wfb9cNfz2BIp-NQ-fwSD1rj6QC?usp=drive_link</t>
  </si>
  <si>
    <t>3/31/24 17:54:29</t>
  </si>
  <si>
    <t>3/31/24 18:15:20</t>
  </si>
  <si>
    <t>CURSO COMPLEMENTARIO DE PRIMEROS AUXILIOS</t>
  </si>
  <si>
    <t>HOGAR INFANTIL SAN LUCAS</t>
  </si>
  <si>
    <t>BARRIO EL CARMELO</t>
  </si>
  <si>
    <t>SENA - PES-PR - HOGAR INFANTIL SAN LUCAS</t>
  </si>
  <si>
    <t>https://drive.google.com/drive/folders/1-2vUvG7oSa2g2A8bCVwR9wMMb3YB75P5?usp=drive_link</t>
  </si>
  <si>
    <t>3/31/24 18:23:29</t>
  </si>
  <si>
    <t>3/31/24 18:27:57</t>
  </si>
  <si>
    <t>3/27/2024</t>
  </si>
  <si>
    <t>CURSO COMPLEMENTARIO DE HIGIENE Y MANIPULACION DE ALIMENTOS</t>
  </si>
  <si>
    <t>I.E. MANUEL CLEMENTE ZABALA</t>
  </si>
  <si>
    <t>VILLAS DE ARANJUEZ</t>
  </si>
  <si>
    <t>FORMACION A JOVENES Y ADULTOS EN EL CURSO DE MANIPULACION DE ALIMENTOS</t>
  </si>
  <si>
    <t>SENA- PES-PR- I.E. MANUEL CLEMENTE ZABALA</t>
  </si>
  <si>
    <t>https://drive.google.com/drive/folders/1xttJDH8NBcHBYYt8OsCrqgPXqgSLNaRi?usp=drive_link</t>
  </si>
  <si>
    <t>NALFA SIMARRA DIAZ</t>
  </si>
  <si>
    <t>3/21/2024</t>
  </si>
  <si>
    <t>JORNADA DE CAPACITACION Y ATENCION INTEGRAL EN SALUD</t>
  </si>
  <si>
    <t>CALLE PRINCIPAL</t>
  </si>
  <si>
    <t>EL BOSQUE SECTOR CARTAGENITA</t>
  </si>
  <si>
    <t xml:space="preserve">LLEVAR LA ORFERTA INSTITUCIONAL EN SALUD </t>
  </si>
  <si>
    <t>DADIS . ESE CARTAGENA DE INDIAS</t>
  </si>
  <si>
    <t>https://drive.google.com/drive/folders/1KmnshEuVhiwMpRYijjc7y5qWd52fpUL4</t>
  </si>
  <si>
    <t>JORNADA DE ASEGURAMIENTO EN SALUD</t>
  </si>
  <si>
    <t>BARRIO EL BOSQUE SECTOR CARTAGENITA</t>
  </si>
  <si>
    <t>LLEVAR LA OFERTA DE ASEGURAMIENTO EN SALUD PARA EL FACIL ACCESO AL SGSSS</t>
  </si>
  <si>
    <t>https://drive.google.com/drive/folders/19ITYy9HQoGSAaBjSodPbfunoOq8Fv_x6</t>
  </si>
  <si>
    <t>Luis Enrique Angulo Marimon</t>
  </si>
  <si>
    <t>4/19/2024</t>
  </si>
  <si>
    <t>Creacion de empresa y legalizacion ante Camara de Comercio de Cartagena</t>
  </si>
  <si>
    <t>Camara de Comercio de Cartagena</t>
  </si>
  <si>
    <t>Ronda Real - Camara de Comercio de Cartagena</t>
  </si>
  <si>
    <t>Creacion y legalizacion de la asociacion de masajistas de Isalas del Rosario</t>
  </si>
  <si>
    <t>INGRESO Y TRABAJO: Emprendimientos en las comunidades Afro, Palenqueras e Indígenas en pobreza extrema creados.</t>
  </si>
  <si>
    <t>https://drive.google.com/drive/folders/19v67I37QCkzmM-UcjRhF9ViT402izWNe</t>
  </si>
  <si>
    <t>Creacion y legalizacion de la Asoaciacion de Artesanos de Playa Blanca</t>
  </si>
  <si>
    <t xml:space="preserve">Camara de Comercio de Cartagena </t>
  </si>
  <si>
    <t>Constitución de una asociación y legalización ante Cámara de Comercio la Asociación de Artesanos de Playa Blanca</t>
  </si>
  <si>
    <t>Creacion y legalizacion de la Asocaicion de Masajistas de Baru</t>
  </si>
  <si>
    <t>Constitución de una asociación y legalización ante Cámara de Comercio la Asociación de Masajistas de Barú</t>
  </si>
  <si>
    <t>4/27/2024</t>
  </si>
  <si>
    <t>Creacion y legalizacion de la Asociacion Mujeres a Futuro - AG</t>
  </si>
  <si>
    <t>Constitución de una asociación y legalización ante Cámara de Comercio la Asociacion Mujeres a Futuro-AG</t>
  </si>
  <si>
    <t xml:space="preserve">NALFA  SIMARRA DIAZ </t>
  </si>
  <si>
    <t xml:space="preserve">CAPACITACION AIEPI COMUNITARIO </t>
  </si>
  <si>
    <t xml:space="preserve">CASA MADRE COMUNITARIA </t>
  </si>
  <si>
    <t>FALDAS DE LA POPA</t>
  </si>
  <si>
    <t>Socializar a las usuarias de madres Famy sobre las practicas comunitarias del AIEPI y la importancia de estas el cuidado de nuestros niños.</t>
  </si>
  <si>
    <t>https://drive.google.com/drive/folders/16l21SCEtt4j4Q9u3ilvT2UabM8TR-QrA</t>
  </si>
  <si>
    <t>CAPACITACION AIEPI MADRES COMINITARIAS LOCALIDAD 1</t>
  </si>
  <si>
    <t xml:space="preserve">SEDE JUNTA ACCION COMUNAL AMBERES </t>
  </si>
  <si>
    <t xml:space="preserve">BARRIO AMBERES </t>
  </si>
  <si>
    <t>CAPACITAR MADRES COMUNITARIAS DE LA LOCALIDAD 1</t>
  </si>
  <si>
    <t>https://drive.google.com/drive/folders/1VZdtZIAHZQGnILmQA-N6b3xB_r9y0ieX</t>
  </si>
  <si>
    <t xml:space="preserve">GOBIERNO AL BARRIO </t>
  </si>
  <si>
    <t xml:space="preserve">CANCHA VILLA AMELIA </t>
  </si>
  <si>
    <t xml:space="preserve">SAN JOSE DE LOS CAMPANOS </t>
  </si>
  <si>
    <t xml:space="preserve">LLEVAR TODA LA OFERTA INSTITUCIONAL A LA COMUNIDAD DE SAN JOSE DE LOS CAMPANOS </t>
  </si>
  <si>
    <t xml:space="preserve">DADIS, ESE , REGISTRADURIA, SISBEN, RENTA CIUDADANA, GESTIÓN DE RIESGO, IPCC,UMATA, PARTICIPACION ENTRE OTRAS </t>
  </si>
  <si>
    <t>https://docs.google.com/spreadsheets/d/1fAVMEaDu52NfTErMl_9c6aTBnQ365oJH/edit?usp=sharing&amp;ouid=108901437242586431718&amp;rtpof=true&amp;sd=true</t>
  </si>
  <si>
    <t>CAPACITACION AIEPI</t>
  </si>
  <si>
    <t xml:space="preserve">CASA COORINADORA MADRES COMUNITARIAS </t>
  </si>
  <si>
    <t>CIUDADELA 2000</t>
  </si>
  <si>
    <t xml:space="preserve">CAPACITAR EN PRACTICAS AIEPI A MADRES COMUNITARIAS </t>
  </si>
  <si>
    <t>https://drive.google.com/drive/folders/1zkjZ_qBTqBPPhSYVo6dBtYf-Q4zo6ubZ</t>
  </si>
  <si>
    <t>jornada de capacitacion y atencion para  habitantes de calle y en condición de calle</t>
  </si>
  <si>
    <t>chambacu</t>
  </si>
  <si>
    <t xml:space="preserve">chambacu y centro distrito de cartagena </t>
  </si>
  <si>
    <t>https://drive.google.com/drive/folders/1FEK-YGpHcw4clDBaBHT7AVp9UYezsQ6k</t>
  </si>
  <si>
    <t>CYNTHIA PEREZ AMADOR</t>
  </si>
  <si>
    <t>ENCUENTRO BARRIAL</t>
  </si>
  <si>
    <t>IGLESIA SAN JOSE DE LOS CAMPANOS</t>
  </si>
  <si>
    <t xml:space="preserve">LLEVAR LA OFERTA INSTITUCIONAL DEL DISTRITO AL SECTOR </t>
  </si>
  <si>
    <t xml:space="preserve">REGISTRADURIA </t>
  </si>
  <si>
    <t>https://drive.google.com/drive/folders/1Cc1Nuy152ecmVodJLF30lFnGEv5lAa57?usp=drive_link</t>
  </si>
  <si>
    <t>MERCADOS CAMPESIONOS</t>
  </si>
  <si>
    <t xml:space="preserve">PARQUE ESPIRITU DEL MANGLAR- PARQUE DANIEL LEMETRE </t>
  </si>
  <si>
    <t>DANIEL LEMETRE, PARQUE ESPERITU DEL MANGLAR</t>
  </si>
  <si>
    <t xml:space="preserve">ESTRATEGIA MERCADOS CAMPESINOS </t>
  </si>
  <si>
    <t>UMATA</t>
  </si>
  <si>
    <t xml:space="preserve">61 PERSONAS </t>
  </si>
  <si>
    <t xml:space="preserve">ESTAS 61 PERSONAS FUERON  EMPRENDEDORES, CAMPESINOS </t>
  </si>
  <si>
    <t>https://drive.google.com/drive/u/0/folders/1KtF_mQbSrnEaxw1HZSW1tdL3x0pCnGDN</t>
  </si>
  <si>
    <t xml:space="preserve">COMEDOR CORAZÓN CONTENTO </t>
  </si>
  <si>
    <t xml:space="preserve">CARACTERIZACIÓN DE NIÑAS NIÑOS Y ADULTOS EN COMEDOR COMUN ITARIO </t>
  </si>
  <si>
    <t xml:space="preserve">NIÑOS VALORADOS DONDE SE EVIDENCIA Y ARTICULA CON DADIS PARA RUTA 113 EN 2 MENORES DE EDAD </t>
  </si>
  <si>
    <t>https://drive.google.com/drive/u/0/folders/1AaQlC-h6pGQO41EN1KTG1FCVLjKUZhMr</t>
  </si>
  <si>
    <t xml:space="preserve">YINA GUTIERREZ </t>
  </si>
  <si>
    <t xml:space="preserve">CARACTERIZACIÓN Y VALORACION NUTRICIONAL </t>
  </si>
  <si>
    <t>CARTAGENITA</t>
  </si>
  <si>
    <t xml:space="preserve">CALLE PRINCIPAL </t>
  </si>
  <si>
    <t>SE TRABAJA EN APOYO A JORNADA DEL PROGRAMA DE SALUD</t>
  </si>
  <si>
    <t>DADIS, PERSONERIA, RENTA CIUDADANA, SISBEN ENTRE OTROS</t>
  </si>
  <si>
    <t xml:space="preserve">SE ARTICULA CON PROGRAMA NUTRICIONAL DADIS </t>
  </si>
  <si>
    <t>https://drive.google.com/drive/u/0/folders/12UBE_7g7gNmJFIGGgaKkVnt2MXm4udTy</t>
  </si>
  <si>
    <t>Indicador impactado</t>
  </si>
  <si>
    <t>Numero de indicador a reportar (Numero de personas atendidas)</t>
  </si>
  <si>
    <t>Id</t>
  </si>
  <si>
    <t>Hora de inicio</t>
  </si>
  <si>
    <t>Hora de finalización</t>
  </si>
  <si>
    <t>Correo electrónico</t>
  </si>
  <si>
    <t>Nombre</t>
  </si>
  <si>
    <t>INFORMACIÓN GENERAL</t>
  </si>
  <si>
    <t>Nombre de quien diligencia</t>
  </si>
  <si>
    <t>Nombre del Líder que hace el reporte</t>
  </si>
  <si>
    <t>Fecha de la actividad</t>
  </si>
  <si>
    <t>Programa</t>
  </si>
  <si>
    <t>Nombre de la actividad</t>
  </si>
  <si>
    <t>Lugar de la actividad</t>
  </si>
  <si>
    <t>Barrio donde se realizo la actividad</t>
  </si>
  <si>
    <t>Objeto/Descripción de la actividad</t>
  </si>
  <si>
    <t>Aliados (Entidades asistentes)</t>
  </si>
  <si>
    <t>Observaciones</t>
  </si>
  <si>
    <t>Tipo de evidencia</t>
  </si>
  <si>
    <t>Enlace de evidencia (Link en la nube - Con permisos de edición a planeacionpes@cartagena.gov.co - Carpeta)</t>
  </si>
  <si>
    <t>REPORTE META PRODUCTO EJECUTADO DE ENERO 1 A MARZO 31 DE 2024</t>
  </si>
  <si>
    <t>OBSERVACION O RELACION DE EVIDENCIA ENERO 1 A MARZO 31 DE 2024</t>
  </si>
  <si>
    <t xml:space="preserve">ENERO
No se reporta movimiento en este indicador
FEBRERO
No se reporta movimiento en este indicador
MARZO
Arroyo Grande -3/07/2024 - 13 Beneficiarios - Reporta base de datos: Si. </t>
  </si>
  <si>
    <t>ENERO
No se reporta movimiento en este indicador
FEBRERO
No se reporta movimiento en este indicador
MARZO
No se reporta movimiento en este indicador</t>
  </si>
  <si>
    <t>ENERO
No se reporta movimiento en este indicador
FEBRERO
CORREGIMIENTO DE SANTANA - 2/22/2024 - 272 Beneficiarios - Reporta base de datos: Si
MARZO
No se reporta movimiento en este indicador</t>
  </si>
  <si>
    <t>ENERO
No se reporta movimiento en este indicador
FEBRERO
No se reporta movimiento en este indicador
MARZO
NELSON MANDELA - 3/16/2024 -17 Beneficiarios - Reporta base de datos: Si
NELSON MANDELA - 3/16/2024 -10 Beneficiarios - Reporta base de datos: Si
FREDONIA - 3/17/2024 - 36 Beneficiarios - Reporta base de datos: Si
EL CARMELO - 3/19/2024 - 118 Beneficiarios - Reporta base de datos: Si
VILLAS DE ARANJUEZ - 3/27/2024 -20 Beneficiarios - Reporta base de datos: Si</t>
  </si>
  <si>
    <t>Cartagena</t>
  </si>
  <si>
    <t xml:space="preserve">Cartagena </t>
  </si>
  <si>
    <t>ENERO
No se reporta movimiento en este indicador
FEBRERO
Santana Bolívar - 2/07/2024 - 14  Beneficiarios - Reporta base de datos: Si
MARZO
SAN JOSE DE LOS CAMPANOS  - 3/06/2024 - 23 Beneficiarios - Reporta base de datos: Si
CALLE PRINCIPAL  - 3/21/2024 - 14 Beneficiarios - Reporta base de datos: Si</t>
  </si>
  <si>
    <t xml:space="preserve">ENERO
BICENTENARIO  - 1/24/2024 - 215  Beneficiarios - Reporta base de datos: Si
FEBRERO
BARÚ - 2/07/2024 - 342 Beneficiarios - Reporta base de datos: Si
MARZO 
SAN JOSE DE LOS CAMPANOS  - 3/06/2024 - 634 Beneficiarios - Reporta base de datos: Si
</t>
  </si>
  <si>
    <t>REPORTE EJECUCIÓN PRESUPUESTAL A 31 DE MARZO 2024(REGISTROS PRESUPUESTALES)</t>
  </si>
  <si>
    <t>PORCENTAJE DE AVANCE DE EJECUCION PRESUPUESTAL A 31  DE MARZO 2024   SEGÚN RP</t>
  </si>
  <si>
    <t>REPORTE EJECUCIÓN PRESUPUESTAL A 31 DE MARZO 2024 (GIROS)</t>
  </si>
  <si>
    <t>ENERO
Cartagena - 1/19/2024 - 776  Beneficiarios - Reporta base de datos: Si
FEBRERO
No se reporta movimiento en este indicador
MARZO
No se reporta movimiento en este indicador</t>
  </si>
  <si>
    <t>ENERO
Ciudad de Bicentenario - 1/24/2024 - 169 Beneficiarios - Reporta base de datos: Si. 
FEBRERO
No se reporta movimiento en este indicador
MARZO
SAN JOSE DE LOS CAMPANOS SECTOR LOS ROSALES - 3/06/2024 - 64 Beneficiarios - Reporta base de datos: Si.
BLAS DE LEZO - 3/06/2024 - 63  Beneficiarios - Reporta base de datos: Si.
BOSQUE - 3/13/2024 - 77 Beneficiarios - Reporta base de datos: Si.
Barrio chino - 3/15/2024  - 36  Beneficiarios - Reporta base de datos: Si.
VARIANTE MAMONAL - 3/18/2024 - 47 Beneficiarios - Reporta base de datos: Si.
EL BOSQUE SECTOR CARTAGENITA- 3/21/2024 - 80  Beneficiarios - Reporta base de datos: Si.
CIUDADELA 2000 - 3/04/2024 - 28 Beneficiarios - Reporta base de datos: Si.
chambacu- 3/01/2024 - 26 Beneficiarios - Reporta base de datos: Si.</t>
  </si>
  <si>
    <t xml:space="preserve">ENERO
No se reporta movimiento en este indicador
FEBRERO
Cartagena - 2/20/2024 - 20  Beneficiarios - Reporta base de datos: Si
MARZO
No se reporta movimiento en este indicador
</t>
  </si>
  <si>
    <t>AVANCE LINEA ESTRATÉGICA DE SUPERACIÓN DE LA POBREZA EXTREMA Y DESIGUALDAD A MARZO 30-2024</t>
  </si>
  <si>
    <t>AVANCE PROYECTO IDENTIFICACIÓN PARA LA SUPERACIÓN DE LA POBREZA EXTREMA Y DESIGUALDAD</t>
  </si>
  <si>
    <t>PORCENTAJE DE AVANCE DE EJECUCION PRESUPUESTAL A 31  DE MARZO 2024   SEGÚN GIROS</t>
  </si>
  <si>
    <t>AVANCE PROYECTOS PLAN DE ACCIÓN PLAN DE EMERGENCIA SOCIAL PEDRO ROMERO A MARZO 30-2024</t>
  </si>
  <si>
    <t>EJECUCION PRESUPUESTAL PLAN DE EMERGENCIA SOCIAL PEDRO ROMERO A MARZO 30-2024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</si>
</sst>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0;[Red]0"/>
    <numFmt numFmtId="165" formatCode="_-&quot;$&quot;\ * #,##0_-;\-&quot;$&quot;\ * #,##0_-;_-&quot;$&quot;\ * &quot;-&quot;??_-;_-@_-"/>
  </numFmts>
  <fonts count="23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FF0000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305496"/>
      <name val="Calibri"/>
      <family val="2"/>
    </font>
    <font>
      <b/>
      <sz val="11"/>
      <color rgb="FFFFFFFF"/>
      <name val="Calibri"/>
      <family val="2"/>
    </font>
    <font>
      <b/>
      <sz val="11"/>
      <color rgb="FF305496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2060"/>
      <name val="Aptos Narrow"/>
      <family val="2"/>
      <scheme val="minor"/>
    </font>
    <font>
      <b/>
      <sz val="10"/>
      <color rgb="FF002060"/>
      <name val="Arial"/>
      <family val="2"/>
    </font>
    <font>
      <sz val="11"/>
      <color rgb="FF002060"/>
      <name val="Aptos Narrow"/>
      <family val="2"/>
      <scheme val="minor"/>
    </font>
    <font>
      <b/>
      <sz val="11"/>
      <color rgb="FF002060"/>
      <name val="Arial"/>
      <family val="2"/>
    </font>
    <font>
      <sz val="10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FFD966"/>
        <bgColor rgb="FF000000"/>
      </patternFill>
    </fill>
    <fill>
      <patternFill patternType="solid">
        <fgColor rgb="FF5B9BD5"/>
        <bgColor rgb="FF5B9BD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/>
    <xf numFmtId="0" fontId="3" fillId="0" borderId="1" xfId="0" applyFont="1" applyBorder="1"/>
    <xf numFmtId="10" fontId="3" fillId="0" borderId="0" xfId="0" applyNumberFormat="1" applyFont="1"/>
    <xf numFmtId="10" fontId="3" fillId="0" borderId="4" xfId="0" applyNumberFormat="1" applyFont="1" applyBorder="1"/>
    <xf numFmtId="10" fontId="3" fillId="0" borderId="1" xfId="0" applyNumberFormat="1" applyFont="1" applyBorder="1"/>
    <xf numFmtId="0" fontId="6" fillId="5" borderId="0" xfId="0" applyFont="1" applyFill="1"/>
    <xf numFmtId="0" fontId="6" fillId="0" borderId="0" xfId="0" applyFont="1"/>
    <xf numFmtId="14" fontId="6" fillId="5" borderId="0" xfId="0" applyNumberFormat="1" applyFont="1" applyFill="1"/>
    <xf numFmtId="0" fontId="5" fillId="5" borderId="0" xfId="2" applyFill="1"/>
    <xf numFmtId="0" fontId="7" fillId="0" borderId="0" xfId="0" applyFont="1"/>
    <xf numFmtId="14" fontId="7" fillId="0" borderId="0" xfId="0" applyNumberFormat="1" applyFont="1"/>
    <xf numFmtId="0" fontId="5" fillId="0" borderId="0" xfId="2"/>
    <xf numFmtId="0" fontId="7" fillId="5" borderId="0" xfId="0" applyFont="1" applyFill="1"/>
    <xf numFmtId="22" fontId="7" fillId="5" borderId="0" xfId="0" applyNumberFormat="1" applyFont="1" applyFill="1"/>
    <xf numFmtId="14" fontId="7" fillId="5" borderId="0" xfId="0" applyNumberFormat="1" applyFont="1" applyFill="1"/>
    <xf numFmtId="22" fontId="7" fillId="0" borderId="0" xfId="0" applyNumberFormat="1" applyFont="1"/>
    <xf numFmtId="0" fontId="8" fillId="0" borderId="0" xfId="0" applyFont="1"/>
    <xf numFmtId="0" fontId="8" fillId="5" borderId="0" xfId="0" applyFont="1" applyFill="1"/>
    <xf numFmtId="0" fontId="7" fillId="6" borderId="0" xfId="0" applyFont="1" applyFill="1"/>
    <xf numFmtId="0" fontId="5" fillId="6" borderId="0" xfId="2" applyFill="1"/>
    <xf numFmtId="14" fontId="6" fillId="0" borderId="0" xfId="0" applyNumberFormat="1" applyFont="1"/>
    <xf numFmtId="14" fontId="7" fillId="5" borderId="0" xfId="0" applyNumberFormat="1" applyFont="1" applyFill="1" applyAlignment="1">
      <alignment horizontal="right" indent="3"/>
    </xf>
    <xf numFmtId="0" fontId="9" fillId="7" borderId="0" xfId="0" applyFont="1" applyFill="1"/>
    <xf numFmtId="0" fontId="10" fillId="7" borderId="0" xfId="0" applyFont="1" applyFill="1"/>
    <xf numFmtId="0" fontId="0" fillId="0" borderId="0" xfId="0" applyAlignment="1">
      <alignment horizontal="right"/>
    </xf>
    <xf numFmtId="0" fontId="9" fillId="7" borderId="0" xfId="0" applyFont="1" applyFill="1" applyAlignment="1">
      <alignment horizontal="right"/>
    </xf>
    <xf numFmtId="14" fontId="6" fillId="5" borderId="0" xfId="0" applyNumberFormat="1" applyFont="1" applyFill="1" applyAlignment="1">
      <alignment horizontal="right"/>
    </xf>
    <xf numFmtId="14" fontId="7" fillId="0" borderId="0" xfId="0" applyNumberFormat="1" applyFont="1" applyAlignment="1">
      <alignment horizontal="right"/>
    </xf>
    <xf numFmtId="14" fontId="7" fillId="5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5" borderId="0" xfId="0" applyFont="1" applyFill="1" applyAlignment="1">
      <alignment horizontal="right"/>
    </xf>
    <xf numFmtId="0" fontId="7" fillId="6" borderId="0" xfId="0" applyFont="1" applyFill="1" applyAlignment="1">
      <alignment horizontal="right"/>
    </xf>
    <xf numFmtId="14" fontId="6" fillId="0" borderId="0" xfId="0" applyNumberFormat="1" applyFont="1" applyAlignment="1">
      <alignment horizontal="right"/>
    </xf>
    <xf numFmtId="0" fontId="6" fillId="5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vertical="top" wrapText="1"/>
    </xf>
    <xf numFmtId="9" fontId="3" fillId="0" borderId="0" xfId="1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0" fontId="12" fillId="2" borderId="3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9" fontId="12" fillId="2" borderId="2" xfId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9" fontId="16" fillId="0" borderId="1" xfId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0" fontId="16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164" fontId="15" fillId="0" borderId="1" xfId="0" applyNumberFormat="1" applyFont="1" applyBorder="1" applyAlignment="1">
      <alignment horizontal="center" vertical="center" wrapText="1"/>
    </xf>
    <xf numFmtId="10" fontId="15" fillId="3" borderId="1" xfId="1" applyNumberFormat="1" applyFont="1" applyFill="1" applyBorder="1" applyAlignment="1">
      <alignment horizontal="center" vertical="center" wrapText="1"/>
    </xf>
    <xf numFmtId="0" fontId="15" fillId="3" borderId="1" xfId="1" applyNumberFormat="1" applyFont="1" applyFill="1" applyBorder="1" applyAlignment="1">
      <alignment horizontal="center" vertical="center" wrapText="1"/>
    </xf>
    <xf numFmtId="9" fontId="16" fillId="3" borderId="1" xfId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6" xfId="0" applyFont="1" applyBorder="1"/>
    <xf numFmtId="0" fontId="15" fillId="0" borderId="6" xfId="0" applyFont="1" applyBorder="1"/>
    <xf numFmtId="8" fontId="15" fillId="0" borderId="1" xfId="0" applyNumberFormat="1" applyFont="1" applyBorder="1" applyAlignment="1">
      <alignment horizontal="center" vertical="center"/>
    </xf>
    <xf numFmtId="8" fontId="15" fillId="0" borderId="1" xfId="0" applyNumberFormat="1" applyFont="1" applyBorder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9" fontId="16" fillId="0" borderId="1" xfId="1" applyFont="1" applyBorder="1" applyAlignment="1">
      <alignment horizontal="center" vertical="center"/>
    </xf>
    <xf numFmtId="6" fontId="15" fillId="0" borderId="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/>
    <xf numFmtId="0" fontId="11" fillId="3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1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9" fontId="16" fillId="0" borderId="3" xfId="1" applyFont="1" applyBorder="1" applyAlignment="1">
      <alignment horizontal="center" vertical="center" wrapText="1"/>
    </xf>
    <xf numFmtId="9" fontId="16" fillId="0" borderId="4" xfId="1" applyFont="1" applyBorder="1" applyAlignment="1">
      <alignment horizontal="center" vertical="center" wrapText="1"/>
    </xf>
    <xf numFmtId="9" fontId="17" fillId="0" borderId="15" xfId="0" applyNumberFormat="1" applyFont="1" applyBorder="1" applyAlignment="1">
      <alignment horizontal="center" vertical="center"/>
    </xf>
    <xf numFmtId="9" fontId="16" fillId="3" borderId="4" xfId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vertical="center"/>
    </xf>
    <xf numFmtId="164" fontId="14" fillId="0" borderId="1" xfId="0" applyNumberFormat="1" applyFont="1" applyBorder="1" applyAlignment="1">
      <alignment vertical="center" wrapText="1"/>
    </xf>
    <xf numFmtId="164" fontId="14" fillId="0" borderId="8" xfId="0" applyNumberFormat="1" applyFont="1" applyBorder="1" applyAlignment="1">
      <alignment vertical="center" wrapText="1"/>
    </xf>
    <xf numFmtId="9" fontId="16" fillId="3" borderId="3" xfId="1" applyFont="1" applyFill="1" applyBorder="1" applyAlignment="1">
      <alignment horizontal="center" vertical="center" wrapText="1"/>
    </xf>
    <xf numFmtId="9" fontId="14" fillId="0" borderId="15" xfId="1" applyFont="1" applyBorder="1" applyAlignment="1">
      <alignment horizontal="center" vertical="center" wrapText="1"/>
    </xf>
    <xf numFmtId="9" fontId="14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9" fontId="16" fillId="0" borderId="4" xfId="1" applyFont="1" applyBorder="1" applyAlignment="1">
      <alignment horizontal="center" vertical="center"/>
    </xf>
    <xf numFmtId="9" fontId="14" fillId="0" borderId="1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9" fontId="16" fillId="0" borderId="3" xfId="1" applyFont="1" applyBorder="1" applyAlignment="1">
      <alignment horizontal="center" vertical="center"/>
    </xf>
    <xf numFmtId="9" fontId="14" fillId="0" borderId="15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9" fontId="12" fillId="0" borderId="1" xfId="1" applyFont="1" applyBorder="1" applyAlignment="1">
      <alignment horizontal="center" vertical="center"/>
    </xf>
    <xf numFmtId="44" fontId="14" fillId="0" borderId="1" xfId="3" applyFont="1" applyBorder="1" applyAlignment="1">
      <alignment vertical="center" wrapText="1"/>
    </xf>
    <xf numFmtId="165" fontId="14" fillId="0" borderId="1" xfId="3" applyNumberFormat="1" applyFont="1" applyBorder="1" applyAlignment="1">
      <alignment vertical="center" wrapText="1"/>
    </xf>
    <xf numFmtId="165" fontId="17" fillId="0" borderId="1" xfId="3" applyNumberFormat="1" applyFont="1" applyBorder="1" applyAlignment="1">
      <alignment vertical="center"/>
    </xf>
    <xf numFmtId="165" fontId="17" fillId="0" borderId="15" xfId="3" applyNumberFormat="1" applyFont="1" applyBorder="1" applyAlignment="1">
      <alignment horizontal="center" vertical="center"/>
    </xf>
    <xf numFmtId="165" fontId="14" fillId="0" borderId="1" xfId="3" applyNumberFormat="1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2" borderId="2" xfId="0" applyFont="1" applyFill="1" applyBorder="1" applyAlignment="1">
      <alignment horizontal="center" vertical="center"/>
    </xf>
    <xf numFmtId="10" fontId="21" fillId="0" borderId="8" xfId="0" applyNumberFormat="1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0" fontId="19" fillId="0" borderId="1" xfId="1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65" fontId="12" fillId="0" borderId="1" xfId="0" applyNumberFormat="1" applyFont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 vertical="center"/>
    </xf>
    <xf numFmtId="10" fontId="18" fillId="0" borderId="1" xfId="1" applyNumberFormat="1" applyFont="1" applyBorder="1" applyAlignment="1">
      <alignment horizontal="center" vertical="center"/>
    </xf>
    <xf numFmtId="10" fontId="22" fillId="0" borderId="3" xfId="1" applyNumberFormat="1" applyFont="1" applyBorder="1" applyAlignment="1">
      <alignment horizontal="center" vertical="center" wrapText="1"/>
    </xf>
    <xf numFmtId="10" fontId="22" fillId="0" borderId="5" xfId="1" applyNumberFormat="1" applyFont="1" applyBorder="1" applyAlignment="1">
      <alignment horizontal="center" vertical="center" wrapText="1"/>
    </xf>
    <xf numFmtId="10" fontId="22" fillId="0" borderId="4" xfId="1" applyNumberFormat="1" applyFont="1" applyBorder="1" applyAlignment="1">
      <alignment horizontal="center" vertical="center" wrapText="1"/>
    </xf>
    <xf numFmtId="10" fontId="22" fillId="0" borderId="3" xfId="1" applyNumberFormat="1" applyFont="1" applyBorder="1" applyAlignment="1">
      <alignment horizontal="center" vertical="center"/>
    </xf>
    <xf numFmtId="10" fontId="22" fillId="0" borderId="5" xfId="1" applyNumberFormat="1" applyFont="1" applyBorder="1" applyAlignment="1">
      <alignment horizontal="center" vertical="center"/>
    </xf>
    <xf numFmtId="10" fontId="22" fillId="0" borderId="4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5" fontId="17" fillId="0" borderId="6" xfId="3" applyNumberFormat="1" applyFont="1" applyBorder="1" applyAlignment="1">
      <alignment horizontal="center" vertical="center"/>
    </xf>
    <xf numFmtId="165" fontId="17" fillId="0" borderId="7" xfId="3" applyNumberFormat="1" applyFont="1" applyBorder="1" applyAlignment="1">
      <alignment horizontal="center" vertical="center"/>
    </xf>
    <xf numFmtId="165" fontId="17" fillId="0" borderId="8" xfId="3" applyNumberFormat="1" applyFont="1" applyBorder="1" applyAlignment="1">
      <alignment horizontal="center" vertical="center"/>
    </xf>
    <xf numFmtId="165" fontId="14" fillId="0" borderId="6" xfId="3" applyNumberFormat="1" applyFont="1" applyBorder="1" applyAlignment="1">
      <alignment horizontal="center" vertical="center" wrapText="1"/>
    </xf>
    <xf numFmtId="165" fontId="14" fillId="0" borderId="7" xfId="3" applyNumberFormat="1" applyFont="1" applyBorder="1" applyAlignment="1">
      <alignment horizontal="center" vertical="center" wrapText="1"/>
    </xf>
    <xf numFmtId="165" fontId="14" fillId="0" borderId="8" xfId="3" applyNumberFormat="1" applyFont="1" applyBorder="1" applyAlignment="1">
      <alignment horizontal="center" vertical="center" wrapText="1"/>
    </xf>
    <xf numFmtId="165" fontId="14" fillId="0" borderId="6" xfId="3" applyNumberFormat="1" applyFont="1" applyBorder="1" applyAlignment="1">
      <alignment horizontal="center" vertical="center"/>
    </xf>
    <xf numFmtId="165" fontId="14" fillId="0" borderId="7" xfId="3" applyNumberFormat="1" applyFont="1" applyBorder="1" applyAlignment="1">
      <alignment horizontal="center" vertical="center"/>
    </xf>
    <xf numFmtId="165" fontId="14" fillId="0" borderId="8" xfId="3" applyNumberFormat="1" applyFont="1" applyBorder="1" applyAlignment="1">
      <alignment horizontal="center" vertical="center"/>
    </xf>
    <xf numFmtId="9" fontId="14" fillId="3" borderId="3" xfId="1" applyFont="1" applyFill="1" applyBorder="1" applyAlignment="1">
      <alignment horizontal="center" vertical="center" wrapText="1"/>
    </xf>
    <xf numFmtId="9" fontId="14" fillId="3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8" fontId="15" fillId="0" borderId="1" xfId="0" applyNumberFormat="1" applyFont="1" applyBorder="1" applyAlignment="1">
      <alignment horizontal="center" vertical="center"/>
    </xf>
    <xf numFmtId="8" fontId="15" fillId="0" borderId="1" xfId="0" applyNumberFormat="1" applyFont="1" applyBorder="1" applyAlignment="1">
      <alignment horizontal="center" vertical="center" wrapText="1"/>
    </xf>
    <xf numFmtId="6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22" fillId="0" borderId="1" xfId="1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6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0" fontId="20" fillId="0" borderId="3" xfId="1" applyNumberFormat="1" applyFont="1" applyBorder="1" applyAlignment="1">
      <alignment horizontal="center" vertical="center"/>
    </xf>
    <xf numFmtId="10" fontId="20" fillId="0" borderId="5" xfId="1" applyNumberFormat="1" applyFont="1" applyBorder="1" applyAlignment="1">
      <alignment horizontal="center" vertical="center"/>
    </xf>
    <xf numFmtId="10" fontId="20" fillId="0" borderId="4" xfId="1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6" fontId="16" fillId="0" borderId="4" xfId="0" applyNumberFormat="1" applyFont="1" applyBorder="1" applyAlignment="1">
      <alignment horizontal="center" vertical="center" wrapText="1"/>
    </xf>
    <xf numFmtId="10" fontId="14" fillId="3" borderId="3" xfId="0" applyNumberFormat="1" applyFont="1" applyFill="1" applyBorder="1" applyAlignment="1">
      <alignment horizontal="center" vertical="center" wrapText="1"/>
    </xf>
    <xf numFmtId="10" fontId="14" fillId="3" borderId="4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0" fontId="20" fillId="0" borderId="1" xfId="1" applyNumberFormat="1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6" fontId="16" fillId="0" borderId="1" xfId="0" applyNumberFormat="1" applyFont="1" applyBorder="1" applyAlignment="1">
      <alignment horizontal="center" vertical="center"/>
    </xf>
    <xf numFmtId="10" fontId="22" fillId="0" borderId="1" xfId="1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FGjnSEIkkluzSX_gef94wUC2X00oFwOS/edit?usp=drive_link&amp;ouid=108901437242586431718&amp;rtpof=true&amp;sd=true" TargetMode="External"/><Relationship Id="rId13" Type="http://schemas.openxmlformats.org/officeDocument/2006/relationships/hyperlink" Target="https://drive.google.com/drive/folders/1yqvq0YdGF_UpkasU4h6U1Gwy4Gs3GbRG?usp=sharing" TargetMode="External"/><Relationship Id="rId3" Type="http://schemas.openxmlformats.org/officeDocument/2006/relationships/hyperlink" Target="https://drive.google.com/drive/folders/1K8TV_eUXTllqxlcqZ-JcXhjr1EvynDRt" TargetMode="External"/><Relationship Id="rId7" Type="http://schemas.openxmlformats.org/officeDocument/2006/relationships/hyperlink" Target="https://drive.google.com/file/d/1Wvdh36jJYugjIKYz2U0e6KE4fRiL78X8/view" TargetMode="External"/><Relationship Id="rId12" Type="http://schemas.openxmlformats.org/officeDocument/2006/relationships/hyperlink" Target="https://drive.google.com/drive/folders/1r31xxcjMRFNxK6triUleeG2QNy-2ZVxw" TargetMode="External"/><Relationship Id="rId2" Type="http://schemas.openxmlformats.org/officeDocument/2006/relationships/hyperlink" Target="https://drive.google.com/drive/folders/1V3FwhtRlCzLceo8WyM3UlxtyIQ6PxNlo?usp=drive_link" TargetMode="External"/><Relationship Id="rId1" Type="http://schemas.openxmlformats.org/officeDocument/2006/relationships/hyperlink" Target="https://drive.google.com/drive/folders/1d8aXCugAMg705ZBKo4Lk4BwIsgygPkux" TargetMode="External"/><Relationship Id="rId6" Type="http://schemas.openxmlformats.org/officeDocument/2006/relationships/hyperlink" Target="https://drive.google.com/file/d/1oloyBXsw1O6QX2sCfhp8sQ_iOmotxmB_/view" TargetMode="External"/><Relationship Id="rId11" Type="http://schemas.openxmlformats.org/officeDocument/2006/relationships/hyperlink" Target="https://drive.google.com/drive/folders/1rrOh6KRimLibITEmFDHvNBpIIBGSjhrH" TargetMode="External"/><Relationship Id="rId5" Type="http://schemas.openxmlformats.org/officeDocument/2006/relationships/hyperlink" Target="https://drive.google.com/drive/folders/1K8TV_eUXTllqxlcqZ-JcXhjr1EvynDRt" TargetMode="External"/><Relationship Id="rId15" Type="http://schemas.openxmlformats.org/officeDocument/2006/relationships/hyperlink" Target="https://drive.google.com/drive/u/0/folders/1kgTKiLjTWq_wp52mjWqsyd_GUbNIk8oe" TargetMode="External"/><Relationship Id="rId10" Type="http://schemas.openxmlformats.org/officeDocument/2006/relationships/hyperlink" Target="https://drive.google.com/drive/folders/1JMbVoeHLq6QMnUQjzeqfbbwDF962F76I?usp=drive_link" TargetMode="External"/><Relationship Id="rId4" Type="http://schemas.openxmlformats.org/officeDocument/2006/relationships/hyperlink" Target="https://drive.google.com/drive/folders/1K8TV_eUXTllqxlcqZ-JcXhjr1EvynDRt" TargetMode="External"/><Relationship Id="rId9" Type="http://schemas.openxmlformats.org/officeDocument/2006/relationships/hyperlink" Target="https://drive.google.com/drive/folders/1RYwTZoApjwSwPM9bgeASBnXqC_zY06hr?usp=drive_link" TargetMode="External"/><Relationship Id="rId14" Type="http://schemas.openxmlformats.org/officeDocument/2006/relationships/hyperlink" Target="https://drive.google.com/drive/folders/1yqvq0YdGF_UpkasU4h6U1Gwy4Gs3GbRG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28485-0BE9-45B2-804A-AD64646FA664}">
  <dimension ref="A1:BC171"/>
  <sheetViews>
    <sheetView tabSelected="1" topLeftCell="B2" zoomScale="80" zoomScaleNormal="80" workbookViewId="0">
      <selection activeCell="H4" sqref="H4:H6"/>
    </sheetView>
  </sheetViews>
  <sheetFormatPr baseColWidth="10" defaultRowHeight="15" x14ac:dyDescent="0.25"/>
  <cols>
    <col min="1" max="1" width="22" hidden="1" customWidth="1"/>
    <col min="2" max="2" width="13.85546875" customWidth="1"/>
    <col min="3" max="3" width="17" customWidth="1"/>
    <col min="4" max="4" width="0" hidden="1" customWidth="1"/>
    <col min="5" max="5" width="22.140625" style="91" hidden="1" customWidth="1"/>
    <col min="6" max="6" width="17.85546875" style="91" hidden="1" customWidth="1"/>
    <col min="7" max="7" width="13.5703125" hidden="1" customWidth="1"/>
    <col min="8" max="8" width="14.140625" style="92" customWidth="1"/>
    <col min="9" max="9" width="23.140625" style="93" customWidth="1"/>
    <col min="10" max="10" width="15" style="93" customWidth="1"/>
    <col min="11" max="11" width="22.42578125" customWidth="1"/>
    <col min="12" max="12" width="22.85546875" style="93" customWidth="1"/>
    <col min="13" max="13" width="8.42578125" customWidth="1"/>
    <col min="14" max="14" width="10.140625" style="89" customWidth="1"/>
    <col min="15" max="15" width="18.28515625" style="93" customWidth="1"/>
    <col min="16" max="16" width="16.7109375" customWidth="1"/>
    <col min="17" max="17" width="17.5703125" customWidth="1"/>
    <col min="18" max="19" width="17.28515625" customWidth="1"/>
    <col min="20" max="20" width="17.28515625" style="95" customWidth="1"/>
    <col min="21" max="21" width="17.28515625" style="5" customWidth="1"/>
    <col min="22" max="22" width="17.28515625" style="8" customWidth="1"/>
    <col min="23" max="23" width="18.5703125" style="93" customWidth="1"/>
    <col min="24" max="24" width="18.7109375" style="93" customWidth="1"/>
    <col min="25" max="25" width="24" style="93" customWidth="1"/>
    <col min="26" max="26" width="25.85546875" style="93" customWidth="1"/>
    <col min="27" max="27" width="23.5703125" style="93" customWidth="1"/>
    <col min="28" max="28" width="18.7109375" style="93" customWidth="1"/>
    <col min="29" max="30" width="18.7109375" style="89" customWidth="1"/>
    <col min="31" max="31" width="18.7109375" style="40" customWidth="1"/>
    <col min="32" max="32" width="14.42578125" style="93" customWidth="1"/>
    <col min="33" max="33" width="15" style="93" customWidth="1"/>
    <col min="34" max="34" width="12.85546875" style="93" customWidth="1"/>
    <col min="35" max="35" width="16.85546875" style="93" customWidth="1"/>
    <col min="36" max="36" width="16.140625" style="89" customWidth="1"/>
    <col min="37" max="37" width="18" style="89" customWidth="1"/>
    <col min="38" max="38" width="16.5703125" style="93" customWidth="1"/>
    <col min="39" max="39" width="22.5703125" customWidth="1"/>
    <col min="40" max="40" width="17.140625" style="93" customWidth="1"/>
    <col min="41" max="41" width="18" style="93" customWidth="1"/>
    <col min="42" max="42" width="20" style="93" customWidth="1"/>
    <col min="43" max="44" width="22" style="137" customWidth="1"/>
    <col min="45" max="46" width="24.42578125" style="144" customWidth="1"/>
    <col min="47" max="47" width="20.5703125" style="89" customWidth="1"/>
    <col min="48" max="48" width="44.5703125" style="93" customWidth="1"/>
    <col min="49" max="49" width="18.42578125" style="92" customWidth="1"/>
    <col min="50" max="50" width="14.140625" style="93" customWidth="1"/>
    <col min="51" max="51" width="18.42578125" style="89" customWidth="1"/>
    <col min="52" max="52" width="20" style="89" customWidth="1"/>
    <col min="53" max="53" width="22" style="93" customWidth="1"/>
    <col min="54" max="54" width="20.5703125" style="93" customWidth="1"/>
    <col min="55" max="55" width="81.42578125" style="89" customWidth="1"/>
  </cols>
  <sheetData>
    <row r="1" spans="1:55" s="52" customFormat="1" ht="60" hidden="1" customHeight="1" x14ac:dyDescent="0.25">
      <c r="A1" s="220" t="s">
        <v>41</v>
      </c>
      <c r="B1" s="221"/>
      <c r="C1" s="221"/>
      <c r="D1" s="221"/>
      <c r="E1" s="222"/>
      <c r="F1" s="223"/>
      <c r="G1" s="223"/>
      <c r="H1" s="224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43"/>
      <c r="T1" s="44"/>
      <c r="U1" s="45"/>
      <c r="V1" s="46"/>
      <c r="W1" s="42" t="s">
        <v>42</v>
      </c>
      <c r="X1" s="41"/>
      <c r="Y1" s="41"/>
      <c r="Z1" s="47"/>
      <c r="AA1" s="41"/>
      <c r="AB1" s="47"/>
      <c r="AC1" s="41"/>
      <c r="AD1" s="41"/>
      <c r="AE1" s="48"/>
      <c r="AF1" s="41"/>
      <c r="AG1" s="41"/>
      <c r="AH1" s="41"/>
      <c r="AI1" s="47"/>
      <c r="AJ1" s="49"/>
      <c r="AK1" s="41"/>
      <c r="AL1" s="41" t="s">
        <v>43</v>
      </c>
      <c r="AM1" s="49"/>
      <c r="AN1" s="41"/>
      <c r="AO1" s="41"/>
      <c r="AP1" s="41"/>
      <c r="AQ1" s="136"/>
      <c r="AR1" s="136"/>
      <c r="AS1" s="138"/>
      <c r="AT1" s="138"/>
      <c r="AU1" s="41" t="s">
        <v>44</v>
      </c>
      <c r="AV1" s="47"/>
      <c r="AW1" s="47"/>
      <c r="AX1" s="41"/>
      <c r="AY1" s="41"/>
      <c r="AZ1" s="41"/>
      <c r="BA1" s="41" t="s">
        <v>45</v>
      </c>
      <c r="BB1" s="50"/>
      <c r="BC1" s="51"/>
    </row>
    <row r="2" spans="1:55" s="96" customFormat="1" ht="81" customHeight="1" x14ac:dyDescent="0.25">
      <c r="A2" s="217" t="s">
        <v>0</v>
      </c>
      <c r="B2" s="210" t="s">
        <v>1</v>
      </c>
      <c r="C2" s="210" t="s">
        <v>2</v>
      </c>
      <c r="D2" s="210" t="s">
        <v>3</v>
      </c>
      <c r="E2" s="210" t="s">
        <v>4</v>
      </c>
      <c r="F2" s="210" t="s">
        <v>5</v>
      </c>
      <c r="G2" s="210" t="s">
        <v>6</v>
      </c>
      <c r="H2" s="210" t="s">
        <v>7</v>
      </c>
      <c r="I2" s="210" t="s">
        <v>8</v>
      </c>
      <c r="J2" s="210" t="s">
        <v>9</v>
      </c>
      <c r="K2" s="210" t="s">
        <v>10</v>
      </c>
      <c r="L2" s="210" t="s">
        <v>64</v>
      </c>
      <c r="M2" s="210" t="s">
        <v>11</v>
      </c>
      <c r="N2" s="210"/>
      <c r="O2" s="210" t="s">
        <v>14</v>
      </c>
      <c r="P2" s="210" t="s">
        <v>67</v>
      </c>
      <c r="Q2" s="210" t="s">
        <v>68</v>
      </c>
      <c r="R2" s="210" t="s">
        <v>15</v>
      </c>
      <c r="S2" s="157" t="s">
        <v>752</v>
      </c>
      <c r="T2" s="210" t="s">
        <v>302</v>
      </c>
      <c r="U2" s="159" t="s">
        <v>303</v>
      </c>
      <c r="V2" s="213" t="s">
        <v>304</v>
      </c>
      <c r="W2" s="157" t="s">
        <v>16</v>
      </c>
      <c r="X2" s="157" t="s">
        <v>17</v>
      </c>
      <c r="Y2" s="157" t="s">
        <v>18</v>
      </c>
      <c r="Z2" s="157" t="s">
        <v>19</v>
      </c>
      <c r="AA2" s="157" t="s">
        <v>20</v>
      </c>
      <c r="AB2" s="157" t="s">
        <v>21</v>
      </c>
      <c r="AC2" s="157" t="s">
        <v>22</v>
      </c>
      <c r="AD2" s="157" t="s">
        <v>306</v>
      </c>
      <c r="AE2" s="189" t="s">
        <v>307</v>
      </c>
      <c r="AF2" s="157" t="s">
        <v>23</v>
      </c>
      <c r="AG2" s="157" t="s">
        <v>24</v>
      </c>
      <c r="AH2" s="157" t="s">
        <v>25</v>
      </c>
      <c r="AI2" s="157" t="s">
        <v>26</v>
      </c>
      <c r="AJ2" s="157" t="s">
        <v>27</v>
      </c>
      <c r="AK2" s="157" t="s">
        <v>28</v>
      </c>
      <c r="AL2" s="157" t="s">
        <v>292</v>
      </c>
      <c r="AM2" s="157" t="s">
        <v>29</v>
      </c>
      <c r="AN2" s="157" t="s">
        <v>30</v>
      </c>
      <c r="AO2" s="157" t="s">
        <v>31</v>
      </c>
      <c r="AP2" s="157" t="s">
        <v>32</v>
      </c>
      <c r="AQ2" s="159" t="s">
        <v>762</v>
      </c>
      <c r="AR2" s="159" t="s">
        <v>764</v>
      </c>
      <c r="AS2" s="161" t="s">
        <v>763</v>
      </c>
      <c r="AT2" s="161" t="s">
        <v>770</v>
      </c>
      <c r="AU2" s="157" t="s">
        <v>33</v>
      </c>
      <c r="AV2" s="157" t="s">
        <v>34</v>
      </c>
      <c r="AW2" s="157" t="s">
        <v>35</v>
      </c>
      <c r="AX2" s="157" t="s">
        <v>36</v>
      </c>
      <c r="AY2" s="157" t="s">
        <v>37</v>
      </c>
      <c r="AZ2" s="157" t="s">
        <v>38</v>
      </c>
      <c r="BA2" s="157" t="s">
        <v>39</v>
      </c>
      <c r="BB2" s="157" t="s">
        <v>40</v>
      </c>
      <c r="BC2" s="157" t="s">
        <v>753</v>
      </c>
    </row>
    <row r="3" spans="1:55" s="53" customFormat="1" ht="15.75" customHeight="1" thickBot="1" x14ac:dyDescent="0.3">
      <c r="A3" s="217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102" t="s">
        <v>12</v>
      </c>
      <c r="N3" s="103" t="s">
        <v>13</v>
      </c>
      <c r="O3" s="210"/>
      <c r="P3" s="210"/>
      <c r="Q3" s="210"/>
      <c r="R3" s="210"/>
      <c r="S3" s="158"/>
      <c r="T3" s="210"/>
      <c r="U3" s="160"/>
      <c r="V3" s="214"/>
      <c r="W3" s="158"/>
      <c r="X3" s="158"/>
      <c r="Y3" s="158"/>
      <c r="Z3" s="158"/>
      <c r="AA3" s="158"/>
      <c r="AB3" s="158"/>
      <c r="AC3" s="158"/>
      <c r="AD3" s="158"/>
      <c r="AE3" s="190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60"/>
      <c r="AR3" s="160"/>
      <c r="AS3" s="162"/>
      <c r="AT3" s="162"/>
      <c r="AU3" s="158"/>
      <c r="AV3" s="158"/>
      <c r="AW3" s="158"/>
      <c r="AX3" s="158"/>
      <c r="AY3" s="158"/>
      <c r="AZ3" s="158"/>
      <c r="BA3" s="158"/>
      <c r="BB3" s="158"/>
      <c r="BC3" s="158"/>
    </row>
    <row r="4" spans="1:55" ht="153.75" customHeight="1" x14ac:dyDescent="0.25">
      <c r="A4" s="225"/>
      <c r="B4" s="191" t="s">
        <v>46</v>
      </c>
      <c r="C4" s="191" t="s">
        <v>47</v>
      </c>
      <c r="D4" s="191" t="s">
        <v>48</v>
      </c>
      <c r="E4" s="191" t="s">
        <v>49</v>
      </c>
      <c r="F4" s="191" t="s">
        <v>50</v>
      </c>
      <c r="G4" s="218">
        <v>7733</v>
      </c>
      <c r="H4" s="228" t="s">
        <v>51</v>
      </c>
      <c r="I4" s="54" t="s">
        <v>52</v>
      </c>
      <c r="J4" s="54" t="s">
        <v>53</v>
      </c>
      <c r="K4" s="55" t="s">
        <v>54</v>
      </c>
      <c r="L4" s="54" t="s">
        <v>55</v>
      </c>
      <c r="M4" s="55"/>
      <c r="N4" s="56" t="s">
        <v>65</v>
      </c>
      <c r="O4" s="54" t="s">
        <v>66</v>
      </c>
      <c r="P4" s="57">
        <v>24366</v>
      </c>
      <c r="Q4" s="57">
        <v>9035</v>
      </c>
      <c r="R4" s="57">
        <v>15331</v>
      </c>
      <c r="S4" s="57">
        <v>72</v>
      </c>
      <c r="T4" s="57">
        <v>72</v>
      </c>
      <c r="U4" s="58">
        <f>T4/Q4</f>
        <v>7.9690094078583296E-3</v>
      </c>
      <c r="V4" s="58">
        <f>(T4+R4)/P4</f>
        <v>0.63215135845029957</v>
      </c>
      <c r="W4" s="191" t="s">
        <v>70</v>
      </c>
      <c r="X4" s="193">
        <v>2021130010158</v>
      </c>
      <c r="Y4" s="191" t="s">
        <v>71</v>
      </c>
      <c r="Z4" s="54" t="s">
        <v>72</v>
      </c>
      <c r="AA4" s="54" t="s">
        <v>73</v>
      </c>
      <c r="AB4" s="54">
        <v>63</v>
      </c>
      <c r="AC4" s="59">
        <v>0.5</v>
      </c>
      <c r="AD4" s="54">
        <v>2</v>
      </c>
      <c r="AE4" s="60">
        <f>AD4/AB4</f>
        <v>3.1746031746031744E-2</v>
      </c>
      <c r="AF4" s="61">
        <v>45292</v>
      </c>
      <c r="AG4" s="61">
        <v>45473</v>
      </c>
      <c r="AH4" s="56">
        <v>182</v>
      </c>
      <c r="AI4" s="57">
        <v>9035</v>
      </c>
      <c r="AJ4" s="56" t="s">
        <v>78</v>
      </c>
      <c r="AK4" s="54" t="s">
        <v>79</v>
      </c>
      <c r="AL4" s="192" t="s">
        <v>80</v>
      </c>
      <c r="AM4" s="194">
        <v>330000000</v>
      </c>
      <c r="AN4" s="191" t="s">
        <v>83</v>
      </c>
      <c r="AO4" s="191" t="s">
        <v>81</v>
      </c>
      <c r="AP4" s="191" t="s">
        <v>82</v>
      </c>
      <c r="AQ4" s="196">
        <v>12500000</v>
      </c>
      <c r="AR4" s="196">
        <v>0</v>
      </c>
      <c r="AS4" s="216">
        <f>AQ4/AM4</f>
        <v>3.787878787878788E-2</v>
      </c>
      <c r="AT4" s="207">
        <f>AR4/AM4</f>
        <v>0</v>
      </c>
      <c r="AU4" s="192" t="s">
        <v>84</v>
      </c>
      <c r="AV4" s="54" t="s">
        <v>85</v>
      </c>
      <c r="AW4" s="54" t="s">
        <v>86</v>
      </c>
      <c r="AX4" s="191" t="s">
        <v>81</v>
      </c>
      <c r="AY4" s="205">
        <v>45323</v>
      </c>
      <c r="AZ4" s="191" t="s">
        <v>294</v>
      </c>
      <c r="BA4" s="192" t="s">
        <v>87</v>
      </c>
      <c r="BB4" s="192" t="s">
        <v>87</v>
      </c>
      <c r="BC4" s="97" t="s">
        <v>754</v>
      </c>
    </row>
    <row r="5" spans="1:55" ht="140.25" customHeight="1" x14ac:dyDescent="0.25">
      <c r="A5" s="225"/>
      <c r="B5" s="191"/>
      <c r="C5" s="191"/>
      <c r="D5" s="191"/>
      <c r="E5" s="191"/>
      <c r="F5" s="191"/>
      <c r="G5" s="218"/>
      <c r="H5" s="229"/>
      <c r="I5" s="54" t="s">
        <v>56</v>
      </c>
      <c r="J5" s="54" t="s">
        <v>57</v>
      </c>
      <c r="K5" s="55" t="s">
        <v>58</v>
      </c>
      <c r="L5" s="54" t="s">
        <v>59</v>
      </c>
      <c r="M5" s="55"/>
      <c r="N5" s="56" t="s">
        <v>65</v>
      </c>
      <c r="O5" s="54" t="s">
        <v>66</v>
      </c>
      <c r="P5" s="57">
        <v>5000</v>
      </c>
      <c r="Q5" s="57">
        <v>735</v>
      </c>
      <c r="R5" s="57">
        <v>4265</v>
      </c>
      <c r="S5" s="57">
        <v>0</v>
      </c>
      <c r="T5" s="57">
        <v>0</v>
      </c>
      <c r="U5" s="58">
        <f>T5/Q5</f>
        <v>0</v>
      </c>
      <c r="V5" s="62">
        <f>(T5+R5)/P5</f>
        <v>0.85299999999999998</v>
      </c>
      <c r="W5" s="191"/>
      <c r="X5" s="193"/>
      <c r="Y5" s="191"/>
      <c r="Z5" s="54" t="s">
        <v>74</v>
      </c>
      <c r="AA5" s="54" t="s">
        <v>75</v>
      </c>
      <c r="AB5" s="54">
        <v>37</v>
      </c>
      <c r="AC5" s="59">
        <v>0.5</v>
      </c>
      <c r="AD5" s="54">
        <v>0</v>
      </c>
      <c r="AE5" s="60">
        <f t="shared" ref="AE5" si="0">AD5/AB5</f>
        <v>0</v>
      </c>
      <c r="AF5" s="61">
        <v>45292</v>
      </c>
      <c r="AG5" s="61">
        <v>45473</v>
      </c>
      <c r="AH5" s="56">
        <v>182</v>
      </c>
      <c r="AI5" s="57">
        <v>735</v>
      </c>
      <c r="AJ5" s="56" t="s">
        <v>78</v>
      </c>
      <c r="AK5" s="54" t="s">
        <v>79</v>
      </c>
      <c r="AL5" s="192"/>
      <c r="AM5" s="194"/>
      <c r="AN5" s="191"/>
      <c r="AO5" s="191"/>
      <c r="AP5" s="191"/>
      <c r="AQ5" s="197"/>
      <c r="AR5" s="197"/>
      <c r="AS5" s="216"/>
      <c r="AT5" s="208"/>
      <c r="AU5" s="192"/>
      <c r="AV5" s="54"/>
      <c r="AW5" s="54"/>
      <c r="AX5" s="191"/>
      <c r="AY5" s="205"/>
      <c r="AZ5" s="191"/>
      <c r="BA5" s="192"/>
      <c r="BB5" s="192"/>
      <c r="BC5" s="97" t="s">
        <v>755</v>
      </c>
    </row>
    <row r="6" spans="1:55" ht="90.75" thickBot="1" x14ac:dyDescent="0.3">
      <c r="A6" s="225"/>
      <c r="B6" s="191"/>
      <c r="C6" s="191"/>
      <c r="D6" s="191"/>
      <c r="E6" s="191"/>
      <c r="F6" s="191"/>
      <c r="G6" s="218"/>
      <c r="H6" s="230"/>
      <c r="I6" s="54" t="s">
        <v>60</v>
      </c>
      <c r="J6" s="54" t="s">
        <v>61</v>
      </c>
      <c r="K6" s="55" t="s">
        <v>62</v>
      </c>
      <c r="L6" s="54" t="s">
        <v>63</v>
      </c>
      <c r="M6" s="55"/>
      <c r="N6" s="56" t="s">
        <v>65</v>
      </c>
      <c r="O6" s="54" t="s">
        <v>66</v>
      </c>
      <c r="P6" s="57">
        <v>10000</v>
      </c>
      <c r="Q6" s="57" t="s">
        <v>69</v>
      </c>
      <c r="R6" s="57">
        <v>11031</v>
      </c>
      <c r="S6" s="57">
        <v>0</v>
      </c>
      <c r="T6" s="57">
        <v>0</v>
      </c>
      <c r="U6" s="58">
        <v>0</v>
      </c>
      <c r="V6" s="62">
        <v>1</v>
      </c>
      <c r="W6" s="191"/>
      <c r="X6" s="193"/>
      <c r="Y6" s="191"/>
      <c r="Z6" s="54" t="s">
        <v>76</v>
      </c>
      <c r="AA6" s="54" t="s">
        <v>77</v>
      </c>
      <c r="AB6" s="54">
        <v>0</v>
      </c>
      <c r="AC6" s="54">
        <v>0</v>
      </c>
      <c r="AD6" s="54">
        <v>0</v>
      </c>
      <c r="AE6" s="109" t="e">
        <f>AD6/AB6</f>
        <v>#DIV/0!</v>
      </c>
      <c r="AF6" s="61">
        <v>45292</v>
      </c>
      <c r="AG6" s="61">
        <v>45473</v>
      </c>
      <c r="AH6" s="56">
        <v>182</v>
      </c>
      <c r="AI6" s="57" t="s">
        <v>69</v>
      </c>
      <c r="AJ6" s="56" t="s">
        <v>78</v>
      </c>
      <c r="AK6" s="54" t="s">
        <v>79</v>
      </c>
      <c r="AL6" s="192"/>
      <c r="AM6" s="194"/>
      <c r="AN6" s="191"/>
      <c r="AO6" s="191"/>
      <c r="AP6" s="191"/>
      <c r="AQ6" s="215"/>
      <c r="AR6" s="215"/>
      <c r="AS6" s="216"/>
      <c r="AT6" s="209"/>
      <c r="AU6" s="192"/>
      <c r="AV6" s="63"/>
      <c r="AW6" s="54"/>
      <c r="AX6" s="191"/>
      <c r="AY6" s="205"/>
      <c r="AZ6" s="191"/>
      <c r="BA6" s="192"/>
      <c r="BB6" s="192"/>
      <c r="BC6" s="97" t="s">
        <v>755</v>
      </c>
    </row>
    <row r="7" spans="1:55" s="1" customFormat="1" ht="51.75" customHeight="1" thickBot="1" x14ac:dyDescent="0.3">
      <c r="A7" s="225"/>
      <c r="B7" s="191"/>
      <c r="C7" s="191"/>
      <c r="D7" s="191"/>
      <c r="E7" s="191"/>
      <c r="F7" s="191"/>
      <c r="G7" s="218"/>
      <c r="H7" s="100"/>
      <c r="I7" s="211" t="s">
        <v>291</v>
      </c>
      <c r="J7" s="211"/>
      <c r="K7" s="211"/>
      <c r="L7" s="211"/>
      <c r="M7" s="211"/>
      <c r="N7" s="211"/>
      <c r="O7" s="211"/>
      <c r="P7" s="211"/>
      <c r="Q7" s="211"/>
      <c r="R7" s="211"/>
      <c r="S7" s="64"/>
      <c r="T7" s="64"/>
      <c r="U7" s="104">
        <f>AVERAGE(U4:U6)</f>
        <v>2.65633646928611E-3</v>
      </c>
      <c r="V7" s="105">
        <f>AVERAGE(V4:V6)</f>
        <v>0.82838378615009989</v>
      </c>
      <c r="W7" s="166" t="s">
        <v>769</v>
      </c>
      <c r="X7" s="167"/>
      <c r="Y7" s="167"/>
      <c r="Z7" s="167"/>
      <c r="AA7" s="167"/>
      <c r="AB7" s="167"/>
      <c r="AC7" s="167"/>
      <c r="AD7" s="168"/>
      <c r="AE7" s="111">
        <f>AVERAGE(AE4:AE5)</f>
        <v>1.5873015873015872E-2</v>
      </c>
      <c r="AF7" s="107"/>
      <c r="AG7" s="107"/>
      <c r="AH7" s="107"/>
      <c r="AI7" s="107"/>
      <c r="AJ7" s="107"/>
      <c r="AK7" s="107"/>
      <c r="AL7" s="107"/>
      <c r="AM7" s="180">
        <f>AM4</f>
        <v>330000000</v>
      </c>
      <c r="AN7" s="181"/>
      <c r="AO7" s="182"/>
      <c r="AP7" s="107"/>
      <c r="AQ7" s="134">
        <f>AQ4</f>
        <v>12500000</v>
      </c>
      <c r="AR7" s="134">
        <f>AR4</f>
        <v>0</v>
      </c>
      <c r="AS7" s="139">
        <f>AS4</f>
        <v>3.787878787878788E-2</v>
      </c>
      <c r="AT7" s="139">
        <f>AT4</f>
        <v>0</v>
      </c>
      <c r="AU7" s="206"/>
      <c r="AV7" s="206"/>
      <c r="AW7" s="206"/>
      <c r="AX7" s="206"/>
      <c r="AY7" s="206"/>
      <c r="AZ7" s="206"/>
      <c r="BA7" s="206"/>
      <c r="BB7" s="206"/>
      <c r="BC7" s="98"/>
    </row>
    <row r="8" spans="1:55" ht="140.25" customHeight="1" x14ac:dyDescent="0.25">
      <c r="A8" s="225"/>
      <c r="B8" s="191"/>
      <c r="C8" s="191"/>
      <c r="D8" s="191"/>
      <c r="E8" s="191"/>
      <c r="F8" s="191"/>
      <c r="G8" s="218"/>
      <c r="H8" s="191" t="s">
        <v>88</v>
      </c>
      <c r="I8" s="54" t="s">
        <v>89</v>
      </c>
      <c r="J8" s="54" t="s">
        <v>53</v>
      </c>
      <c r="K8" s="65" t="s">
        <v>90</v>
      </c>
      <c r="L8" s="54" t="s">
        <v>91</v>
      </c>
      <c r="M8" s="55"/>
      <c r="N8" s="56" t="s">
        <v>65</v>
      </c>
      <c r="O8" s="54" t="s">
        <v>96</v>
      </c>
      <c r="P8" s="57">
        <v>13136</v>
      </c>
      <c r="Q8" s="57">
        <v>1000</v>
      </c>
      <c r="R8" s="57">
        <v>13156</v>
      </c>
      <c r="S8" s="57">
        <v>805</v>
      </c>
      <c r="T8" s="57">
        <v>805</v>
      </c>
      <c r="U8" s="58">
        <f>T8/Q8</f>
        <v>0.80500000000000005</v>
      </c>
      <c r="V8" s="62">
        <v>1</v>
      </c>
      <c r="W8" s="193" t="s">
        <v>99</v>
      </c>
      <c r="X8" s="193">
        <v>2021130010165</v>
      </c>
      <c r="Y8" s="191" t="s">
        <v>100</v>
      </c>
      <c r="Z8" s="54" t="s">
        <v>101</v>
      </c>
      <c r="AA8" s="54" t="s">
        <v>75</v>
      </c>
      <c r="AB8" s="54">
        <v>20</v>
      </c>
      <c r="AC8" s="59" t="s">
        <v>69</v>
      </c>
      <c r="AD8" s="54">
        <v>4</v>
      </c>
      <c r="AE8" s="110">
        <f>AD8/AB8</f>
        <v>0.2</v>
      </c>
      <c r="AF8" s="61">
        <v>45292</v>
      </c>
      <c r="AG8" s="61">
        <v>45473</v>
      </c>
      <c r="AH8" s="56">
        <v>182</v>
      </c>
      <c r="AI8" s="57">
        <v>1000</v>
      </c>
      <c r="AJ8" s="56" t="s">
        <v>78</v>
      </c>
      <c r="AK8" s="54" t="s">
        <v>79</v>
      </c>
      <c r="AL8" s="192" t="s">
        <v>80</v>
      </c>
      <c r="AM8" s="194">
        <v>242000000</v>
      </c>
      <c r="AN8" s="191" t="s">
        <v>103</v>
      </c>
      <c r="AO8" s="191" t="s">
        <v>104</v>
      </c>
      <c r="AP8" s="191" t="s">
        <v>105</v>
      </c>
      <c r="AQ8" s="212">
        <v>34500000</v>
      </c>
      <c r="AR8" s="212">
        <v>4500000</v>
      </c>
      <c r="AS8" s="198">
        <f>AQ8/AM8</f>
        <v>0.14256198347107438</v>
      </c>
      <c r="AT8" s="148">
        <f>AR8/AM8</f>
        <v>1.859504132231405E-2</v>
      </c>
      <c r="AU8" s="192" t="s">
        <v>84</v>
      </c>
      <c r="AV8" s="66" t="s">
        <v>106</v>
      </c>
      <c r="AW8" s="54" t="s">
        <v>107</v>
      </c>
      <c r="AX8" s="191" t="s">
        <v>104</v>
      </c>
      <c r="AY8" s="205">
        <v>45323</v>
      </c>
      <c r="AZ8" s="191" t="s">
        <v>294</v>
      </c>
      <c r="BA8" s="192" t="s">
        <v>87</v>
      </c>
      <c r="BB8" s="192" t="s">
        <v>87</v>
      </c>
      <c r="BC8" s="97" t="s">
        <v>765</v>
      </c>
    </row>
    <row r="9" spans="1:55" ht="225.75" customHeight="1" x14ac:dyDescent="0.25">
      <c r="A9" s="225"/>
      <c r="B9" s="191"/>
      <c r="C9" s="191"/>
      <c r="D9" s="191"/>
      <c r="E9" s="191"/>
      <c r="F9" s="191"/>
      <c r="G9" s="218"/>
      <c r="H9" s="191"/>
      <c r="I9" s="54" t="s">
        <v>92</v>
      </c>
      <c r="J9" s="54" t="s">
        <v>53</v>
      </c>
      <c r="K9" s="67">
        <v>0</v>
      </c>
      <c r="L9" s="54" t="s">
        <v>93</v>
      </c>
      <c r="M9" s="55"/>
      <c r="N9" s="56" t="s">
        <v>65</v>
      </c>
      <c r="O9" s="54" t="s">
        <v>97</v>
      </c>
      <c r="P9" s="57">
        <v>10000</v>
      </c>
      <c r="Q9" s="57">
        <v>1000</v>
      </c>
      <c r="R9" s="57">
        <v>11583</v>
      </c>
      <c r="S9" s="57">
        <v>704</v>
      </c>
      <c r="T9" s="57">
        <v>704</v>
      </c>
      <c r="U9" s="58">
        <f>T9/Q9</f>
        <v>0.70399999999999996</v>
      </c>
      <c r="V9" s="62">
        <v>1</v>
      </c>
      <c r="W9" s="193"/>
      <c r="X9" s="193"/>
      <c r="Y9" s="191"/>
      <c r="Z9" s="54" t="s">
        <v>102</v>
      </c>
      <c r="AA9" s="54" t="s">
        <v>77</v>
      </c>
      <c r="AB9" s="54">
        <v>75</v>
      </c>
      <c r="AC9" s="59" t="s">
        <v>69</v>
      </c>
      <c r="AD9" s="54">
        <v>15</v>
      </c>
      <c r="AE9" s="60">
        <f t="shared" ref="AE9:AE10" si="1">AD9/AB9</f>
        <v>0.2</v>
      </c>
      <c r="AF9" s="61">
        <v>45292</v>
      </c>
      <c r="AG9" s="61">
        <v>45473</v>
      </c>
      <c r="AH9" s="56">
        <v>182</v>
      </c>
      <c r="AI9" s="57">
        <v>1000</v>
      </c>
      <c r="AJ9" s="56" t="s">
        <v>78</v>
      </c>
      <c r="AK9" s="54" t="s">
        <v>79</v>
      </c>
      <c r="AL9" s="192"/>
      <c r="AM9" s="194"/>
      <c r="AN9" s="191"/>
      <c r="AO9" s="191"/>
      <c r="AP9" s="191"/>
      <c r="AQ9" s="197"/>
      <c r="AR9" s="197"/>
      <c r="AS9" s="198"/>
      <c r="AT9" s="149"/>
      <c r="AU9" s="192"/>
      <c r="AV9" s="66"/>
      <c r="AW9" s="54"/>
      <c r="AX9" s="191"/>
      <c r="AY9" s="205"/>
      <c r="AZ9" s="191"/>
      <c r="BA9" s="192"/>
      <c r="BB9" s="192"/>
      <c r="BC9" s="97" t="s">
        <v>766</v>
      </c>
    </row>
    <row r="10" spans="1:55" ht="114.75" customHeight="1" thickBot="1" x14ac:dyDescent="0.3">
      <c r="A10" s="225"/>
      <c r="B10" s="191"/>
      <c r="C10" s="191"/>
      <c r="D10" s="191"/>
      <c r="E10" s="191"/>
      <c r="F10" s="191"/>
      <c r="G10" s="218"/>
      <c r="H10" s="191"/>
      <c r="I10" s="54" t="s">
        <v>94</v>
      </c>
      <c r="J10" s="54" t="s">
        <v>53</v>
      </c>
      <c r="K10" s="67">
        <v>0</v>
      </c>
      <c r="L10" s="54" t="s">
        <v>95</v>
      </c>
      <c r="M10" s="55"/>
      <c r="N10" s="56" t="s">
        <v>65</v>
      </c>
      <c r="O10" s="54" t="s">
        <v>98</v>
      </c>
      <c r="P10" s="57">
        <v>7000</v>
      </c>
      <c r="Q10" s="57">
        <v>0</v>
      </c>
      <c r="R10" s="57">
        <v>7010</v>
      </c>
      <c r="S10" s="57">
        <v>0</v>
      </c>
      <c r="T10" s="57">
        <v>0</v>
      </c>
      <c r="U10" s="58">
        <v>0</v>
      </c>
      <c r="V10" s="62">
        <v>1</v>
      </c>
      <c r="W10" s="193"/>
      <c r="X10" s="193"/>
      <c r="Y10" s="191"/>
      <c r="Z10" s="54"/>
      <c r="AA10" s="54" t="s">
        <v>73</v>
      </c>
      <c r="AB10" s="54">
        <v>0</v>
      </c>
      <c r="AC10" s="59" t="s">
        <v>293</v>
      </c>
      <c r="AD10" s="54">
        <v>0</v>
      </c>
      <c r="AE10" s="109" t="e">
        <f t="shared" si="1"/>
        <v>#DIV/0!</v>
      </c>
      <c r="AF10" s="61" t="s">
        <v>293</v>
      </c>
      <c r="AG10" s="61" t="s">
        <v>293</v>
      </c>
      <c r="AH10" s="56" t="s">
        <v>293</v>
      </c>
      <c r="AI10" s="57" t="s">
        <v>293</v>
      </c>
      <c r="AJ10" s="56" t="s">
        <v>78</v>
      </c>
      <c r="AK10" s="54" t="s">
        <v>79</v>
      </c>
      <c r="AL10" s="192"/>
      <c r="AM10" s="194"/>
      <c r="AN10" s="191"/>
      <c r="AO10" s="191"/>
      <c r="AP10" s="191"/>
      <c r="AQ10" s="197"/>
      <c r="AR10" s="197"/>
      <c r="AS10" s="198"/>
      <c r="AT10" s="150"/>
      <c r="AU10" s="192"/>
      <c r="AV10" s="66"/>
      <c r="AW10" s="54"/>
      <c r="AX10" s="191"/>
      <c r="AY10" s="205"/>
      <c r="AZ10" s="191"/>
      <c r="BA10" s="192"/>
      <c r="BB10" s="192"/>
      <c r="BC10" s="97" t="s">
        <v>755</v>
      </c>
    </row>
    <row r="11" spans="1:55" s="1" customFormat="1" ht="47.25" customHeight="1" thickBot="1" x14ac:dyDescent="0.3">
      <c r="A11" s="225"/>
      <c r="B11" s="191"/>
      <c r="C11" s="191"/>
      <c r="D11" s="191"/>
      <c r="E11" s="191"/>
      <c r="F11" s="191"/>
      <c r="G11" s="218"/>
      <c r="H11" s="100"/>
      <c r="I11" s="201" t="s">
        <v>108</v>
      </c>
      <c r="J11" s="202"/>
      <c r="K11" s="202"/>
      <c r="L11" s="202"/>
      <c r="M11" s="202"/>
      <c r="N11" s="202"/>
      <c r="O11" s="202"/>
      <c r="P11" s="202"/>
      <c r="Q11" s="202"/>
      <c r="R11" s="202"/>
      <c r="S11" s="69"/>
      <c r="T11" s="69"/>
      <c r="U11" s="104">
        <f>AVERAGE(U8:U9)</f>
        <v>0.75449999999999995</v>
      </c>
      <c r="V11" s="105">
        <v>1</v>
      </c>
      <c r="W11" s="166" t="s">
        <v>108</v>
      </c>
      <c r="X11" s="167"/>
      <c r="Y11" s="167"/>
      <c r="Z11" s="167"/>
      <c r="AA11" s="167"/>
      <c r="AB11" s="167"/>
      <c r="AC11" s="167"/>
      <c r="AD11" s="167"/>
      <c r="AE11" s="111">
        <f>AVERAGE(AE8:AE9)</f>
        <v>0.2</v>
      </c>
      <c r="AF11" s="113"/>
      <c r="AG11" s="107"/>
      <c r="AH11" s="107"/>
      <c r="AI11" s="107"/>
      <c r="AJ11" s="107"/>
      <c r="AK11" s="107"/>
      <c r="AL11" s="107"/>
      <c r="AM11" s="180">
        <f>AM8</f>
        <v>242000000</v>
      </c>
      <c r="AN11" s="181"/>
      <c r="AO11" s="182"/>
      <c r="AP11" s="107"/>
      <c r="AQ11" s="133">
        <f>AQ8</f>
        <v>34500000</v>
      </c>
      <c r="AR11" s="133">
        <f>AR8</f>
        <v>4500000</v>
      </c>
      <c r="AS11" s="140">
        <f>AS8</f>
        <v>0.14256198347107438</v>
      </c>
      <c r="AT11" s="140">
        <f>AT8</f>
        <v>1.859504132231405E-2</v>
      </c>
      <c r="AU11" s="107"/>
      <c r="AV11" s="107"/>
      <c r="AW11" s="107"/>
      <c r="AX11" s="107"/>
      <c r="AY11" s="107"/>
      <c r="AZ11" s="107"/>
      <c r="BA11" s="107"/>
      <c r="BB11" s="108"/>
      <c r="BC11" s="98"/>
    </row>
    <row r="12" spans="1:55" ht="114.75" customHeight="1" x14ac:dyDescent="0.25">
      <c r="A12" s="225"/>
      <c r="B12" s="191"/>
      <c r="C12" s="191"/>
      <c r="D12" s="191"/>
      <c r="E12" s="191"/>
      <c r="F12" s="191"/>
      <c r="G12" s="218"/>
      <c r="H12" s="191" t="s">
        <v>109</v>
      </c>
      <c r="I12" s="54" t="s">
        <v>110</v>
      </c>
      <c r="J12" s="54" t="s">
        <v>53</v>
      </c>
      <c r="K12" s="67" t="s">
        <v>111</v>
      </c>
      <c r="L12" s="70" t="s">
        <v>112</v>
      </c>
      <c r="M12" s="71"/>
      <c r="N12" s="56" t="s">
        <v>65</v>
      </c>
      <c r="O12" s="54" t="s">
        <v>121</v>
      </c>
      <c r="P12" s="57">
        <v>3959</v>
      </c>
      <c r="Q12" s="57">
        <v>700</v>
      </c>
      <c r="R12" s="57">
        <v>4122</v>
      </c>
      <c r="S12" s="57">
        <v>272</v>
      </c>
      <c r="T12" s="57">
        <v>272</v>
      </c>
      <c r="U12" s="58">
        <f>T12/Q12</f>
        <v>0.38857142857142857</v>
      </c>
      <c r="V12" s="62">
        <v>1</v>
      </c>
      <c r="W12" s="193" t="s">
        <v>125</v>
      </c>
      <c r="X12" s="72">
        <v>2020130010079</v>
      </c>
      <c r="Y12" s="72" t="s">
        <v>126</v>
      </c>
      <c r="Z12" s="72" t="s">
        <v>127</v>
      </c>
      <c r="AA12" s="72" t="s">
        <v>128</v>
      </c>
      <c r="AB12" s="72">
        <v>7</v>
      </c>
      <c r="AC12" s="73" t="s">
        <v>69</v>
      </c>
      <c r="AD12" s="74">
        <v>1</v>
      </c>
      <c r="AE12" s="112">
        <f>AD12/AB12</f>
        <v>0.14285714285714285</v>
      </c>
      <c r="AF12" s="61">
        <v>45292</v>
      </c>
      <c r="AG12" s="61">
        <v>45473</v>
      </c>
      <c r="AH12" s="56">
        <v>182</v>
      </c>
      <c r="AI12" s="57">
        <v>700</v>
      </c>
      <c r="AJ12" s="56" t="s">
        <v>78</v>
      </c>
      <c r="AK12" s="54" t="s">
        <v>79</v>
      </c>
      <c r="AL12" s="192" t="s">
        <v>80</v>
      </c>
      <c r="AM12" s="194">
        <v>225684800</v>
      </c>
      <c r="AN12" s="191" t="s">
        <v>103</v>
      </c>
      <c r="AO12" s="191" t="s">
        <v>132</v>
      </c>
      <c r="AP12" s="191" t="s">
        <v>133</v>
      </c>
      <c r="AQ12" s="196">
        <v>40000000</v>
      </c>
      <c r="AR12" s="196">
        <v>0</v>
      </c>
      <c r="AS12" s="198">
        <f>AQ12/AM12</f>
        <v>0.17723834303417865</v>
      </c>
      <c r="AT12" s="148">
        <f>AR12/AM12</f>
        <v>0</v>
      </c>
      <c r="AU12" s="192" t="s">
        <v>84</v>
      </c>
      <c r="AV12" s="76" t="s">
        <v>134</v>
      </c>
      <c r="AW12" s="54" t="s">
        <v>107</v>
      </c>
      <c r="AX12" s="191" t="s">
        <v>132</v>
      </c>
      <c r="AY12" s="205">
        <v>45323</v>
      </c>
      <c r="AZ12" s="191" t="s">
        <v>294</v>
      </c>
      <c r="BA12" s="192" t="s">
        <v>87</v>
      </c>
      <c r="BB12" s="192" t="s">
        <v>87</v>
      </c>
      <c r="BC12" s="97" t="s">
        <v>756</v>
      </c>
    </row>
    <row r="13" spans="1:55" ht="102" x14ac:dyDescent="0.25">
      <c r="A13" s="225"/>
      <c r="B13" s="191"/>
      <c r="C13" s="191"/>
      <c r="D13" s="191"/>
      <c r="E13" s="191"/>
      <c r="F13" s="191"/>
      <c r="G13" s="218"/>
      <c r="H13" s="191"/>
      <c r="I13" s="54" t="s">
        <v>113</v>
      </c>
      <c r="J13" s="54" t="s">
        <v>53</v>
      </c>
      <c r="K13" s="67" t="s">
        <v>114</v>
      </c>
      <c r="L13" s="70" t="s">
        <v>115</v>
      </c>
      <c r="M13" s="71"/>
      <c r="N13" s="56" t="s">
        <v>65</v>
      </c>
      <c r="O13" s="54" t="s">
        <v>122</v>
      </c>
      <c r="P13" s="57">
        <v>1200</v>
      </c>
      <c r="Q13" s="57">
        <v>200</v>
      </c>
      <c r="R13" s="57">
        <v>1435</v>
      </c>
      <c r="S13" s="57">
        <v>0</v>
      </c>
      <c r="T13" s="57">
        <v>0</v>
      </c>
      <c r="U13" s="58">
        <f>T13/Q13</f>
        <v>0</v>
      </c>
      <c r="V13" s="62">
        <v>1</v>
      </c>
      <c r="W13" s="193"/>
      <c r="X13" s="72"/>
      <c r="Y13" s="72"/>
      <c r="Z13" s="54" t="s">
        <v>129</v>
      </c>
      <c r="AA13" s="54" t="s">
        <v>77</v>
      </c>
      <c r="AB13" s="54">
        <v>10</v>
      </c>
      <c r="AC13" s="73" t="s">
        <v>69</v>
      </c>
      <c r="AD13" s="74">
        <v>0</v>
      </c>
      <c r="AE13" s="75">
        <f t="shared" ref="AE13:AE15" si="2">AD13/AB13</f>
        <v>0</v>
      </c>
      <c r="AF13" s="61">
        <v>45292</v>
      </c>
      <c r="AG13" s="61">
        <v>45473</v>
      </c>
      <c r="AH13" s="56">
        <v>182</v>
      </c>
      <c r="AI13" s="57">
        <v>200</v>
      </c>
      <c r="AJ13" s="56" t="s">
        <v>78</v>
      </c>
      <c r="AK13" s="54" t="s">
        <v>79</v>
      </c>
      <c r="AL13" s="192"/>
      <c r="AM13" s="194"/>
      <c r="AN13" s="191"/>
      <c r="AO13" s="191"/>
      <c r="AP13" s="191"/>
      <c r="AQ13" s="197"/>
      <c r="AR13" s="197"/>
      <c r="AS13" s="198"/>
      <c r="AT13" s="149"/>
      <c r="AU13" s="192"/>
      <c r="AV13" s="63"/>
      <c r="AW13" s="54"/>
      <c r="AX13" s="191"/>
      <c r="AY13" s="205"/>
      <c r="AZ13" s="191"/>
      <c r="BA13" s="192"/>
      <c r="BB13" s="192"/>
      <c r="BC13" s="97" t="s">
        <v>755</v>
      </c>
    </row>
    <row r="14" spans="1:55" ht="185.25" customHeight="1" x14ac:dyDescent="0.25">
      <c r="A14" s="225"/>
      <c r="B14" s="191"/>
      <c r="C14" s="191"/>
      <c r="D14" s="191"/>
      <c r="E14" s="191"/>
      <c r="F14" s="191"/>
      <c r="G14" s="218"/>
      <c r="H14" s="191"/>
      <c r="I14" s="54" t="s">
        <v>116</v>
      </c>
      <c r="J14" s="54" t="s">
        <v>53</v>
      </c>
      <c r="K14" s="67" t="s">
        <v>117</v>
      </c>
      <c r="L14" s="54" t="s">
        <v>118</v>
      </c>
      <c r="M14" s="71"/>
      <c r="N14" s="56" t="s">
        <v>65</v>
      </c>
      <c r="O14" s="54" t="s">
        <v>123</v>
      </c>
      <c r="P14" s="57">
        <v>2000</v>
      </c>
      <c r="Q14" s="57">
        <v>350</v>
      </c>
      <c r="R14" s="57">
        <v>2803</v>
      </c>
      <c r="S14" s="57">
        <v>0</v>
      </c>
      <c r="T14" s="57">
        <v>0</v>
      </c>
      <c r="U14" s="58">
        <f>T14/Q14</f>
        <v>0</v>
      </c>
      <c r="V14" s="62">
        <v>1</v>
      </c>
      <c r="W14" s="193"/>
      <c r="X14" s="72"/>
      <c r="Y14" s="72"/>
      <c r="Z14" s="54" t="s">
        <v>69</v>
      </c>
      <c r="AA14" s="54" t="s">
        <v>69</v>
      </c>
      <c r="AB14" s="54">
        <v>14</v>
      </c>
      <c r="AC14" s="73" t="s">
        <v>69</v>
      </c>
      <c r="AD14" s="74">
        <v>0</v>
      </c>
      <c r="AE14" s="75">
        <f t="shared" si="2"/>
        <v>0</v>
      </c>
      <c r="AF14" s="61">
        <v>45292</v>
      </c>
      <c r="AG14" s="61">
        <v>45473</v>
      </c>
      <c r="AH14" s="56">
        <v>182</v>
      </c>
      <c r="AI14" s="57">
        <v>350</v>
      </c>
      <c r="AJ14" s="56" t="s">
        <v>78</v>
      </c>
      <c r="AK14" s="54" t="s">
        <v>79</v>
      </c>
      <c r="AL14" s="192"/>
      <c r="AM14" s="194"/>
      <c r="AN14" s="191"/>
      <c r="AO14" s="191"/>
      <c r="AP14" s="191"/>
      <c r="AQ14" s="197"/>
      <c r="AR14" s="197"/>
      <c r="AS14" s="198"/>
      <c r="AT14" s="149"/>
      <c r="AU14" s="192"/>
      <c r="AV14" s="63"/>
      <c r="AW14" s="54"/>
      <c r="AX14" s="191"/>
      <c r="AY14" s="205"/>
      <c r="AZ14" s="191"/>
      <c r="BA14" s="192"/>
      <c r="BB14" s="192"/>
      <c r="BC14" s="97" t="s">
        <v>755</v>
      </c>
    </row>
    <row r="15" spans="1:55" ht="156.75" customHeight="1" thickBot="1" x14ac:dyDescent="0.3">
      <c r="A15" s="225"/>
      <c r="B15" s="191"/>
      <c r="C15" s="191"/>
      <c r="D15" s="191"/>
      <c r="E15" s="191"/>
      <c r="F15" s="191"/>
      <c r="G15" s="218"/>
      <c r="H15" s="191"/>
      <c r="I15" s="54" t="s">
        <v>119</v>
      </c>
      <c r="J15" s="54" t="s">
        <v>53</v>
      </c>
      <c r="K15" s="67">
        <v>0</v>
      </c>
      <c r="L15" s="70" t="s">
        <v>120</v>
      </c>
      <c r="M15" s="71"/>
      <c r="N15" s="56"/>
      <c r="O15" s="54" t="s">
        <v>124</v>
      </c>
      <c r="P15" s="57">
        <v>12000</v>
      </c>
      <c r="Q15" s="57">
        <v>300</v>
      </c>
      <c r="R15" s="57">
        <v>12509</v>
      </c>
      <c r="S15" s="57">
        <v>201</v>
      </c>
      <c r="T15" s="57">
        <v>201</v>
      </c>
      <c r="U15" s="58">
        <f>T15/Q15</f>
        <v>0.67</v>
      </c>
      <c r="V15" s="62">
        <v>1</v>
      </c>
      <c r="W15" s="193"/>
      <c r="X15" s="72"/>
      <c r="Y15" s="72"/>
      <c r="Z15" s="54" t="s">
        <v>130</v>
      </c>
      <c r="AA15" s="54" t="s">
        <v>131</v>
      </c>
      <c r="AB15" s="54">
        <v>25</v>
      </c>
      <c r="AC15" s="73" t="s">
        <v>69</v>
      </c>
      <c r="AD15" s="74">
        <v>5</v>
      </c>
      <c r="AE15" s="116">
        <f t="shared" si="2"/>
        <v>0.2</v>
      </c>
      <c r="AF15" s="61">
        <v>45292</v>
      </c>
      <c r="AG15" s="61">
        <v>45473</v>
      </c>
      <c r="AH15" s="56">
        <v>182</v>
      </c>
      <c r="AI15" s="57">
        <v>300</v>
      </c>
      <c r="AJ15" s="56" t="s">
        <v>78</v>
      </c>
      <c r="AK15" s="54" t="s">
        <v>79</v>
      </c>
      <c r="AL15" s="192"/>
      <c r="AM15" s="194"/>
      <c r="AN15" s="191"/>
      <c r="AO15" s="191"/>
      <c r="AP15" s="191"/>
      <c r="AQ15" s="197"/>
      <c r="AR15" s="197"/>
      <c r="AS15" s="198"/>
      <c r="AT15" s="150"/>
      <c r="AU15" s="192"/>
      <c r="AV15" s="63"/>
      <c r="AW15" s="54"/>
      <c r="AX15" s="191"/>
      <c r="AY15" s="205"/>
      <c r="AZ15" s="191"/>
      <c r="BA15" s="192"/>
      <c r="BB15" s="192"/>
      <c r="BC15" s="97" t="s">
        <v>757</v>
      </c>
    </row>
    <row r="16" spans="1:55" s="1" customFormat="1" ht="57" customHeight="1" thickBot="1" x14ac:dyDescent="0.3">
      <c r="A16" s="77"/>
      <c r="B16" s="191"/>
      <c r="C16" s="191"/>
      <c r="D16" s="191"/>
      <c r="E16" s="191"/>
      <c r="F16" s="191"/>
      <c r="G16" s="218"/>
      <c r="H16" s="201" t="s">
        <v>295</v>
      </c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68"/>
      <c r="T16" s="68"/>
      <c r="U16" s="58"/>
      <c r="V16" s="105">
        <f>AVERAGE(V12:V15)</f>
        <v>1</v>
      </c>
      <c r="W16" s="169" t="s">
        <v>295</v>
      </c>
      <c r="X16" s="170"/>
      <c r="Y16" s="170"/>
      <c r="Z16" s="170"/>
      <c r="AA16" s="170"/>
      <c r="AB16" s="170"/>
      <c r="AC16" s="170"/>
      <c r="AD16" s="170"/>
      <c r="AE16" s="117">
        <f>AVERAGE(AE12:AE15)</f>
        <v>8.5714285714285715E-2</v>
      </c>
      <c r="AF16" s="115"/>
      <c r="AG16" s="114"/>
      <c r="AH16" s="114"/>
      <c r="AI16" s="114"/>
      <c r="AJ16" s="114"/>
      <c r="AK16" s="114"/>
      <c r="AL16" s="114"/>
      <c r="AM16" s="183">
        <f>AM12</f>
        <v>225684800</v>
      </c>
      <c r="AN16" s="184"/>
      <c r="AO16" s="185"/>
      <c r="AP16" s="114"/>
      <c r="AQ16" s="132">
        <f>AQ12</f>
        <v>40000000</v>
      </c>
      <c r="AR16" s="131">
        <f>AR12</f>
        <v>0</v>
      </c>
      <c r="AS16" s="141">
        <f>AS12</f>
        <v>0.17723834303417865</v>
      </c>
      <c r="AT16" s="141">
        <f>AT12</f>
        <v>0</v>
      </c>
      <c r="AU16" s="114"/>
      <c r="AV16" s="114"/>
      <c r="AW16" s="114"/>
      <c r="AX16" s="114"/>
      <c r="AY16" s="114"/>
      <c r="AZ16" s="114"/>
      <c r="BA16" s="114"/>
      <c r="BB16" s="114"/>
      <c r="BC16" s="98"/>
    </row>
    <row r="17" spans="1:55" ht="114.75" customHeight="1" x14ac:dyDescent="0.25">
      <c r="A17" s="78"/>
      <c r="B17" s="191"/>
      <c r="C17" s="191"/>
      <c r="D17" s="191"/>
      <c r="E17" s="191"/>
      <c r="F17" s="191"/>
      <c r="G17" s="218"/>
      <c r="H17" s="191" t="s">
        <v>135</v>
      </c>
      <c r="I17" s="54" t="s">
        <v>136</v>
      </c>
      <c r="J17" s="54" t="s">
        <v>137</v>
      </c>
      <c r="K17" s="67" t="s">
        <v>138</v>
      </c>
      <c r="L17" s="54" t="s">
        <v>139</v>
      </c>
      <c r="M17" s="71"/>
      <c r="N17" s="56" t="s">
        <v>65</v>
      </c>
      <c r="O17" s="54" t="s">
        <v>146</v>
      </c>
      <c r="P17" s="57">
        <v>3047</v>
      </c>
      <c r="Q17" s="57">
        <v>567</v>
      </c>
      <c r="R17" s="57">
        <v>2480</v>
      </c>
      <c r="S17" s="57">
        <v>0</v>
      </c>
      <c r="T17" s="57">
        <v>0</v>
      </c>
      <c r="U17" s="58">
        <f>T17/Q17</f>
        <v>0</v>
      </c>
      <c r="V17" s="62">
        <f>(T17+R17)/P17</f>
        <v>0.81391532655070564</v>
      </c>
      <c r="W17" s="193" t="s">
        <v>148</v>
      </c>
      <c r="X17" s="193">
        <v>2021130010162</v>
      </c>
      <c r="Y17" s="193" t="s">
        <v>149</v>
      </c>
      <c r="Z17" s="54" t="s">
        <v>150</v>
      </c>
      <c r="AA17" s="72" t="s">
        <v>77</v>
      </c>
      <c r="AB17" s="72">
        <v>567</v>
      </c>
      <c r="AC17" s="59">
        <v>0.33333333333333331</v>
      </c>
      <c r="AD17" s="54">
        <v>0</v>
      </c>
      <c r="AE17" s="110">
        <f>AD17/AB17</f>
        <v>0</v>
      </c>
      <c r="AF17" s="61">
        <v>45292</v>
      </c>
      <c r="AG17" s="61">
        <v>45473</v>
      </c>
      <c r="AH17" s="56">
        <v>182</v>
      </c>
      <c r="AI17" s="57">
        <v>567</v>
      </c>
      <c r="AJ17" s="56" t="s">
        <v>78</v>
      </c>
      <c r="AK17" s="54" t="s">
        <v>79</v>
      </c>
      <c r="AL17" s="192" t="s">
        <v>80</v>
      </c>
      <c r="AM17" s="79">
        <v>2187198777</v>
      </c>
      <c r="AN17" s="54" t="s">
        <v>153</v>
      </c>
      <c r="AO17" s="56" t="s">
        <v>132</v>
      </c>
      <c r="AP17" s="191" t="s">
        <v>154</v>
      </c>
      <c r="AQ17" s="196">
        <v>37500000</v>
      </c>
      <c r="AR17" s="196">
        <v>0</v>
      </c>
      <c r="AS17" s="198">
        <f>AQ17/AM20</f>
        <v>1.2500000000000001E-2</v>
      </c>
      <c r="AT17" s="148">
        <f>AR17/AM20</f>
        <v>0</v>
      </c>
      <c r="AU17" s="192" t="s">
        <v>84</v>
      </c>
      <c r="AV17" s="76" t="s">
        <v>155</v>
      </c>
      <c r="AW17" s="54" t="s">
        <v>107</v>
      </c>
      <c r="AX17" s="54" t="s">
        <v>132</v>
      </c>
      <c r="AY17" s="61">
        <v>45323</v>
      </c>
      <c r="AZ17" s="191" t="s">
        <v>294</v>
      </c>
      <c r="BA17" s="192" t="s">
        <v>87</v>
      </c>
      <c r="BB17" s="192" t="s">
        <v>87</v>
      </c>
      <c r="BC17" s="97" t="s">
        <v>755</v>
      </c>
    </row>
    <row r="18" spans="1:55" ht="89.25" customHeight="1" x14ac:dyDescent="0.25">
      <c r="A18" s="78"/>
      <c r="B18" s="191"/>
      <c r="C18" s="191"/>
      <c r="D18" s="191"/>
      <c r="E18" s="191"/>
      <c r="F18" s="191"/>
      <c r="G18" s="218"/>
      <c r="H18" s="191"/>
      <c r="I18" s="54" t="s">
        <v>140</v>
      </c>
      <c r="J18" s="54" t="s">
        <v>137</v>
      </c>
      <c r="K18" s="67" t="s">
        <v>141</v>
      </c>
      <c r="L18" s="54" t="s">
        <v>142</v>
      </c>
      <c r="M18" s="71"/>
      <c r="N18" s="56" t="s">
        <v>65</v>
      </c>
      <c r="O18" s="54" t="s">
        <v>147</v>
      </c>
      <c r="P18" s="57">
        <v>3657</v>
      </c>
      <c r="Q18" s="57">
        <v>2470</v>
      </c>
      <c r="R18" s="57">
        <v>1181</v>
      </c>
      <c r="S18" s="57">
        <v>0</v>
      </c>
      <c r="T18" s="57">
        <v>0</v>
      </c>
      <c r="U18" s="58">
        <f>T18/Q18</f>
        <v>0</v>
      </c>
      <c r="V18" s="62">
        <f>(T18+R18)/P18</f>
        <v>0.32294230243368882</v>
      </c>
      <c r="W18" s="193"/>
      <c r="X18" s="193"/>
      <c r="Y18" s="193"/>
      <c r="Z18" s="72" t="s">
        <v>151</v>
      </c>
      <c r="AA18" s="54">
        <v>0</v>
      </c>
      <c r="AB18" s="54">
        <v>2470</v>
      </c>
      <c r="AC18" s="59">
        <v>0.34</v>
      </c>
      <c r="AD18" s="54">
        <v>0</v>
      </c>
      <c r="AE18" s="60">
        <f t="shared" ref="AE18:AE19" si="3">AD18/AB18</f>
        <v>0</v>
      </c>
      <c r="AF18" s="61">
        <v>45292</v>
      </c>
      <c r="AG18" s="61">
        <v>45473</v>
      </c>
      <c r="AH18" s="56">
        <v>182</v>
      </c>
      <c r="AI18" s="57">
        <v>2470</v>
      </c>
      <c r="AJ18" s="56" t="s">
        <v>78</v>
      </c>
      <c r="AK18" s="54" t="s">
        <v>79</v>
      </c>
      <c r="AL18" s="192"/>
      <c r="AM18" s="80">
        <v>812801223</v>
      </c>
      <c r="AN18" s="54" t="s">
        <v>83</v>
      </c>
      <c r="AO18" s="54" t="s">
        <v>152</v>
      </c>
      <c r="AP18" s="191"/>
      <c r="AQ18" s="197"/>
      <c r="AR18" s="197"/>
      <c r="AS18" s="198"/>
      <c r="AT18" s="149"/>
      <c r="AU18" s="192"/>
      <c r="AV18" s="66" t="s">
        <v>156</v>
      </c>
      <c r="AW18" s="54"/>
      <c r="AX18" s="54" t="s">
        <v>152</v>
      </c>
      <c r="AY18" s="61">
        <v>45323</v>
      </c>
      <c r="AZ18" s="191"/>
      <c r="BA18" s="192"/>
      <c r="BB18" s="192"/>
      <c r="BC18" s="97" t="s">
        <v>755</v>
      </c>
    </row>
    <row r="19" spans="1:55" ht="89.25" customHeight="1" x14ac:dyDescent="0.25">
      <c r="A19" s="78"/>
      <c r="B19" s="191"/>
      <c r="C19" s="191"/>
      <c r="D19" s="191"/>
      <c r="E19" s="191"/>
      <c r="F19" s="191"/>
      <c r="G19" s="218"/>
      <c r="H19" s="191"/>
      <c r="I19" s="54" t="s">
        <v>143</v>
      </c>
      <c r="J19" s="54" t="s">
        <v>137</v>
      </c>
      <c r="K19" s="67" t="s">
        <v>144</v>
      </c>
      <c r="L19" s="54" t="s">
        <v>145</v>
      </c>
      <c r="M19" s="71"/>
      <c r="N19" s="56" t="s">
        <v>65</v>
      </c>
      <c r="O19" s="54" t="s">
        <v>143</v>
      </c>
      <c r="P19" s="57">
        <v>3047</v>
      </c>
      <c r="Q19" s="57">
        <v>2559</v>
      </c>
      <c r="R19" s="57">
        <v>488</v>
      </c>
      <c r="S19" s="57">
        <v>0</v>
      </c>
      <c r="T19" s="57">
        <v>0</v>
      </c>
      <c r="U19" s="58">
        <f>T19/Q19</f>
        <v>0</v>
      </c>
      <c r="V19" s="62">
        <f>(T19+R19)/P19</f>
        <v>0.16015753199868724</v>
      </c>
      <c r="W19" s="193"/>
      <c r="X19" s="193"/>
      <c r="Y19" s="193"/>
      <c r="Z19" s="63"/>
      <c r="AA19" s="54">
        <v>0</v>
      </c>
      <c r="AB19" s="54">
        <v>2559</v>
      </c>
      <c r="AC19" s="59">
        <v>0.33333333333333331</v>
      </c>
      <c r="AD19" s="54">
        <v>0</v>
      </c>
      <c r="AE19" s="60">
        <f t="shared" si="3"/>
        <v>0</v>
      </c>
      <c r="AF19" s="61">
        <v>45292</v>
      </c>
      <c r="AG19" s="61">
        <v>45473</v>
      </c>
      <c r="AH19" s="56">
        <v>182</v>
      </c>
      <c r="AI19" s="57">
        <v>2559</v>
      </c>
      <c r="AJ19" s="56" t="s">
        <v>78</v>
      </c>
      <c r="AK19" s="54" t="s">
        <v>79</v>
      </c>
      <c r="AL19" s="192"/>
      <c r="AM19" s="80"/>
      <c r="AN19" s="54"/>
      <c r="AO19" s="54"/>
      <c r="AP19" s="191"/>
      <c r="AQ19" s="197"/>
      <c r="AR19" s="197"/>
      <c r="AS19" s="198"/>
      <c r="AT19" s="150"/>
      <c r="AU19" s="192"/>
      <c r="AV19" s="66" t="s">
        <v>157</v>
      </c>
      <c r="AW19" s="54"/>
      <c r="AX19" s="54"/>
      <c r="AY19" s="61">
        <v>45323</v>
      </c>
      <c r="AZ19" s="191"/>
      <c r="BA19" s="192"/>
      <c r="BB19" s="192"/>
      <c r="BC19" s="97" t="s">
        <v>755</v>
      </c>
    </row>
    <row r="20" spans="1:55" s="2" customFormat="1" ht="49.5" customHeight="1" x14ac:dyDescent="0.2">
      <c r="A20" s="77"/>
      <c r="B20" s="191"/>
      <c r="C20" s="191"/>
      <c r="D20" s="191"/>
      <c r="E20" s="191"/>
      <c r="F20" s="191"/>
      <c r="G20" s="218"/>
      <c r="H20" s="201" t="s">
        <v>296</v>
      </c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69"/>
      <c r="T20" s="69"/>
      <c r="U20" s="104">
        <f>AVERAGE(U17:U19)</f>
        <v>0</v>
      </c>
      <c r="V20" s="105">
        <f>AVERAGE(V17:V19)</f>
        <v>0.4323383869943605</v>
      </c>
      <c r="W20" s="169" t="s">
        <v>296</v>
      </c>
      <c r="X20" s="170"/>
      <c r="Y20" s="170"/>
      <c r="Z20" s="170"/>
      <c r="AA20" s="170"/>
      <c r="AB20" s="170"/>
      <c r="AC20" s="170"/>
      <c r="AD20" s="171"/>
      <c r="AE20" s="118">
        <f>AVERAGE(AE17:AE19)</f>
        <v>0</v>
      </c>
      <c r="AF20" s="114"/>
      <c r="AG20" s="114"/>
      <c r="AH20" s="114"/>
      <c r="AI20" s="114"/>
      <c r="AJ20" s="114"/>
      <c r="AK20" s="114"/>
      <c r="AL20" s="114"/>
      <c r="AM20" s="183">
        <f>AM17+AM18</f>
        <v>3000000000</v>
      </c>
      <c r="AN20" s="184"/>
      <c r="AO20" s="185"/>
      <c r="AP20" s="114"/>
      <c r="AQ20" s="132">
        <f>AQ17</f>
        <v>37500000</v>
      </c>
      <c r="AR20" s="132">
        <f>AR17</f>
        <v>0</v>
      </c>
      <c r="AS20" s="141">
        <f>AS17</f>
        <v>1.2500000000000001E-2</v>
      </c>
      <c r="AT20" s="141">
        <f>AT17</f>
        <v>0</v>
      </c>
      <c r="AU20" s="114"/>
      <c r="AV20" s="114"/>
      <c r="AW20" s="114"/>
      <c r="AX20" s="114"/>
      <c r="AY20" s="114"/>
      <c r="AZ20" s="114"/>
      <c r="BA20" s="114"/>
      <c r="BB20" s="114"/>
      <c r="BC20" s="99"/>
    </row>
    <row r="21" spans="1:55" ht="124.5" customHeight="1" x14ac:dyDescent="0.25">
      <c r="A21" s="78"/>
      <c r="B21" s="191"/>
      <c r="C21" s="191"/>
      <c r="D21" s="191"/>
      <c r="E21" s="191"/>
      <c r="F21" s="191"/>
      <c r="G21" s="218"/>
      <c r="H21" s="191" t="s">
        <v>158</v>
      </c>
      <c r="I21" s="54" t="s">
        <v>159</v>
      </c>
      <c r="J21" s="54" t="s">
        <v>53</v>
      </c>
      <c r="K21" s="67" t="s">
        <v>160</v>
      </c>
      <c r="L21" s="70" t="s">
        <v>161</v>
      </c>
      <c r="M21" s="71"/>
      <c r="N21" s="56" t="s">
        <v>65</v>
      </c>
      <c r="O21" s="54" t="s">
        <v>176</v>
      </c>
      <c r="P21" s="57">
        <v>3000</v>
      </c>
      <c r="Q21" s="57">
        <v>500</v>
      </c>
      <c r="R21" s="57">
        <v>3007</v>
      </c>
      <c r="S21" s="57">
        <v>0</v>
      </c>
      <c r="T21" s="57">
        <v>0</v>
      </c>
      <c r="U21" s="58">
        <f>T21/Q21</f>
        <v>0</v>
      </c>
      <c r="V21" s="62">
        <v>1</v>
      </c>
      <c r="W21" s="193" t="s">
        <v>181</v>
      </c>
      <c r="X21" s="193">
        <v>2021130010161</v>
      </c>
      <c r="Y21" s="193" t="s">
        <v>182</v>
      </c>
      <c r="Z21" s="72" t="s">
        <v>183</v>
      </c>
      <c r="AA21" s="72" t="s">
        <v>184</v>
      </c>
      <c r="AB21" s="72">
        <v>10</v>
      </c>
      <c r="AC21" s="59" t="s">
        <v>69</v>
      </c>
      <c r="AD21" s="54">
        <v>0</v>
      </c>
      <c r="AE21" s="60">
        <f>AD21/AB21</f>
        <v>0</v>
      </c>
      <c r="AF21" s="61">
        <v>45292</v>
      </c>
      <c r="AG21" s="61">
        <v>45473</v>
      </c>
      <c r="AH21" s="56">
        <v>182</v>
      </c>
      <c r="AI21" s="57">
        <v>500</v>
      </c>
      <c r="AJ21" s="56" t="s">
        <v>78</v>
      </c>
      <c r="AK21" s="54" t="s">
        <v>79</v>
      </c>
      <c r="AL21" s="192" t="s">
        <v>80</v>
      </c>
      <c r="AM21" s="195">
        <v>960591287</v>
      </c>
      <c r="AN21" s="191" t="s">
        <v>153</v>
      </c>
      <c r="AO21" s="191" t="s">
        <v>104</v>
      </c>
      <c r="AP21" s="200" t="s">
        <v>193</v>
      </c>
      <c r="AQ21" s="199">
        <v>70000000</v>
      </c>
      <c r="AR21" s="199">
        <v>0</v>
      </c>
      <c r="AS21" s="198">
        <f>AQ21/AM26</f>
        <v>2.4137931034482758E-2</v>
      </c>
      <c r="AT21" s="148">
        <f>AR21/AM26</f>
        <v>0</v>
      </c>
      <c r="AU21" s="192" t="s">
        <v>84</v>
      </c>
      <c r="AV21" s="66" t="s">
        <v>194</v>
      </c>
      <c r="AW21" s="54"/>
      <c r="AX21" s="191" t="s">
        <v>104</v>
      </c>
      <c r="AY21" s="61">
        <v>45323</v>
      </c>
      <c r="AZ21" s="191" t="s">
        <v>294</v>
      </c>
      <c r="BA21" s="192" t="s">
        <v>87</v>
      </c>
      <c r="BB21" s="192" t="s">
        <v>87</v>
      </c>
      <c r="BC21" s="97" t="s">
        <v>755</v>
      </c>
    </row>
    <row r="22" spans="1:55" ht="144" customHeight="1" x14ac:dyDescent="0.25">
      <c r="A22" s="78"/>
      <c r="B22" s="191"/>
      <c r="C22" s="191"/>
      <c r="D22" s="191"/>
      <c r="E22" s="191"/>
      <c r="F22" s="191"/>
      <c r="G22" s="218"/>
      <c r="H22" s="191"/>
      <c r="I22" s="54" t="s">
        <v>162</v>
      </c>
      <c r="J22" s="54" t="s">
        <v>53</v>
      </c>
      <c r="K22" s="67" t="s">
        <v>163</v>
      </c>
      <c r="L22" s="54" t="s">
        <v>164</v>
      </c>
      <c r="M22" s="71"/>
      <c r="N22" s="56" t="s">
        <v>65</v>
      </c>
      <c r="O22" s="54" t="s">
        <v>177</v>
      </c>
      <c r="P22" s="57">
        <v>3000</v>
      </c>
      <c r="Q22" s="57">
        <v>250</v>
      </c>
      <c r="R22" s="57">
        <v>3012</v>
      </c>
      <c r="S22" s="57">
        <v>0</v>
      </c>
      <c r="T22" s="57">
        <v>0</v>
      </c>
      <c r="U22" s="58">
        <f>T22/Q22</f>
        <v>0</v>
      </c>
      <c r="V22" s="62">
        <v>1</v>
      </c>
      <c r="W22" s="193"/>
      <c r="X22" s="193"/>
      <c r="Y22" s="193"/>
      <c r="Z22" s="54" t="s">
        <v>185</v>
      </c>
      <c r="AA22" s="54" t="s">
        <v>75</v>
      </c>
      <c r="AB22" s="54">
        <v>5</v>
      </c>
      <c r="AC22" s="59" t="s">
        <v>69</v>
      </c>
      <c r="AD22" s="54">
        <v>0</v>
      </c>
      <c r="AE22" s="60">
        <f t="shared" ref="AE22:AE25" si="4">AD22/AB22</f>
        <v>0</v>
      </c>
      <c r="AF22" s="61">
        <v>45292</v>
      </c>
      <c r="AG22" s="61">
        <v>45473</v>
      </c>
      <c r="AH22" s="56">
        <v>182</v>
      </c>
      <c r="AI22" s="57">
        <v>250</v>
      </c>
      <c r="AJ22" s="56" t="s">
        <v>78</v>
      </c>
      <c r="AK22" s="54" t="s">
        <v>79</v>
      </c>
      <c r="AL22" s="192"/>
      <c r="AM22" s="195"/>
      <c r="AN22" s="191"/>
      <c r="AO22" s="191"/>
      <c r="AP22" s="200"/>
      <c r="AQ22" s="199"/>
      <c r="AR22" s="199"/>
      <c r="AS22" s="198"/>
      <c r="AT22" s="149"/>
      <c r="AU22" s="192"/>
      <c r="AV22" s="66" t="s">
        <v>195</v>
      </c>
      <c r="AW22" s="54"/>
      <c r="AX22" s="191"/>
      <c r="AY22" s="61">
        <v>45323</v>
      </c>
      <c r="AZ22" s="191"/>
      <c r="BA22" s="192"/>
      <c r="BB22" s="192"/>
      <c r="BC22" s="97" t="s">
        <v>755</v>
      </c>
    </row>
    <row r="23" spans="1:55" ht="102" x14ac:dyDescent="0.25">
      <c r="A23" s="78"/>
      <c r="B23" s="191"/>
      <c r="C23" s="191"/>
      <c r="D23" s="191"/>
      <c r="E23" s="191"/>
      <c r="F23" s="191"/>
      <c r="G23" s="218"/>
      <c r="H23" s="191"/>
      <c r="I23" s="54" t="s">
        <v>165</v>
      </c>
      <c r="J23" s="54" t="s">
        <v>166</v>
      </c>
      <c r="K23" s="67" t="s">
        <v>167</v>
      </c>
      <c r="L23" s="54" t="s">
        <v>168</v>
      </c>
      <c r="M23" s="71"/>
      <c r="N23" s="56" t="s">
        <v>65</v>
      </c>
      <c r="O23" s="54" t="s">
        <v>178</v>
      </c>
      <c r="P23" s="57">
        <v>3000</v>
      </c>
      <c r="Q23" s="57">
        <v>1479</v>
      </c>
      <c r="R23" s="57">
        <v>1521</v>
      </c>
      <c r="S23" s="57"/>
      <c r="T23" s="57"/>
      <c r="U23" s="58">
        <f>T23/Q23</f>
        <v>0</v>
      </c>
      <c r="V23" s="62">
        <f>(T23+R23)/P23</f>
        <v>0.50700000000000001</v>
      </c>
      <c r="W23" s="193"/>
      <c r="X23" s="193"/>
      <c r="Y23" s="193"/>
      <c r="Z23" s="54" t="s">
        <v>186</v>
      </c>
      <c r="AA23" s="54" t="s">
        <v>131</v>
      </c>
      <c r="AB23" s="54">
        <v>1479</v>
      </c>
      <c r="AC23" s="59">
        <v>0.53</v>
      </c>
      <c r="AD23" s="54">
        <v>0</v>
      </c>
      <c r="AE23" s="60">
        <f t="shared" si="4"/>
        <v>0</v>
      </c>
      <c r="AF23" s="61">
        <v>45292</v>
      </c>
      <c r="AG23" s="61">
        <v>45473</v>
      </c>
      <c r="AH23" s="56">
        <v>182</v>
      </c>
      <c r="AI23" s="57">
        <v>1479</v>
      </c>
      <c r="AJ23" s="56" t="s">
        <v>78</v>
      </c>
      <c r="AK23" s="54" t="s">
        <v>79</v>
      </c>
      <c r="AL23" s="192"/>
      <c r="AM23" s="195"/>
      <c r="AN23" s="191"/>
      <c r="AO23" s="191"/>
      <c r="AP23" s="200"/>
      <c r="AQ23" s="199"/>
      <c r="AR23" s="199"/>
      <c r="AS23" s="198"/>
      <c r="AT23" s="149"/>
      <c r="AU23" s="192"/>
      <c r="AV23" s="66" t="s">
        <v>194</v>
      </c>
      <c r="AW23" s="54"/>
      <c r="AX23" s="191"/>
      <c r="AY23" s="61">
        <v>45323</v>
      </c>
      <c r="AZ23" s="191"/>
      <c r="BA23" s="192"/>
      <c r="BB23" s="192"/>
      <c r="BC23" s="97" t="s">
        <v>755</v>
      </c>
    </row>
    <row r="24" spans="1:55" ht="114.75" x14ac:dyDescent="0.25">
      <c r="A24" s="78"/>
      <c r="B24" s="191"/>
      <c r="C24" s="191"/>
      <c r="D24" s="191"/>
      <c r="E24" s="191"/>
      <c r="F24" s="191"/>
      <c r="G24" s="218"/>
      <c r="H24" s="191"/>
      <c r="I24" s="54" t="s">
        <v>169</v>
      </c>
      <c r="J24" s="54" t="s">
        <v>170</v>
      </c>
      <c r="K24" s="67" t="s">
        <v>171</v>
      </c>
      <c r="L24" s="81" t="s">
        <v>172</v>
      </c>
      <c r="M24" s="71"/>
      <c r="N24" s="56" t="s">
        <v>65</v>
      </c>
      <c r="O24" s="54" t="s">
        <v>179</v>
      </c>
      <c r="P24" s="57">
        <v>4000</v>
      </c>
      <c r="Q24" s="57">
        <v>1083</v>
      </c>
      <c r="R24" s="57">
        <v>2917</v>
      </c>
      <c r="S24" s="57">
        <v>0</v>
      </c>
      <c r="T24" s="57">
        <v>0</v>
      </c>
      <c r="U24" s="58">
        <f>T24/Q24</f>
        <v>0</v>
      </c>
      <c r="V24" s="62">
        <f>(T24+R24)/P24</f>
        <v>0.72924999999999995</v>
      </c>
      <c r="W24" s="193"/>
      <c r="X24" s="193"/>
      <c r="Y24" s="193"/>
      <c r="Z24" s="54" t="s">
        <v>187</v>
      </c>
      <c r="AA24" s="54" t="s">
        <v>188</v>
      </c>
      <c r="AB24" s="57">
        <v>1083</v>
      </c>
      <c r="AC24" s="59">
        <v>0.74</v>
      </c>
      <c r="AD24" s="54">
        <v>0</v>
      </c>
      <c r="AE24" s="60">
        <f t="shared" si="4"/>
        <v>0</v>
      </c>
      <c r="AF24" s="61">
        <v>45292</v>
      </c>
      <c r="AG24" s="61">
        <v>45473</v>
      </c>
      <c r="AH24" s="56">
        <v>182</v>
      </c>
      <c r="AI24" s="57">
        <v>1083</v>
      </c>
      <c r="AJ24" s="56" t="s">
        <v>78</v>
      </c>
      <c r="AK24" s="54" t="s">
        <v>79</v>
      </c>
      <c r="AL24" s="192"/>
      <c r="AM24" s="194">
        <v>1939408713</v>
      </c>
      <c r="AN24" s="191" t="s">
        <v>192</v>
      </c>
      <c r="AO24" s="191" t="s">
        <v>191</v>
      </c>
      <c r="AP24" s="200"/>
      <c r="AQ24" s="199"/>
      <c r="AR24" s="199"/>
      <c r="AS24" s="198"/>
      <c r="AT24" s="149"/>
      <c r="AU24" s="192"/>
      <c r="AV24" s="76" t="s">
        <v>196</v>
      </c>
      <c r="AW24" s="54" t="s">
        <v>107</v>
      </c>
      <c r="AX24" s="191" t="s">
        <v>191</v>
      </c>
      <c r="AY24" s="61">
        <v>45323</v>
      </c>
      <c r="AZ24" s="191"/>
      <c r="BA24" s="192"/>
      <c r="BB24" s="192"/>
      <c r="BC24" s="97" t="s">
        <v>755</v>
      </c>
    </row>
    <row r="25" spans="1:55" ht="89.25" customHeight="1" thickBot="1" x14ac:dyDescent="0.3">
      <c r="A25" s="78"/>
      <c r="B25" s="191"/>
      <c r="C25" s="191"/>
      <c r="D25" s="191"/>
      <c r="E25" s="191"/>
      <c r="F25" s="191"/>
      <c r="G25" s="218"/>
      <c r="H25" s="191"/>
      <c r="I25" s="54" t="s">
        <v>173</v>
      </c>
      <c r="J25" s="54" t="s">
        <v>174</v>
      </c>
      <c r="K25" s="67">
        <v>0</v>
      </c>
      <c r="L25" s="54" t="s">
        <v>175</v>
      </c>
      <c r="M25" s="71"/>
      <c r="N25" s="56" t="s">
        <v>65</v>
      </c>
      <c r="O25" s="54" t="s">
        <v>180</v>
      </c>
      <c r="P25" s="57">
        <v>2000</v>
      </c>
      <c r="Q25" s="57">
        <v>816</v>
      </c>
      <c r="R25" s="57">
        <v>1184</v>
      </c>
      <c r="S25" s="57">
        <v>229</v>
      </c>
      <c r="T25" s="57">
        <v>229</v>
      </c>
      <c r="U25" s="58">
        <f>T25/Q25</f>
        <v>0.28063725490196079</v>
      </c>
      <c r="V25" s="62">
        <f>(T25+R25)/P25</f>
        <v>0.70650000000000002</v>
      </c>
      <c r="W25" s="193"/>
      <c r="X25" s="193"/>
      <c r="Y25" s="193"/>
      <c r="Z25" s="54" t="s">
        <v>189</v>
      </c>
      <c r="AA25" s="54" t="s">
        <v>190</v>
      </c>
      <c r="AB25" s="57">
        <v>816</v>
      </c>
      <c r="AC25" s="59">
        <v>0.69</v>
      </c>
      <c r="AD25" s="54">
        <v>229</v>
      </c>
      <c r="AE25" s="109">
        <f t="shared" si="4"/>
        <v>0.28063725490196079</v>
      </c>
      <c r="AF25" s="61">
        <v>45292</v>
      </c>
      <c r="AG25" s="61">
        <v>45473</v>
      </c>
      <c r="AH25" s="56">
        <v>182</v>
      </c>
      <c r="AI25" s="57">
        <v>816</v>
      </c>
      <c r="AJ25" s="56" t="s">
        <v>78</v>
      </c>
      <c r="AK25" s="54" t="s">
        <v>79</v>
      </c>
      <c r="AL25" s="192"/>
      <c r="AM25" s="194"/>
      <c r="AN25" s="191"/>
      <c r="AO25" s="191"/>
      <c r="AP25" s="200"/>
      <c r="AQ25" s="199"/>
      <c r="AR25" s="199"/>
      <c r="AS25" s="198"/>
      <c r="AT25" s="150"/>
      <c r="AU25" s="192"/>
      <c r="AV25" s="63"/>
      <c r="AW25" s="54"/>
      <c r="AX25" s="191"/>
      <c r="AY25" s="61">
        <v>45323</v>
      </c>
      <c r="AZ25" s="191"/>
      <c r="BA25" s="192"/>
      <c r="BB25" s="192"/>
      <c r="BC25" s="97" t="s">
        <v>755</v>
      </c>
    </row>
    <row r="26" spans="1:55" s="1" customFormat="1" ht="53.25" customHeight="1" thickBot="1" x14ac:dyDescent="0.3">
      <c r="A26" s="77"/>
      <c r="B26" s="191"/>
      <c r="C26" s="191"/>
      <c r="D26" s="191"/>
      <c r="E26" s="191"/>
      <c r="F26" s="191"/>
      <c r="G26" s="218"/>
      <c r="H26" s="201" t="s">
        <v>197</v>
      </c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69"/>
      <c r="T26" s="69"/>
      <c r="U26" s="104">
        <f>AVERAGE(U21:U25)</f>
        <v>5.6127450980392159E-2</v>
      </c>
      <c r="V26" s="105">
        <f>AVERAGE(V21:V25)</f>
        <v>0.78855000000000008</v>
      </c>
      <c r="W26" s="169" t="s">
        <v>197</v>
      </c>
      <c r="X26" s="170"/>
      <c r="Y26" s="170"/>
      <c r="Z26" s="170"/>
      <c r="AA26" s="170"/>
      <c r="AB26" s="170"/>
      <c r="AC26" s="170"/>
      <c r="AD26" s="170"/>
      <c r="AE26" s="117">
        <f>AVERAGE(AE21:AE25)</f>
        <v>5.6127450980392159E-2</v>
      </c>
      <c r="AF26" s="115"/>
      <c r="AG26" s="114"/>
      <c r="AH26" s="114"/>
      <c r="AI26" s="114"/>
      <c r="AJ26" s="114"/>
      <c r="AK26" s="114"/>
      <c r="AL26" s="114"/>
      <c r="AM26" s="183">
        <f>AM21+AM24</f>
        <v>2900000000</v>
      </c>
      <c r="AN26" s="184"/>
      <c r="AO26" s="185"/>
      <c r="AP26" s="114"/>
      <c r="AQ26" s="132">
        <f>AQ21</f>
        <v>70000000</v>
      </c>
      <c r="AR26" s="132">
        <f>AR21</f>
        <v>0</v>
      </c>
      <c r="AS26" s="141">
        <f>AS21</f>
        <v>2.4137931034482758E-2</v>
      </c>
      <c r="AT26" s="141">
        <f>AT21</f>
        <v>0</v>
      </c>
      <c r="AU26" s="114"/>
      <c r="AV26" s="114"/>
      <c r="AW26" s="114"/>
      <c r="AX26" s="114"/>
      <c r="AY26" s="114"/>
      <c r="AZ26" s="114"/>
      <c r="BA26" s="114"/>
      <c r="BB26" s="114"/>
      <c r="BC26" s="98"/>
    </row>
    <row r="27" spans="1:55" ht="89.25" customHeight="1" x14ac:dyDescent="0.25">
      <c r="A27" s="78"/>
      <c r="B27" s="191"/>
      <c r="C27" s="191"/>
      <c r="D27" s="191"/>
      <c r="E27" s="191"/>
      <c r="F27" s="191"/>
      <c r="G27" s="218"/>
      <c r="H27" s="191" t="s">
        <v>198</v>
      </c>
      <c r="I27" s="54" t="s">
        <v>199</v>
      </c>
      <c r="J27" s="54" t="s">
        <v>200</v>
      </c>
      <c r="K27" s="67" t="s">
        <v>201</v>
      </c>
      <c r="L27" s="54" t="s">
        <v>202</v>
      </c>
      <c r="M27" s="71"/>
      <c r="N27" s="56" t="s">
        <v>65</v>
      </c>
      <c r="O27" s="54" t="s">
        <v>209</v>
      </c>
      <c r="P27" s="57">
        <v>8</v>
      </c>
      <c r="Q27" s="57">
        <v>1</v>
      </c>
      <c r="R27" s="57">
        <v>7</v>
      </c>
      <c r="S27" s="57">
        <v>0</v>
      </c>
      <c r="T27" s="57">
        <v>0</v>
      </c>
      <c r="U27" s="58">
        <f>T27/Q27</f>
        <v>0</v>
      </c>
      <c r="V27" s="62">
        <f>(T27+R27)/P27</f>
        <v>0.875</v>
      </c>
      <c r="W27" s="193" t="s">
        <v>211</v>
      </c>
      <c r="X27" s="193">
        <v>2021130010163</v>
      </c>
      <c r="Y27" s="72" t="s">
        <v>212</v>
      </c>
      <c r="Z27" s="72" t="s">
        <v>213</v>
      </c>
      <c r="AA27" s="72" t="s">
        <v>188</v>
      </c>
      <c r="AB27" s="72">
        <v>2</v>
      </c>
      <c r="AC27" s="59" t="s">
        <v>69</v>
      </c>
      <c r="AD27" s="54">
        <v>0</v>
      </c>
      <c r="AE27" s="110">
        <f>AD27/AB27</f>
        <v>0</v>
      </c>
      <c r="AF27" s="61">
        <v>45292</v>
      </c>
      <c r="AG27" s="61">
        <v>45473</v>
      </c>
      <c r="AH27" s="56">
        <v>182</v>
      </c>
      <c r="AI27" s="57">
        <v>1</v>
      </c>
      <c r="AJ27" s="56" t="s">
        <v>78</v>
      </c>
      <c r="AK27" s="54" t="s">
        <v>79</v>
      </c>
      <c r="AL27" s="56" t="s">
        <v>80</v>
      </c>
      <c r="AM27" s="80">
        <v>407000000</v>
      </c>
      <c r="AN27" s="54" t="s">
        <v>216</v>
      </c>
      <c r="AO27" s="54" t="s">
        <v>215</v>
      </c>
      <c r="AP27" s="63"/>
      <c r="AQ27" s="226">
        <v>0</v>
      </c>
      <c r="AR27" s="226">
        <v>0</v>
      </c>
      <c r="AS27" s="227">
        <f>AQ27/AM30</f>
        <v>0</v>
      </c>
      <c r="AT27" s="151">
        <f>AR27/AM30</f>
        <v>0</v>
      </c>
      <c r="AU27" s="56" t="s">
        <v>218</v>
      </c>
      <c r="AV27" s="76" t="s">
        <v>219</v>
      </c>
      <c r="AW27" s="54" t="s">
        <v>107</v>
      </c>
      <c r="AX27" s="54" t="s">
        <v>215</v>
      </c>
      <c r="AY27" s="61">
        <v>45323</v>
      </c>
      <c r="AZ27" s="191" t="s">
        <v>294</v>
      </c>
      <c r="BA27" s="192" t="s">
        <v>87</v>
      </c>
      <c r="BB27" s="192" t="s">
        <v>87</v>
      </c>
      <c r="BC27" s="97" t="s">
        <v>755</v>
      </c>
    </row>
    <row r="28" spans="1:55" ht="140.25" customHeight="1" x14ac:dyDescent="0.25">
      <c r="A28" s="78"/>
      <c r="B28" s="191"/>
      <c r="C28" s="191"/>
      <c r="D28" s="191"/>
      <c r="E28" s="191"/>
      <c r="F28" s="191"/>
      <c r="G28" s="218"/>
      <c r="H28" s="191"/>
      <c r="I28" s="54" t="s">
        <v>203</v>
      </c>
      <c r="J28" s="54" t="s">
        <v>53</v>
      </c>
      <c r="K28" s="67" t="s">
        <v>204</v>
      </c>
      <c r="L28" s="54" t="s">
        <v>205</v>
      </c>
      <c r="M28" s="71"/>
      <c r="N28" s="56" t="s">
        <v>65</v>
      </c>
      <c r="O28" s="54" t="s">
        <v>66</v>
      </c>
      <c r="P28" s="57">
        <v>14500</v>
      </c>
      <c r="Q28" s="57">
        <v>300</v>
      </c>
      <c r="R28" s="57">
        <v>24404</v>
      </c>
      <c r="S28" s="57">
        <v>0</v>
      </c>
      <c r="T28" s="57">
        <v>0</v>
      </c>
      <c r="U28" s="58">
        <f>T28/Q28</f>
        <v>0</v>
      </c>
      <c r="V28" s="62">
        <v>1</v>
      </c>
      <c r="W28" s="193"/>
      <c r="X28" s="193"/>
      <c r="Y28" s="72"/>
      <c r="Z28" s="54">
        <v>0</v>
      </c>
      <c r="AA28" s="54">
        <v>0</v>
      </c>
      <c r="AB28" s="54" t="s">
        <v>69</v>
      </c>
      <c r="AC28" s="59" t="s">
        <v>69</v>
      </c>
      <c r="AD28" s="54">
        <v>0</v>
      </c>
      <c r="AE28" s="60">
        <v>0</v>
      </c>
      <c r="AF28" s="61">
        <v>45292</v>
      </c>
      <c r="AG28" s="61">
        <v>45473</v>
      </c>
      <c r="AH28" s="56">
        <v>182</v>
      </c>
      <c r="AI28" s="57">
        <v>300</v>
      </c>
      <c r="AJ28" s="56" t="s">
        <v>78</v>
      </c>
      <c r="AK28" s="54" t="s">
        <v>79</v>
      </c>
      <c r="AL28" s="56"/>
      <c r="AM28" s="80"/>
      <c r="AN28" s="54"/>
      <c r="AO28" s="54"/>
      <c r="AP28" s="54" t="s">
        <v>217</v>
      </c>
      <c r="AQ28" s="202"/>
      <c r="AR28" s="202"/>
      <c r="AS28" s="227"/>
      <c r="AT28" s="152"/>
      <c r="AU28" s="56" t="s">
        <v>218</v>
      </c>
      <c r="AV28" s="66"/>
      <c r="AW28" s="54"/>
      <c r="AX28" s="54"/>
      <c r="AY28" s="61">
        <v>45323</v>
      </c>
      <c r="AZ28" s="191"/>
      <c r="BA28" s="192"/>
      <c r="BB28" s="192"/>
      <c r="BC28" s="97" t="s">
        <v>755</v>
      </c>
    </row>
    <row r="29" spans="1:55" ht="90" x14ac:dyDescent="0.25">
      <c r="A29" s="78"/>
      <c r="B29" s="191"/>
      <c r="C29" s="191"/>
      <c r="D29" s="191"/>
      <c r="E29" s="191"/>
      <c r="F29" s="191"/>
      <c r="G29" s="218"/>
      <c r="H29" s="191"/>
      <c r="I29" s="54" t="s">
        <v>206</v>
      </c>
      <c r="J29" s="54" t="s">
        <v>53</v>
      </c>
      <c r="K29" s="67" t="s">
        <v>207</v>
      </c>
      <c r="L29" s="70" t="s">
        <v>208</v>
      </c>
      <c r="M29" s="71"/>
      <c r="N29" s="56" t="s">
        <v>65</v>
      </c>
      <c r="O29" s="54" t="s">
        <v>210</v>
      </c>
      <c r="P29" s="57">
        <v>4500</v>
      </c>
      <c r="Q29" s="57">
        <v>3445</v>
      </c>
      <c r="R29" s="57">
        <v>1055</v>
      </c>
      <c r="S29" s="57">
        <v>0</v>
      </c>
      <c r="T29" s="57">
        <v>0</v>
      </c>
      <c r="U29" s="58">
        <f>T29/Q29</f>
        <v>0</v>
      </c>
      <c r="V29" s="62">
        <f>(T29+R29)/P29</f>
        <v>0.23444444444444446</v>
      </c>
      <c r="W29" s="193"/>
      <c r="X29" s="193"/>
      <c r="Y29" s="72"/>
      <c r="Z29" s="54" t="s">
        <v>214</v>
      </c>
      <c r="AA29" s="54" t="s">
        <v>77</v>
      </c>
      <c r="AB29" s="54">
        <v>16</v>
      </c>
      <c r="AC29" s="59">
        <v>0.5</v>
      </c>
      <c r="AD29" s="54">
        <v>0</v>
      </c>
      <c r="AE29" s="60">
        <v>0</v>
      </c>
      <c r="AF29" s="61">
        <v>45292</v>
      </c>
      <c r="AG29" s="61">
        <v>45473</v>
      </c>
      <c r="AH29" s="56">
        <v>182</v>
      </c>
      <c r="AI29" s="57">
        <v>3445</v>
      </c>
      <c r="AJ29" s="56" t="s">
        <v>78</v>
      </c>
      <c r="AK29" s="54" t="s">
        <v>79</v>
      </c>
      <c r="AL29" s="56"/>
      <c r="AM29" s="80"/>
      <c r="AN29" s="82"/>
      <c r="AO29" s="54"/>
      <c r="AP29" s="54"/>
      <c r="AQ29" s="202"/>
      <c r="AR29" s="202"/>
      <c r="AS29" s="227"/>
      <c r="AT29" s="153"/>
      <c r="AU29" s="56"/>
      <c r="AV29" s="63"/>
      <c r="AW29" s="54"/>
      <c r="AX29" s="63"/>
      <c r="AY29" s="56"/>
      <c r="AZ29" s="191"/>
      <c r="BA29" s="192"/>
      <c r="BB29" s="192"/>
      <c r="BC29" s="97" t="s">
        <v>755</v>
      </c>
    </row>
    <row r="30" spans="1:55" s="1" customFormat="1" ht="55.5" customHeight="1" x14ac:dyDescent="0.25">
      <c r="A30" s="77"/>
      <c r="B30" s="191"/>
      <c r="C30" s="191"/>
      <c r="D30" s="191"/>
      <c r="E30" s="191"/>
      <c r="F30" s="191"/>
      <c r="G30" s="218"/>
      <c r="H30" s="204" t="s">
        <v>297</v>
      </c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83"/>
      <c r="T30" s="83"/>
      <c r="U30" s="104">
        <f>AVERAGE(U27:U29)</f>
        <v>0</v>
      </c>
      <c r="V30" s="105">
        <f>AVERAGE(V27:V29)</f>
        <v>0.70314814814814819</v>
      </c>
      <c r="W30" s="172" t="s">
        <v>297</v>
      </c>
      <c r="X30" s="173"/>
      <c r="Y30" s="173"/>
      <c r="Z30" s="173"/>
      <c r="AA30" s="173"/>
      <c r="AB30" s="173"/>
      <c r="AC30" s="173"/>
      <c r="AD30" s="174"/>
      <c r="AE30" s="120">
        <f>AVERAGE(AE27:AE29)</f>
        <v>0</v>
      </c>
      <c r="AF30" s="119"/>
      <c r="AG30" s="119"/>
      <c r="AH30" s="119"/>
      <c r="AI30" s="119"/>
      <c r="AJ30" s="85"/>
      <c r="AK30" s="84"/>
      <c r="AL30" s="85"/>
      <c r="AM30" s="183">
        <f>AM27</f>
        <v>407000000</v>
      </c>
      <c r="AN30" s="184"/>
      <c r="AO30" s="185"/>
      <c r="AP30" s="85"/>
      <c r="AQ30" s="131">
        <f>AQ27</f>
        <v>0</v>
      </c>
      <c r="AR30" s="131">
        <f>AR27</f>
        <v>0</v>
      </c>
      <c r="AS30" s="142">
        <f>AS27</f>
        <v>0</v>
      </c>
      <c r="AT30" s="142">
        <f>AT27</f>
        <v>0</v>
      </c>
      <c r="AU30" s="85"/>
      <c r="AV30" s="85"/>
      <c r="AW30" s="85"/>
      <c r="AX30" s="85"/>
      <c r="AY30" s="85"/>
      <c r="AZ30" s="85"/>
      <c r="BA30" s="85"/>
      <c r="BB30" s="85"/>
      <c r="BC30" s="98"/>
    </row>
    <row r="31" spans="1:55" ht="108" customHeight="1" x14ac:dyDescent="0.25">
      <c r="A31" s="78"/>
      <c r="B31" s="191"/>
      <c r="C31" s="191"/>
      <c r="D31" s="191"/>
      <c r="E31" s="191"/>
      <c r="F31" s="191"/>
      <c r="G31" s="218"/>
      <c r="H31" s="191" t="s">
        <v>220</v>
      </c>
      <c r="I31" s="54" t="s">
        <v>221</v>
      </c>
      <c r="J31" s="54" t="s">
        <v>166</v>
      </c>
      <c r="K31" s="67" t="s">
        <v>222</v>
      </c>
      <c r="L31" s="70" t="s">
        <v>223</v>
      </c>
      <c r="M31" s="71"/>
      <c r="N31" s="56" t="s">
        <v>65</v>
      </c>
      <c r="O31" s="54" t="s">
        <v>229</v>
      </c>
      <c r="P31" s="57">
        <v>12000</v>
      </c>
      <c r="Q31" s="57">
        <v>1000</v>
      </c>
      <c r="R31" s="57">
        <v>12254</v>
      </c>
      <c r="S31" s="57">
        <v>77</v>
      </c>
      <c r="T31" s="57">
        <v>77</v>
      </c>
      <c r="U31" s="58">
        <f>T31/Q31</f>
        <v>7.6999999999999999E-2</v>
      </c>
      <c r="V31" s="62">
        <v>1</v>
      </c>
      <c r="W31" s="193" t="s">
        <v>231</v>
      </c>
      <c r="X31" s="193">
        <v>2020130010071</v>
      </c>
      <c r="Y31" s="193" t="s">
        <v>232</v>
      </c>
      <c r="Z31" s="72" t="s">
        <v>233</v>
      </c>
      <c r="AA31" s="72" t="s">
        <v>73</v>
      </c>
      <c r="AB31" s="72">
        <v>14</v>
      </c>
      <c r="AC31" s="59" t="s">
        <v>69</v>
      </c>
      <c r="AD31" s="54">
        <v>3</v>
      </c>
      <c r="AE31" s="60">
        <f>AD31/AB31</f>
        <v>0.21428571428571427</v>
      </c>
      <c r="AF31" s="61">
        <v>45292</v>
      </c>
      <c r="AG31" s="61">
        <v>45473</v>
      </c>
      <c r="AH31" s="56">
        <v>182</v>
      </c>
      <c r="AI31" s="57">
        <v>500</v>
      </c>
      <c r="AJ31" s="56" t="s">
        <v>78</v>
      </c>
      <c r="AK31" s="54" t="s">
        <v>79</v>
      </c>
      <c r="AL31" s="192" t="s">
        <v>80</v>
      </c>
      <c r="AM31" s="203">
        <v>275000000</v>
      </c>
      <c r="AN31" s="191" t="s">
        <v>236</v>
      </c>
      <c r="AO31" s="191" t="s">
        <v>215</v>
      </c>
      <c r="AP31" s="191" t="s">
        <v>237</v>
      </c>
      <c r="AQ31" s="196">
        <v>50000000</v>
      </c>
      <c r="AR31" s="196">
        <v>0</v>
      </c>
      <c r="AS31" s="198">
        <f>AQ31/AM34</f>
        <v>0.18181818181818182</v>
      </c>
      <c r="AT31" s="148">
        <f>AR31/AM34</f>
        <v>0</v>
      </c>
      <c r="AU31" s="192" t="s">
        <v>84</v>
      </c>
      <c r="AV31" s="76" t="s">
        <v>238</v>
      </c>
      <c r="AW31" s="54" t="s">
        <v>107</v>
      </c>
      <c r="AX31" s="191" t="s">
        <v>215</v>
      </c>
      <c r="AY31" s="61">
        <v>45323</v>
      </c>
      <c r="AZ31" s="191" t="s">
        <v>294</v>
      </c>
      <c r="BA31" s="192" t="s">
        <v>87</v>
      </c>
      <c r="BB31" s="192" t="s">
        <v>87</v>
      </c>
      <c r="BC31" s="97" t="s">
        <v>767</v>
      </c>
    </row>
    <row r="32" spans="1:55" ht="127.5" customHeight="1" x14ac:dyDescent="0.25">
      <c r="A32" s="78"/>
      <c r="B32" s="191"/>
      <c r="C32" s="191"/>
      <c r="D32" s="191"/>
      <c r="E32" s="191"/>
      <c r="F32" s="191"/>
      <c r="G32" s="218"/>
      <c r="H32" s="191"/>
      <c r="I32" s="54" t="s">
        <v>224</v>
      </c>
      <c r="J32" s="54" t="s">
        <v>53</v>
      </c>
      <c r="K32" s="67" t="s">
        <v>225</v>
      </c>
      <c r="L32" s="54" t="s">
        <v>226</v>
      </c>
      <c r="M32" s="71"/>
      <c r="N32" s="56" t="s">
        <v>65</v>
      </c>
      <c r="O32" s="54" t="s">
        <v>230</v>
      </c>
      <c r="P32" s="57">
        <v>13453</v>
      </c>
      <c r="Q32" s="57">
        <v>500</v>
      </c>
      <c r="R32" s="57">
        <v>14190</v>
      </c>
      <c r="S32" s="57">
        <v>39</v>
      </c>
      <c r="T32" s="57">
        <v>39</v>
      </c>
      <c r="U32" s="58">
        <f>T32/Q32</f>
        <v>7.8E-2</v>
      </c>
      <c r="V32" s="62">
        <v>1</v>
      </c>
      <c r="W32" s="193"/>
      <c r="X32" s="193"/>
      <c r="Y32" s="193"/>
      <c r="Z32" s="54" t="s">
        <v>234</v>
      </c>
      <c r="AA32" s="54" t="s">
        <v>77</v>
      </c>
      <c r="AB32" s="54">
        <v>10</v>
      </c>
      <c r="AC32" s="59" t="s">
        <v>69</v>
      </c>
      <c r="AD32" s="54">
        <v>2</v>
      </c>
      <c r="AE32" s="60">
        <f>AD32/AB32</f>
        <v>0.2</v>
      </c>
      <c r="AF32" s="61">
        <v>45292</v>
      </c>
      <c r="AG32" s="61">
        <v>45473</v>
      </c>
      <c r="AH32" s="56">
        <v>182</v>
      </c>
      <c r="AI32" s="57">
        <v>300</v>
      </c>
      <c r="AJ32" s="56" t="s">
        <v>78</v>
      </c>
      <c r="AK32" s="54" t="s">
        <v>79</v>
      </c>
      <c r="AL32" s="192"/>
      <c r="AM32" s="203"/>
      <c r="AN32" s="191"/>
      <c r="AO32" s="191"/>
      <c r="AP32" s="191"/>
      <c r="AQ32" s="197"/>
      <c r="AR32" s="197"/>
      <c r="AS32" s="198"/>
      <c r="AT32" s="149"/>
      <c r="AU32" s="192"/>
      <c r="AV32" s="63"/>
      <c r="AW32" s="54"/>
      <c r="AX32" s="191"/>
      <c r="AY32" s="56"/>
      <c r="AZ32" s="191"/>
      <c r="BA32" s="192"/>
      <c r="BB32" s="192"/>
      <c r="BC32" s="97" t="s">
        <v>755</v>
      </c>
    </row>
    <row r="33" spans="1:55" ht="115.5" thickBot="1" x14ac:dyDescent="0.3">
      <c r="A33" s="78"/>
      <c r="B33" s="191"/>
      <c r="C33" s="191"/>
      <c r="D33" s="191"/>
      <c r="E33" s="191"/>
      <c r="F33" s="191"/>
      <c r="G33" s="218"/>
      <c r="H33" s="191"/>
      <c r="I33" s="54" t="s">
        <v>227</v>
      </c>
      <c r="J33" s="54" t="s">
        <v>53</v>
      </c>
      <c r="K33" s="67">
        <v>0</v>
      </c>
      <c r="L33" s="54" t="s">
        <v>228</v>
      </c>
      <c r="M33" s="71"/>
      <c r="N33" s="56" t="s">
        <v>65</v>
      </c>
      <c r="O33" s="54" t="s">
        <v>66</v>
      </c>
      <c r="P33" s="57">
        <v>7000</v>
      </c>
      <c r="Q33" s="57">
        <v>450</v>
      </c>
      <c r="R33" s="57">
        <v>7494</v>
      </c>
      <c r="S33" s="57">
        <v>0</v>
      </c>
      <c r="T33" s="57">
        <v>0</v>
      </c>
      <c r="U33" s="58">
        <f>T33/Q33</f>
        <v>0</v>
      </c>
      <c r="V33" s="62">
        <v>1</v>
      </c>
      <c r="W33" s="193"/>
      <c r="X33" s="193"/>
      <c r="Y33" s="193"/>
      <c r="Z33" s="54" t="s">
        <v>235</v>
      </c>
      <c r="AA33" s="54" t="s">
        <v>128</v>
      </c>
      <c r="AB33" s="54">
        <v>15</v>
      </c>
      <c r="AC33" s="59" t="s">
        <v>69</v>
      </c>
      <c r="AD33" s="54">
        <v>0</v>
      </c>
      <c r="AE33" s="109">
        <f>AD33/AB33</f>
        <v>0</v>
      </c>
      <c r="AF33" s="61">
        <v>45292</v>
      </c>
      <c r="AG33" s="61">
        <v>45473</v>
      </c>
      <c r="AH33" s="56">
        <v>182</v>
      </c>
      <c r="AI33" s="57">
        <v>450</v>
      </c>
      <c r="AJ33" s="56" t="s">
        <v>78</v>
      </c>
      <c r="AK33" s="54" t="s">
        <v>79</v>
      </c>
      <c r="AL33" s="192"/>
      <c r="AM33" s="203"/>
      <c r="AN33" s="191"/>
      <c r="AO33" s="191"/>
      <c r="AP33" s="191"/>
      <c r="AQ33" s="197"/>
      <c r="AR33" s="197"/>
      <c r="AS33" s="198"/>
      <c r="AT33" s="150"/>
      <c r="AU33" s="192"/>
      <c r="AV33" s="63"/>
      <c r="AW33" s="54"/>
      <c r="AX33" s="191"/>
      <c r="AY33" s="56"/>
      <c r="AZ33" s="191"/>
      <c r="BA33" s="192"/>
      <c r="BB33" s="192"/>
      <c r="BC33" s="97" t="s">
        <v>755</v>
      </c>
    </row>
    <row r="34" spans="1:55" s="1" customFormat="1" ht="43.5" customHeight="1" thickBot="1" x14ac:dyDescent="0.3">
      <c r="A34" s="77"/>
      <c r="B34" s="191"/>
      <c r="C34" s="191"/>
      <c r="D34" s="191"/>
      <c r="E34" s="191"/>
      <c r="F34" s="191"/>
      <c r="G34" s="218"/>
      <c r="H34" s="204" t="s">
        <v>298</v>
      </c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83"/>
      <c r="T34" s="83"/>
      <c r="U34" s="58"/>
      <c r="V34" s="105">
        <f>AVERAGE(V31:V33)</f>
        <v>1</v>
      </c>
      <c r="W34" s="172" t="s">
        <v>298</v>
      </c>
      <c r="X34" s="173"/>
      <c r="Y34" s="173"/>
      <c r="Z34" s="173"/>
      <c r="AA34" s="173"/>
      <c r="AB34" s="173"/>
      <c r="AC34" s="173"/>
      <c r="AD34" s="173"/>
      <c r="AE34" s="123">
        <f>AVERAGE(AE31:AE33)</f>
        <v>0.13809523809523808</v>
      </c>
      <c r="AF34" s="121"/>
      <c r="AG34" s="85"/>
      <c r="AH34" s="85"/>
      <c r="AI34" s="85"/>
      <c r="AJ34" s="85"/>
      <c r="AK34" s="85"/>
      <c r="AL34" s="85"/>
      <c r="AM34" s="183">
        <f>AM31</f>
        <v>275000000</v>
      </c>
      <c r="AN34" s="184"/>
      <c r="AO34" s="185"/>
      <c r="AP34" s="85"/>
      <c r="AQ34" s="131">
        <f>AQ31</f>
        <v>50000000</v>
      </c>
      <c r="AR34" s="131">
        <f>AR31</f>
        <v>0</v>
      </c>
      <c r="AS34" s="142">
        <f>AS31</f>
        <v>0.18181818181818182</v>
      </c>
      <c r="AT34" s="142">
        <f>AT31</f>
        <v>0</v>
      </c>
      <c r="AU34" s="85"/>
      <c r="AV34" s="85"/>
      <c r="AW34" s="85"/>
      <c r="AX34" s="85"/>
      <c r="AY34" s="85"/>
      <c r="AZ34" s="85"/>
      <c r="BA34" s="85"/>
      <c r="BB34" s="85"/>
      <c r="BC34" s="98"/>
    </row>
    <row r="35" spans="1:55" ht="89.25" customHeight="1" x14ac:dyDescent="0.25">
      <c r="A35" s="78"/>
      <c r="B35" s="191"/>
      <c r="C35" s="191"/>
      <c r="D35" s="191"/>
      <c r="E35" s="191"/>
      <c r="F35" s="191"/>
      <c r="G35" s="218"/>
      <c r="H35" s="191" t="s">
        <v>239</v>
      </c>
      <c r="I35" s="54" t="s">
        <v>240</v>
      </c>
      <c r="J35" s="54" t="s">
        <v>53</v>
      </c>
      <c r="K35" s="67" t="s">
        <v>241</v>
      </c>
      <c r="L35" s="54" t="s">
        <v>242</v>
      </c>
      <c r="M35" s="71"/>
      <c r="N35" s="56" t="s">
        <v>65</v>
      </c>
      <c r="O35" s="54" t="s">
        <v>66</v>
      </c>
      <c r="P35" s="57">
        <v>6000</v>
      </c>
      <c r="Q35" s="57">
        <v>4500</v>
      </c>
      <c r="R35" s="57">
        <v>18606</v>
      </c>
      <c r="S35" s="57">
        <v>0</v>
      </c>
      <c r="T35" s="57">
        <v>0</v>
      </c>
      <c r="U35" s="58">
        <f>T35/Q35</f>
        <v>0</v>
      </c>
      <c r="V35" s="62">
        <v>1</v>
      </c>
      <c r="W35" s="193" t="s">
        <v>253</v>
      </c>
      <c r="X35" s="193">
        <v>2021130010160</v>
      </c>
      <c r="Y35" s="193" t="s">
        <v>254</v>
      </c>
      <c r="Z35" s="72" t="s">
        <v>255</v>
      </c>
      <c r="AA35" s="72" t="s">
        <v>256</v>
      </c>
      <c r="AB35" s="72">
        <v>37</v>
      </c>
      <c r="AC35" s="56" t="s">
        <v>69</v>
      </c>
      <c r="AD35" s="56">
        <v>0</v>
      </c>
      <c r="AE35" s="122">
        <f>AD35/AB35</f>
        <v>0</v>
      </c>
      <c r="AF35" s="61">
        <v>45292</v>
      </c>
      <c r="AG35" s="61">
        <v>45473</v>
      </c>
      <c r="AH35" s="56">
        <v>182</v>
      </c>
      <c r="AI35" s="57">
        <v>4500</v>
      </c>
      <c r="AJ35" s="56" t="s">
        <v>78</v>
      </c>
      <c r="AK35" s="54" t="s">
        <v>79</v>
      </c>
      <c r="AL35" s="192" t="s">
        <v>80</v>
      </c>
      <c r="AM35" s="87">
        <v>1160000000</v>
      </c>
      <c r="AN35" s="54" t="s">
        <v>236</v>
      </c>
      <c r="AO35" s="54" t="s">
        <v>215</v>
      </c>
      <c r="AP35" s="191" t="s">
        <v>259</v>
      </c>
      <c r="AQ35" s="196">
        <v>68000000</v>
      </c>
      <c r="AR35" s="196">
        <v>0</v>
      </c>
      <c r="AS35" s="198">
        <f>AQ35/AM39</f>
        <v>4.2500000000000003E-2</v>
      </c>
      <c r="AT35" s="148">
        <f>AR35/AM39</f>
        <v>0</v>
      </c>
      <c r="AU35" s="192" t="s">
        <v>218</v>
      </c>
      <c r="AV35" s="76" t="s">
        <v>260</v>
      </c>
      <c r="AW35" s="54" t="s">
        <v>107</v>
      </c>
      <c r="AX35" s="54" t="s">
        <v>215</v>
      </c>
      <c r="AY35" s="61">
        <v>45323</v>
      </c>
      <c r="AZ35" s="191" t="s">
        <v>294</v>
      </c>
      <c r="BA35" s="192" t="s">
        <v>87</v>
      </c>
      <c r="BB35" s="192" t="s">
        <v>87</v>
      </c>
      <c r="BC35" s="97" t="s">
        <v>755</v>
      </c>
    </row>
    <row r="36" spans="1:55" ht="102" customHeight="1" x14ac:dyDescent="0.25">
      <c r="A36" s="78"/>
      <c r="B36" s="191"/>
      <c r="C36" s="191"/>
      <c r="D36" s="191"/>
      <c r="E36" s="191"/>
      <c r="F36" s="191"/>
      <c r="G36" s="218"/>
      <c r="H36" s="191"/>
      <c r="I36" s="54" t="s">
        <v>243</v>
      </c>
      <c r="J36" s="54" t="s">
        <v>53</v>
      </c>
      <c r="K36" s="67" t="s">
        <v>244</v>
      </c>
      <c r="L36" s="54" t="s">
        <v>245</v>
      </c>
      <c r="M36" s="71"/>
      <c r="N36" s="56" t="s">
        <v>65</v>
      </c>
      <c r="O36" s="54" t="s">
        <v>229</v>
      </c>
      <c r="P36" s="57">
        <v>3500</v>
      </c>
      <c r="Q36" s="57">
        <v>200</v>
      </c>
      <c r="R36" s="57">
        <v>3608</v>
      </c>
      <c r="S36" s="57">
        <v>0</v>
      </c>
      <c r="T36" s="57">
        <v>0</v>
      </c>
      <c r="U36" s="58">
        <f>T36/Q36</f>
        <v>0</v>
      </c>
      <c r="V36" s="62">
        <v>1</v>
      </c>
      <c r="W36" s="193"/>
      <c r="X36" s="193"/>
      <c r="Y36" s="193"/>
      <c r="Z36" s="54" t="s">
        <v>293</v>
      </c>
      <c r="AA36" s="54" t="s">
        <v>293</v>
      </c>
      <c r="AB36" s="54">
        <v>19</v>
      </c>
      <c r="AC36" s="56" t="s">
        <v>69</v>
      </c>
      <c r="AD36" s="56">
        <v>3</v>
      </c>
      <c r="AE36" s="86">
        <f>AD36/AB36</f>
        <v>0.15789473684210525</v>
      </c>
      <c r="AF36" s="61">
        <v>45292</v>
      </c>
      <c r="AG36" s="61">
        <v>45473</v>
      </c>
      <c r="AH36" s="56">
        <v>182</v>
      </c>
      <c r="AI36" s="57">
        <v>200</v>
      </c>
      <c r="AJ36" s="56" t="s">
        <v>78</v>
      </c>
      <c r="AK36" s="54" t="s">
        <v>79</v>
      </c>
      <c r="AL36" s="192"/>
      <c r="AM36" s="87">
        <v>440000000</v>
      </c>
      <c r="AN36" s="54" t="s">
        <v>258</v>
      </c>
      <c r="AO36" s="54" t="s">
        <v>191</v>
      </c>
      <c r="AP36" s="191"/>
      <c r="AQ36" s="197"/>
      <c r="AR36" s="197"/>
      <c r="AS36" s="198"/>
      <c r="AT36" s="149"/>
      <c r="AU36" s="192"/>
      <c r="AV36" s="76" t="s">
        <v>261</v>
      </c>
      <c r="AW36" s="54"/>
      <c r="AX36" s="54" t="s">
        <v>191</v>
      </c>
      <c r="AY36" s="61"/>
      <c r="AZ36" s="191"/>
      <c r="BA36" s="192"/>
      <c r="BB36" s="192"/>
      <c r="BC36" s="97" t="s">
        <v>760</v>
      </c>
    </row>
    <row r="37" spans="1:55" ht="90" x14ac:dyDescent="0.25">
      <c r="A37" s="78"/>
      <c r="B37" s="191"/>
      <c r="C37" s="191"/>
      <c r="D37" s="191"/>
      <c r="E37" s="191"/>
      <c r="F37" s="191"/>
      <c r="G37" s="218"/>
      <c r="H37" s="191"/>
      <c r="I37" s="54" t="s">
        <v>246</v>
      </c>
      <c r="J37" s="54" t="s">
        <v>166</v>
      </c>
      <c r="K37" s="67" t="s">
        <v>247</v>
      </c>
      <c r="L37" s="54" t="s">
        <v>248</v>
      </c>
      <c r="M37" s="71"/>
      <c r="N37" s="56" t="s">
        <v>65</v>
      </c>
      <c r="O37" s="54" t="s">
        <v>230</v>
      </c>
      <c r="P37" s="57">
        <v>16000</v>
      </c>
      <c r="Q37" s="57">
        <v>3557</v>
      </c>
      <c r="R37" s="57">
        <v>16844</v>
      </c>
      <c r="S37" s="57">
        <v>0</v>
      </c>
      <c r="T37" s="57">
        <v>0</v>
      </c>
      <c r="U37" s="58">
        <f>T37/Q37</f>
        <v>0</v>
      </c>
      <c r="V37" s="62">
        <v>1</v>
      </c>
      <c r="W37" s="193"/>
      <c r="X37" s="193"/>
      <c r="Y37" s="193"/>
      <c r="Z37" s="54" t="s">
        <v>257</v>
      </c>
      <c r="AA37" s="54" t="s">
        <v>77</v>
      </c>
      <c r="AB37" s="54">
        <v>6</v>
      </c>
      <c r="AC37" s="56" t="s">
        <v>69</v>
      </c>
      <c r="AD37" s="56">
        <v>0</v>
      </c>
      <c r="AE37" s="86">
        <f t="shared" ref="AE37" si="5">AD37/AB37</f>
        <v>0</v>
      </c>
      <c r="AF37" s="61">
        <v>45292</v>
      </c>
      <c r="AG37" s="61">
        <v>45473</v>
      </c>
      <c r="AH37" s="56">
        <v>182</v>
      </c>
      <c r="AI37" s="57">
        <v>3557</v>
      </c>
      <c r="AJ37" s="56" t="s">
        <v>78</v>
      </c>
      <c r="AK37" s="54" t="s">
        <v>79</v>
      </c>
      <c r="AL37" s="192"/>
      <c r="AM37" s="71"/>
      <c r="AN37" s="63"/>
      <c r="AO37" s="63"/>
      <c r="AP37" s="191"/>
      <c r="AQ37" s="197"/>
      <c r="AR37" s="197"/>
      <c r="AS37" s="198"/>
      <c r="AT37" s="149"/>
      <c r="AU37" s="192"/>
      <c r="AV37" s="76" t="s">
        <v>262</v>
      </c>
      <c r="AW37" s="54"/>
      <c r="AX37" s="63"/>
      <c r="AY37" s="61"/>
      <c r="AZ37" s="191"/>
      <c r="BA37" s="192"/>
      <c r="BB37" s="192"/>
      <c r="BC37" s="97" t="s">
        <v>755</v>
      </c>
    </row>
    <row r="38" spans="1:55" ht="90.75" thickBot="1" x14ac:dyDescent="0.3">
      <c r="A38" s="78"/>
      <c r="B38" s="191"/>
      <c r="C38" s="191"/>
      <c r="D38" s="191"/>
      <c r="E38" s="191"/>
      <c r="F38" s="191"/>
      <c r="G38" s="218"/>
      <c r="H38" s="191"/>
      <c r="I38" s="54" t="s">
        <v>249</v>
      </c>
      <c r="J38" s="54" t="s">
        <v>166</v>
      </c>
      <c r="K38" s="67" t="s">
        <v>250</v>
      </c>
      <c r="L38" s="54" t="s">
        <v>251</v>
      </c>
      <c r="M38" s="71"/>
      <c r="N38" s="56" t="s">
        <v>65</v>
      </c>
      <c r="O38" s="54" t="s">
        <v>252</v>
      </c>
      <c r="P38" s="57">
        <v>1000</v>
      </c>
      <c r="Q38" s="57" t="s">
        <v>69</v>
      </c>
      <c r="R38" s="57">
        <v>1000</v>
      </c>
      <c r="S38" s="57">
        <v>0</v>
      </c>
      <c r="T38" s="57">
        <v>0</v>
      </c>
      <c r="U38" s="58" t="s">
        <v>305</v>
      </c>
      <c r="V38" s="62">
        <f>(T38+R38)/P38</f>
        <v>1</v>
      </c>
      <c r="W38" s="193"/>
      <c r="X38" s="193"/>
      <c r="Y38" s="193"/>
      <c r="Z38" s="54" t="s">
        <v>300</v>
      </c>
      <c r="AA38" s="54" t="s">
        <v>75</v>
      </c>
      <c r="AB38" s="54" t="s">
        <v>69</v>
      </c>
      <c r="AC38" s="56" t="s">
        <v>69</v>
      </c>
      <c r="AD38" s="56">
        <v>0</v>
      </c>
      <c r="AE38" s="127">
        <v>0</v>
      </c>
      <c r="AF38" s="61" t="s">
        <v>69</v>
      </c>
      <c r="AG38" s="61" t="s">
        <v>69</v>
      </c>
      <c r="AH38" s="56" t="s">
        <v>69</v>
      </c>
      <c r="AI38" s="57" t="s">
        <v>69</v>
      </c>
      <c r="AJ38" s="56" t="s">
        <v>78</v>
      </c>
      <c r="AK38" s="54" t="s">
        <v>79</v>
      </c>
      <c r="AL38" s="192"/>
      <c r="AM38" s="71"/>
      <c r="AN38" s="63"/>
      <c r="AO38" s="63"/>
      <c r="AP38" s="191"/>
      <c r="AQ38" s="197"/>
      <c r="AR38" s="197"/>
      <c r="AS38" s="198"/>
      <c r="AT38" s="150"/>
      <c r="AU38" s="192"/>
      <c r="AV38" s="76" t="s">
        <v>290</v>
      </c>
      <c r="AW38" s="54"/>
      <c r="AX38" s="63"/>
      <c r="AY38" s="56"/>
      <c r="AZ38" s="191"/>
      <c r="BA38" s="192"/>
      <c r="BB38" s="192"/>
      <c r="BC38" s="97" t="s">
        <v>755</v>
      </c>
    </row>
    <row r="39" spans="1:55" s="3" customFormat="1" ht="50.25" customHeight="1" thickBot="1" x14ac:dyDescent="0.3">
      <c r="A39" s="88"/>
      <c r="B39" s="191"/>
      <c r="C39" s="191"/>
      <c r="D39" s="191"/>
      <c r="E39" s="191"/>
      <c r="F39" s="191"/>
      <c r="G39" s="218"/>
      <c r="H39" s="201" t="s">
        <v>253</v>
      </c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69"/>
      <c r="T39" s="69"/>
      <c r="U39" s="104">
        <f>AVERAGE(U35:U38)</f>
        <v>0</v>
      </c>
      <c r="V39" s="105">
        <f>AVERAGE(V35:V38)</f>
        <v>1</v>
      </c>
      <c r="W39" s="175" t="s">
        <v>253</v>
      </c>
      <c r="X39" s="176"/>
      <c r="Y39" s="176"/>
      <c r="Z39" s="176"/>
      <c r="AA39" s="176"/>
      <c r="AB39" s="176"/>
      <c r="AC39" s="176"/>
      <c r="AD39" s="176"/>
      <c r="AE39" s="128">
        <f>AVERAGE(AE35:AE37)</f>
        <v>5.2631578947368418E-2</v>
      </c>
      <c r="AF39" s="126"/>
      <c r="AG39" s="125"/>
      <c r="AH39" s="125"/>
      <c r="AI39" s="125"/>
      <c r="AJ39" s="124"/>
      <c r="AK39" s="124"/>
      <c r="AL39" s="124"/>
      <c r="AM39" s="186">
        <f>AM35+AM36</f>
        <v>1600000000</v>
      </c>
      <c r="AN39" s="187"/>
      <c r="AO39" s="188"/>
      <c r="AP39" s="124"/>
      <c r="AQ39" s="135">
        <f>AQ35</f>
        <v>68000000</v>
      </c>
      <c r="AR39" s="135">
        <f>AR35</f>
        <v>0</v>
      </c>
      <c r="AS39" s="143">
        <f>AS35</f>
        <v>4.2500000000000003E-2</v>
      </c>
      <c r="AT39" s="143">
        <f>AT35</f>
        <v>0</v>
      </c>
      <c r="AU39" s="124"/>
      <c r="AV39" s="124"/>
      <c r="AW39" s="124"/>
      <c r="AX39" s="124"/>
      <c r="AY39" s="124"/>
      <c r="AZ39" s="124"/>
      <c r="BA39" s="124"/>
      <c r="BB39" s="124"/>
      <c r="BC39" s="98"/>
    </row>
    <row r="40" spans="1:55" ht="114.75" x14ac:dyDescent="0.25">
      <c r="A40" s="78"/>
      <c r="B40" s="191"/>
      <c r="C40" s="191"/>
      <c r="D40" s="191"/>
      <c r="E40" s="191"/>
      <c r="F40" s="191"/>
      <c r="G40" s="218"/>
      <c r="H40" s="191" t="s">
        <v>263</v>
      </c>
      <c r="I40" s="54" t="s">
        <v>264</v>
      </c>
      <c r="J40" s="54" t="s">
        <v>53</v>
      </c>
      <c r="K40" s="67" t="s">
        <v>265</v>
      </c>
      <c r="L40" s="54"/>
      <c r="M40" s="71"/>
      <c r="N40" s="56" t="s">
        <v>65</v>
      </c>
      <c r="O40" s="54" t="s">
        <v>268</v>
      </c>
      <c r="P40" s="57">
        <v>10000</v>
      </c>
      <c r="Q40" s="57">
        <v>1085</v>
      </c>
      <c r="R40" s="57">
        <v>10023</v>
      </c>
      <c r="S40" s="57">
        <v>0</v>
      </c>
      <c r="T40" s="57">
        <v>0</v>
      </c>
      <c r="U40" s="58">
        <f>T40/Q40</f>
        <v>0</v>
      </c>
      <c r="V40" s="62">
        <v>1</v>
      </c>
      <c r="W40" s="193" t="s">
        <v>270</v>
      </c>
      <c r="X40" s="193">
        <v>2021130010164</v>
      </c>
      <c r="Y40" s="193" t="s">
        <v>271</v>
      </c>
      <c r="Z40" s="72" t="s">
        <v>272</v>
      </c>
      <c r="AA40" s="72" t="s">
        <v>75</v>
      </c>
      <c r="AB40" s="72">
        <v>7</v>
      </c>
      <c r="AC40" s="56" t="s">
        <v>69</v>
      </c>
      <c r="AD40" s="56">
        <v>0</v>
      </c>
      <c r="AE40" s="122">
        <v>0</v>
      </c>
      <c r="AF40" s="61">
        <v>45292</v>
      </c>
      <c r="AG40" s="61">
        <v>45473</v>
      </c>
      <c r="AH40" s="56">
        <v>182</v>
      </c>
      <c r="AI40" s="57">
        <v>1085</v>
      </c>
      <c r="AJ40" s="56" t="s">
        <v>78</v>
      </c>
      <c r="AK40" s="54" t="s">
        <v>79</v>
      </c>
      <c r="AL40" s="192" t="s">
        <v>80</v>
      </c>
      <c r="AM40" s="203">
        <v>275000000</v>
      </c>
      <c r="AN40" s="191" t="s">
        <v>274</v>
      </c>
      <c r="AO40" s="191" t="s">
        <v>215</v>
      </c>
      <c r="AP40" s="191" t="s">
        <v>275</v>
      </c>
      <c r="AQ40" s="196">
        <v>20000000</v>
      </c>
      <c r="AR40" s="196">
        <v>4000000</v>
      </c>
      <c r="AS40" s="198">
        <f>AQ40/AM42</f>
        <v>7.2727272727272724E-2</v>
      </c>
      <c r="AT40" s="148">
        <f>AR40/AM42</f>
        <v>1.4545454545454545E-2</v>
      </c>
      <c r="AU40" s="192" t="s">
        <v>218</v>
      </c>
      <c r="AV40" s="76" t="s">
        <v>276</v>
      </c>
      <c r="AW40" s="54" t="s">
        <v>107</v>
      </c>
      <c r="AX40" s="54" t="s">
        <v>215</v>
      </c>
      <c r="AY40" s="61">
        <v>45323</v>
      </c>
      <c r="AZ40" s="191" t="s">
        <v>294</v>
      </c>
      <c r="BA40" s="192" t="s">
        <v>87</v>
      </c>
      <c r="BB40" s="192" t="s">
        <v>87</v>
      </c>
      <c r="BC40" s="97" t="s">
        <v>755</v>
      </c>
    </row>
    <row r="41" spans="1:55" ht="90.75" thickBot="1" x14ac:dyDescent="0.3">
      <c r="A41" s="78"/>
      <c r="B41" s="191"/>
      <c r="C41" s="191"/>
      <c r="D41" s="191"/>
      <c r="E41" s="191"/>
      <c r="F41" s="191"/>
      <c r="G41" s="218"/>
      <c r="H41" s="191"/>
      <c r="I41" s="54" t="s">
        <v>266</v>
      </c>
      <c r="J41" s="54" t="s">
        <v>53</v>
      </c>
      <c r="K41" s="54">
        <v>0</v>
      </c>
      <c r="L41" s="54" t="s">
        <v>267</v>
      </c>
      <c r="M41" s="71"/>
      <c r="N41" s="56" t="s">
        <v>65</v>
      </c>
      <c r="O41" s="54" t="s">
        <v>269</v>
      </c>
      <c r="P41" s="57">
        <v>3000</v>
      </c>
      <c r="Q41" s="57">
        <v>197</v>
      </c>
      <c r="R41" s="57">
        <v>3000</v>
      </c>
      <c r="S41" s="57">
        <v>0</v>
      </c>
      <c r="T41" s="57">
        <v>0</v>
      </c>
      <c r="U41" s="58">
        <f>T41/Q41</f>
        <v>0</v>
      </c>
      <c r="V41" s="62">
        <f>(T41+R41)/P41</f>
        <v>1</v>
      </c>
      <c r="W41" s="193"/>
      <c r="X41" s="193"/>
      <c r="Y41" s="193"/>
      <c r="Z41" s="54" t="s">
        <v>273</v>
      </c>
      <c r="AA41" s="54" t="s">
        <v>77</v>
      </c>
      <c r="AB41" s="54">
        <v>4</v>
      </c>
      <c r="AC41" s="56" t="s">
        <v>69</v>
      </c>
      <c r="AD41" s="56">
        <v>0</v>
      </c>
      <c r="AE41" s="127">
        <v>0</v>
      </c>
      <c r="AF41" s="61">
        <v>45292</v>
      </c>
      <c r="AG41" s="61">
        <v>45473</v>
      </c>
      <c r="AH41" s="56">
        <v>182</v>
      </c>
      <c r="AI41" s="57">
        <v>197</v>
      </c>
      <c r="AJ41" s="56" t="s">
        <v>78</v>
      </c>
      <c r="AK41" s="54" t="s">
        <v>79</v>
      </c>
      <c r="AL41" s="192"/>
      <c r="AM41" s="203"/>
      <c r="AN41" s="191"/>
      <c r="AO41" s="191"/>
      <c r="AP41" s="191"/>
      <c r="AQ41" s="197"/>
      <c r="AR41" s="197"/>
      <c r="AS41" s="198"/>
      <c r="AT41" s="150"/>
      <c r="AU41" s="192"/>
      <c r="AV41" s="63"/>
      <c r="AW41" s="54"/>
      <c r="AX41" s="54"/>
      <c r="AY41" s="61"/>
      <c r="AZ41" s="191"/>
      <c r="BA41" s="192"/>
      <c r="BB41" s="192"/>
      <c r="BC41" s="97" t="s">
        <v>755</v>
      </c>
    </row>
    <row r="42" spans="1:55" s="1" customFormat="1" ht="43.5" customHeight="1" thickBot="1" x14ac:dyDescent="0.3">
      <c r="A42" s="77"/>
      <c r="B42" s="191"/>
      <c r="C42" s="191"/>
      <c r="D42" s="191"/>
      <c r="E42" s="191"/>
      <c r="F42" s="191"/>
      <c r="G42" s="218"/>
      <c r="H42" s="201" t="s">
        <v>270</v>
      </c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68"/>
      <c r="T42" s="68"/>
      <c r="U42" s="104">
        <f>AVERAGE(U40:U41)</f>
        <v>0</v>
      </c>
      <c r="V42" s="105">
        <f>AVERAGE(V40:V41)</f>
        <v>1</v>
      </c>
      <c r="W42" s="175" t="s">
        <v>270</v>
      </c>
      <c r="X42" s="176"/>
      <c r="Y42" s="176"/>
      <c r="Z42" s="176"/>
      <c r="AA42" s="176"/>
      <c r="AB42" s="176"/>
      <c r="AC42" s="176"/>
      <c r="AD42" s="176"/>
      <c r="AE42" s="128">
        <f>AVERAGE(AE40:AE41)</f>
        <v>0</v>
      </c>
      <c r="AF42" s="129"/>
      <c r="AG42" s="124"/>
      <c r="AH42" s="124"/>
      <c r="AI42" s="124"/>
      <c r="AJ42" s="124"/>
      <c r="AK42" s="124"/>
      <c r="AL42" s="124"/>
      <c r="AM42" s="186">
        <f>AM40</f>
        <v>275000000</v>
      </c>
      <c r="AN42" s="187"/>
      <c r="AO42" s="188"/>
      <c r="AP42" s="124"/>
      <c r="AQ42" s="135">
        <f>AQ40</f>
        <v>20000000</v>
      </c>
      <c r="AR42" s="135">
        <f>AR40</f>
        <v>4000000</v>
      </c>
      <c r="AS42" s="143">
        <f>AS40</f>
        <v>7.2727272727272724E-2</v>
      </c>
      <c r="AT42" s="143">
        <f>AT40</f>
        <v>1.4545454545454545E-2</v>
      </c>
      <c r="AU42" s="124"/>
      <c r="AV42" s="124"/>
      <c r="AW42" s="124"/>
      <c r="AX42" s="124"/>
      <c r="AY42" s="124"/>
      <c r="AZ42" s="124"/>
      <c r="BA42" s="124"/>
      <c r="BB42" s="124"/>
      <c r="BC42" s="98"/>
    </row>
    <row r="43" spans="1:55" ht="86.25" customHeight="1" x14ac:dyDescent="0.25">
      <c r="A43" s="78"/>
      <c r="B43" s="191"/>
      <c r="C43" s="191"/>
      <c r="D43" s="191"/>
      <c r="E43" s="191"/>
      <c r="F43" s="191"/>
      <c r="G43" s="218"/>
      <c r="H43" s="191" t="s">
        <v>277</v>
      </c>
      <c r="I43" s="54" t="s">
        <v>278</v>
      </c>
      <c r="J43" s="54" t="s">
        <v>279</v>
      </c>
      <c r="K43" s="67">
        <v>0</v>
      </c>
      <c r="L43" s="54" t="s">
        <v>280</v>
      </c>
      <c r="M43" s="71"/>
      <c r="N43" s="56" t="s">
        <v>65</v>
      </c>
      <c r="O43" s="54" t="s">
        <v>230</v>
      </c>
      <c r="P43" s="57">
        <v>72</v>
      </c>
      <c r="Q43" s="57">
        <v>20</v>
      </c>
      <c r="R43" s="57">
        <v>108</v>
      </c>
      <c r="S43" s="57">
        <v>3</v>
      </c>
      <c r="T43" s="57">
        <v>3</v>
      </c>
      <c r="U43" s="58">
        <f>T43/Q43</f>
        <v>0.15</v>
      </c>
      <c r="V43" s="62">
        <v>1</v>
      </c>
      <c r="W43" s="72" t="s">
        <v>284</v>
      </c>
      <c r="X43" s="72">
        <v>2021130010159</v>
      </c>
      <c r="Y43" s="72" t="s">
        <v>71</v>
      </c>
      <c r="Z43" s="72" t="s">
        <v>301</v>
      </c>
      <c r="AA43" s="72" t="s">
        <v>77</v>
      </c>
      <c r="AB43" s="72">
        <v>20</v>
      </c>
      <c r="AC43" s="56" t="s">
        <v>69</v>
      </c>
      <c r="AD43" s="56">
        <v>3</v>
      </c>
      <c r="AE43" s="122">
        <f>AD43/AB43</f>
        <v>0.15</v>
      </c>
      <c r="AF43" s="61">
        <v>45292</v>
      </c>
      <c r="AG43" s="61">
        <v>45473</v>
      </c>
      <c r="AH43" s="56">
        <v>182</v>
      </c>
      <c r="AI43" s="57">
        <v>20</v>
      </c>
      <c r="AJ43" s="56" t="s">
        <v>78</v>
      </c>
      <c r="AK43" s="54" t="s">
        <v>79</v>
      </c>
      <c r="AL43" s="56" t="s">
        <v>80</v>
      </c>
      <c r="AM43" s="80">
        <v>2487841854</v>
      </c>
      <c r="AN43" s="54" t="s">
        <v>286</v>
      </c>
      <c r="AO43" s="54" t="s">
        <v>215</v>
      </c>
      <c r="AP43" s="54" t="s">
        <v>287</v>
      </c>
      <c r="AQ43" s="196">
        <v>448600000</v>
      </c>
      <c r="AR43" s="196">
        <v>56250000</v>
      </c>
      <c r="AS43" s="198">
        <f>AQ43/AM45</f>
        <v>0.18031692781385292</v>
      </c>
      <c r="AT43" s="148">
        <f>AR43/AM45</f>
        <v>2.2609958068500281E-2</v>
      </c>
      <c r="AU43" s="56" t="s">
        <v>218</v>
      </c>
      <c r="AV43" s="76" t="s">
        <v>288</v>
      </c>
      <c r="AW43" s="54"/>
      <c r="AX43" s="63"/>
      <c r="AY43" s="56"/>
      <c r="AZ43" s="56"/>
      <c r="BA43" s="63"/>
      <c r="BB43" s="63"/>
      <c r="BC43" s="219" t="s">
        <v>761</v>
      </c>
    </row>
    <row r="44" spans="1:55" ht="115.5" thickBot="1" x14ac:dyDescent="0.3">
      <c r="A44" s="78"/>
      <c r="B44" s="191"/>
      <c r="C44" s="191"/>
      <c r="D44" s="191"/>
      <c r="E44" s="191"/>
      <c r="F44" s="191"/>
      <c r="G44" s="218"/>
      <c r="H44" s="191"/>
      <c r="I44" s="54" t="s">
        <v>281</v>
      </c>
      <c r="J44" s="54" t="s">
        <v>53</v>
      </c>
      <c r="K44" s="67" t="s">
        <v>282</v>
      </c>
      <c r="L44" s="70" t="s">
        <v>283</v>
      </c>
      <c r="M44" s="71"/>
      <c r="N44" s="56" t="s">
        <v>65</v>
      </c>
      <c r="O44" s="54" t="s">
        <v>230</v>
      </c>
      <c r="P44" s="57">
        <v>61860</v>
      </c>
      <c r="Q44" s="57">
        <v>10000</v>
      </c>
      <c r="R44" s="57">
        <v>63176</v>
      </c>
      <c r="S44" s="57">
        <v>1091</v>
      </c>
      <c r="T44" s="57">
        <v>1091</v>
      </c>
      <c r="U44" s="58">
        <f>T44/Q44</f>
        <v>0.1091</v>
      </c>
      <c r="V44" s="62">
        <v>1</v>
      </c>
      <c r="W44" s="72"/>
      <c r="X44" s="72"/>
      <c r="Y44" s="72"/>
      <c r="Z44" s="54" t="s">
        <v>285</v>
      </c>
      <c r="AA44" s="54" t="s">
        <v>75</v>
      </c>
      <c r="AB44" s="54">
        <v>10000</v>
      </c>
      <c r="AC44" s="56" t="s">
        <v>69</v>
      </c>
      <c r="AD44" s="57">
        <v>1091</v>
      </c>
      <c r="AE44" s="127">
        <f>AD44/AB44</f>
        <v>0.1091</v>
      </c>
      <c r="AF44" s="61">
        <v>45292</v>
      </c>
      <c r="AG44" s="61">
        <v>45473</v>
      </c>
      <c r="AH44" s="56">
        <v>182</v>
      </c>
      <c r="AI44" s="57">
        <v>10000</v>
      </c>
      <c r="AJ44" s="56" t="s">
        <v>78</v>
      </c>
      <c r="AK44" s="54" t="s">
        <v>79</v>
      </c>
      <c r="AL44" s="56"/>
      <c r="AM44" s="80"/>
      <c r="AN44" s="54"/>
      <c r="AO44" s="54"/>
      <c r="AP44" s="54"/>
      <c r="AQ44" s="197"/>
      <c r="AR44" s="197"/>
      <c r="AS44" s="198"/>
      <c r="AT44" s="150"/>
      <c r="AU44" s="56" t="s">
        <v>218</v>
      </c>
      <c r="AV44" s="76" t="s">
        <v>289</v>
      </c>
      <c r="AW44" s="54"/>
      <c r="AX44" s="63"/>
      <c r="AY44" s="56"/>
      <c r="AZ44" s="56"/>
      <c r="BA44" s="63"/>
      <c r="BB44" s="63"/>
      <c r="BC44" s="219"/>
    </row>
    <row r="45" spans="1:55" ht="52.5" customHeight="1" thickBot="1" x14ac:dyDescent="0.3">
      <c r="B45" s="191"/>
      <c r="C45" s="191"/>
      <c r="D45" s="191"/>
      <c r="E45" s="191"/>
      <c r="F45" s="191"/>
      <c r="G45" s="218"/>
      <c r="H45" s="201" t="s">
        <v>299</v>
      </c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68"/>
      <c r="T45" s="68"/>
      <c r="U45" s="101">
        <f>AVERAGE(U43:U44)</f>
        <v>0.12955</v>
      </c>
      <c r="V45" s="101">
        <f>AVERAGE(V43:V44)</f>
        <v>1</v>
      </c>
      <c r="W45" s="175" t="s">
        <v>299</v>
      </c>
      <c r="X45" s="176"/>
      <c r="Y45" s="176"/>
      <c r="Z45" s="176"/>
      <c r="AA45" s="176"/>
      <c r="AB45" s="176"/>
      <c r="AC45" s="176"/>
      <c r="AD45" s="176"/>
      <c r="AE45" s="128">
        <f>AVERAGE(AE43:AE44)</f>
        <v>0.12955</v>
      </c>
      <c r="AF45" s="129"/>
      <c r="AG45" s="124"/>
      <c r="AH45" s="124"/>
      <c r="AI45" s="124"/>
      <c r="AJ45" s="124"/>
      <c r="AK45" s="124"/>
      <c r="AL45" s="124"/>
      <c r="AM45" s="186">
        <f>AM43</f>
        <v>2487841854</v>
      </c>
      <c r="AN45" s="187"/>
      <c r="AO45" s="188"/>
      <c r="AP45" s="124"/>
      <c r="AQ45" s="135">
        <f>AQ43</f>
        <v>448600000</v>
      </c>
      <c r="AR45" s="135">
        <f>AR43</f>
        <v>56250000</v>
      </c>
      <c r="AS45" s="143">
        <f>AS43</f>
        <v>0.18031692781385292</v>
      </c>
      <c r="AT45" s="143">
        <f>AT43</f>
        <v>2.2609958068500281E-2</v>
      </c>
      <c r="AU45" s="124"/>
      <c r="AV45" s="124"/>
      <c r="AW45" s="124"/>
      <c r="AX45" s="124"/>
      <c r="AY45" s="124"/>
      <c r="AZ45" s="124"/>
      <c r="BA45" s="124"/>
      <c r="BB45" s="124"/>
    </row>
    <row r="46" spans="1:55" x14ac:dyDescent="0.25">
      <c r="B46" s="90"/>
      <c r="C46" s="39"/>
      <c r="T46"/>
      <c r="U46" s="1"/>
      <c r="V46" s="6"/>
    </row>
    <row r="47" spans="1:55" ht="53.25" customHeight="1" x14ac:dyDescent="0.25">
      <c r="B47" s="90"/>
      <c r="C47" s="39"/>
      <c r="H47" s="163" t="s">
        <v>768</v>
      </c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5"/>
      <c r="U47" s="106">
        <f>AVERAGE(U45,U30,U26,U20,U11,U7)</f>
        <v>0.15713896457494636</v>
      </c>
      <c r="V47" s="106">
        <f>AVERAGE(V45,V42,V39,V34,V30,V26,V20,V16,V11,V7)</f>
        <v>0.87524203212926088</v>
      </c>
      <c r="Y47" s="177" t="s">
        <v>771</v>
      </c>
      <c r="Z47" s="178"/>
      <c r="AA47" s="178"/>
      <c r="AB47" s="178"/>
      <c r="AC47" s="178"/>
      <c r="AD47" s="179"/>
      <c r="AE47" s="130">
        <f>AVERAGE(AE45,AE42,AE39,AE34,AE30,AE26,AE20,AE16,AE11,AE7)</f>
        <v>6.7799156961030033E-2</v>
      </c>
      <c r="AJ47" s="154" t="s">
        <v>772</v>
      </c>
      <c r="AK47" s="154"/>
      <c r="AL47" s="154"/>
      <c r="AM47" s="155">
        <f>SUM(AM45+AM42+AM39+AM34+AM30+AM26+AM20+AM16+AM11+AM7)</f>
        <v>11742526654</v>
      </c>
      <c r="AN47" s="156"/>
      <c r="AO47" s="156"/>
      <c r="AP47" s="156"/>
      <c r="AQ47" s="145">
        <f>SUM(AQ45+AQ42+AQ39+AQ34+AQ30+AQ26+AQ20+AQ16+AQ11+AQ7)</f>
        <v>781100000</v>
      </c>
      <c r="AR47" s="146">
        <f>SUM(AR45+AR42+AR39+AR34+AR30+AR26+AR20+AR16+AR11+AR7)</f>
        <v>64750000</v>
      </c>
      <c r="AS47" s="147">
        <f>AQ47/AM47</f>
        <v>6.6518903726220144E-2</v>
      </c>
      <c r="AT47" s="147">
        <f>AR47/AM47</f>
        <v>5.5141454567568231E-3</v>
      </c>
    </row>
    <row r="48" spans="1:55" x14ac:dyDescent="0.25">
      <c r="B48" s="90"/>
      <c r="C48" s="39"/>
      <c r="T48"/>
      <c r="U48" s="1"/>
      <c r="V48" s="6"/>
    </row>
    <row r="49" spans="2:22" x14ac:dyDescent="0.25">
      <c r="B49" s="90"/>
      <c r="C49" s="39"/>
      <c r="T49"/>
      <c r="U49" s="1"/>
      <c r="V49" s="6"/>
    </row>
    <row r="50" spans="2:22" x14ac:dyDescent="0.25">
      <c r="B50" s="90"/>
      <c r="C50" s="39"/>
      <c r="T50"/>
      <c r="U50" s="1"/>
      <c r="V50" s="6"/>
    </row>
    <row r="51" spans="2:22" x14ac:dyDescent="0.25">
      <c r="B51" s="90"/>
      <c r="C51" s="39"/>
      <c r="T51"/>
      <c r="U51" s="1"/>
      <c r="V51" s="6"/>
    </row>
    <row r="52" spans="2:22" x14ac:dyDescent="0.25">
      <c r="B52" s="90"/>
      <c r="C52" s="39"/>
      <c r="T52"/>
      <c r="U52" s="1"/>
      <c r="V52" s="6"/>
    </row>
    <row r="53" spans="2:22" x14ac:dyDescent="0.25">
      <c r="B53" s="90"/>
      <c r="C53" s="39"/>
      <c r="T53"/>
      <c r="U53" s="1"/>
      <c r="V53" s="6"/>
    </row>
    <row r="54" spans="2:22" x14ac:dyDescent="0.25">
      <c r="B54" s="90"/>
      <c r="C54" s="39"/>
      <c r="T54"/>
      <c r="U54" s="1"/>
      <c r="V54" s="6"/>
    </row>
    <row r="55" spans="2:22" x14ac:dyDescent="0.25">
      <c r="B55" s="90"/>
      <c r="C55" s="39"/>
      <c r="T55"/>
      <c r="U55" s="1"/>
      <c r="V55" s="6"/>
    </row>
    <row r="56" spans="2:22" x14ac:dyDescent="0.25">
      <c r="B56" s="90"/>
      <c r="C56" s="39"/>
      <c r="T56"/>
      <c r="U56" s="1"/>
      <c r="V56" s="6"/>
    </row>
    <row r="57" spans="2:22" x14ac:dyDescent="0.25">
      <c r="B57" s="90"/>
      <c r="C57" s="39"/>
      <c r="T57"/>
      <c r="U57" s="1"/>
      <c r="V57" s="6"/>
    </row>
    <row r="58" spans="2:22" x14ac:dyDescent="0.25">
      <c r="B58" s="90"/>
      <c r="C58" s="39"/>
      <c r="T58"/>
      <c r="U58" s="1"/>
      <c r="V58" s="6"/>
    </row>
    <row r="59" spans="2:22" x14ac:dyDescent="0.25">
      <c r="B59" s="90"/>
      <c r="C59" s="39"/>
      <c r="T59"/>
      <c r="U59" s="1"/>
      <c r="V59" s="6"/>
    </row>
    <row r="60" spans="2:22" x14ac:dyDescent="0.25">
      <c r="B60" s="90"/>
      <c r="C60" s="39"/>
      <c r="T60"/>
      <c r="U60" s="1"/>
      <c r="V60" s="6"/>
    </row>
    <row r="61" spans="2:22" x14ac:dyDescent="0.25">
      <c r="B61" s="90"/>
      <c r="C61" s="39"/>
      <c r="T61"/>
      <c r="U61" s="1"/>
      <c r="V61" s="6"/>
    </row>
    <row r="62" spans="2:22" x14ac:dyDescent="0.25">
      <c r="B62" s="90"/>
      <c r="C62" s="39"/>
      <c r="T62"/>
      <c r="U62" s="1"/>
      <c r="V62" s="6"/>
    </row>
    <row r="63" spans="2:22" x14ac:dyDescent="0.25">
      <c r="B63" s="90"/>
      <c r="C63" s="39"/>
      <c r="T63"/>
      <c r="U63" s="1"/>
      <c r="V63" s="6"/>
    </row>
    <row r="64" spans="2:22" x14ac:dyDescent="0.25">
      <c r="B64" s="90"/>
      <c r="C64" s="39"/>
      <c r="T64"/>
      <c r="U64" s="1"/>
      <c r="V64" s="6"/>
    </row>
    <row r="65" spans="2:22" x14ac:dyDescent="0.25">
      <c r="B65" s="90"/>
      <c r="C65" s="39"/>
      <c r="T65"/>
      <c r="U65" s="1"/>
      <c r="V65" s="6"/>
    </row>
    <row r="66" spans="2:22" x14ac:dyDescent="0.25">
      <c r="B66" s="90"/>
      <c r="C66" s="39"/>
      <c r="T66"/>
      <c r="U66" s="1"/>
      <c r="V66" s="6"/>
    </row>
    <row r="67" spans="2:22" x14ac:dyDescent="0.25">
      <c r="B67" s="90"/>
      <c r="C67" s="39"/>
      <c r="T67"/>
      <c r="U67" s="1"/>
      <c r="V67" s="6"/>
    </row>
    <row r="68" spans="2:22" x14ac:dyDescent="0.25">
      <c r="B68" s="90"/>
      <c r="C68" s="39"/>
      <c r="T68"/>
      <c r="U68" s="1"/>
      <c r="V68" s="6"/>
    </row>
    <row r="69" spans="2:22" x14ac:dyDescent="0.25">
      <c r="B69" s="90"/>
      <c r="C69" s="39"/>
      <c r="T69"/>
      <c r="U69" s="1"/>
      <c r="V69" s="6"/>
    </row>
    <row r="70" spans="2:22" x14ac:dyDescent="0.25">
      <c r="B70" s="90"/>
      <c r="C70" s="39"/>
      <c r="T70"/>
      <c r="U70" s="1"/>
      <c r="V70" s="6"/>
    </row>
    <row r="71" spans="2:22" x14ac:dyDescent="0.25">
      <c r="B71" s="90"/>
      <c r="C71" s="39"/>
      <c r="T71"/>
      <c r="U71" s="1"/>
      <c r="V71" s="6"/>
    </row>
    <row r="72" spans="2:22" x14ac:dyDescent="0.25">
      <c r="B72" s="90"/>
      <c r="C72" s="39"/>
      <c r="T72"/>
      <c r="U72" s="1"/>
      <c r="V72" s="6"/>
    </row>
    <row r="73" spans="2:22" x14ac:dyDescent="0.25">
      <c r="B73" s="90"/>
      <c r="C73" s="39"/>
      <c r="T73"/>
      <c r="U73" s="1"/>
      <c r="V73" s="6"/>
    </row>
    <row r="74" spans="2:22" x14ac:dyDescent="0.25">
      <c r="B74" s="90"/>
      <c r="C74" s="39"/>
      <c r="T74"/>
      <c r="U74" s="1"/>
      <c r="V74" s="6"/>
    </row>
    <row r="75" spans="2:22" x14ac:dyDescent="0.25">
      <c r="B75" s="90"/>
      <c r="C75" s="39"/>
      <c r="T75"/>
      <c r="U75" s="1"/>
      <c r="V75" s="6"/>
    </row>
    <row r="76" spans="2:22" x14ac:dyDescent="0.25">
      <c r="B76" s="90"/>
      <c r="C76" s="39"/>
      <c r="T76"/>
      <c r="U76" s="1"/>
      <c r="V76" s="6"/>
    </row>
    <row r="77" spans="2:22" x14ac:dyDescent="0.25">
      <c r="B77" s="90"/>
      <c r="C77" s="39"/>
      <c r="T77"/>
      <c r="U77" s="1"/>
      <c r="V77" s="6"/>
    </row>
    <row r="78" spans="2:22" x14ac:dyDescent="0.25">
      <c r="B78" s="90"/>
      <c r="C78" s="39"/>
      <c r="T78"/>
      <c r="U78" s="1"/>
      <c r="V78" s="6"/>
    </row>
    <row r="79" spans="2:22" x14ac:dyDescent="0.25">
      <c r="B79" s="90"/>
      <c r="C79" s="39"/>
      <c r="T79"/>
      <c r="U79" s="1"/>
      <c r="V79" s="6"/>
    </row>
    <row r="80" spans="2:22" x14ac:dyDescent="0.25">
      <c r="B80" s="90"/>
      <c r="C80" s="39"/>
      <c r="T80"/>
      <c r="U80" s="1"/>
      <c r="V80" s="6"/>
    </row>
    <row r="81" spans="2:22" x14ac:dyDescent="0.25">
      <c r="B81" s="90"/>
      <c r="C81" s="39"/>
      <c r="T81"/>
      <c r="U81" s="1"/>
      <c r="V81" s="6"/>
    </row>
    <row r="82" spans="2:22" x14ac:dyDescent="0.25">
      <c r="B82" s="90"/>
      <c r="C82" s="39"/>
      <c r="T82"/>
      <c r="U82" s="1"/>
      <c r="V82" s="6"/>
    </row>
    <row r="83" spans="2:22" x14ac:dyDescent="0.25">
      <c r="B83" s="90"/>
      <c r="C83" s="39"/>
      <c r="T83"/>
      <c r="U83" s="1"/>
      <c r="V83" s="6"/>
    </row>
    <row r="84" spans="2:22" x14ac:dyDescent="0.25">
      <c r="B84" s="90"/>
      <c r="C84" s="39"/>
      <c r="T84"/>
      <c r="U84" s="1"/>
      <c r="V84" s="6"/>
    </row>
    <row r="85" spans="2:22" x14ac:dyDescent="0.25">
      <c r="B85" s="90"/>
      <c r="C85" s="39"/>
      <c r="T85"/>
      <c r="U85" s="1"/>
      <c r="V85" s="6"/>
    </row>
    <row r="86" spans="2:22" x14ac:dyDescent="0.25">
      <c r="B86" s="90"/>
      <c r="C86" s="39"/>
      <c r="T86"/>
      <c r="U86" s="1"/>
      <c r="V86" s="6"/>
    </row>
    <row r="87" spans="2:22" x14ac:dyDescent="0.25">
      <c r="B87" s="90"/>
      <c r="C87" s="39"/>
      <c r="T87"/>
      <c r="U87" s="1"/>
      <c r="V87" s="6"/>
    </row>
    <row r="88" spans="2:22" x14ac:dyDescent="0.25">
      <c r="B88" s="90"/>
      <c r="C88" s="39"/>
      <c r="T88"/>
      <c r="U88" s="1"/>
      <c r="V88" s="6"/>
    </row>
    <row r="89" spans="2:22" x14ac:dyDescent="0.25">
      <c r="B89" s="90"/>
      <c r="C89" s="39"/>
      <c r="T89"/>
      <c r="U89" s="1"/>
      <c r="V89" s="6"/>
    </row>
    <row r="90" spans="2:22" x14ac:dyDescent="0.25">
      <c r="B90" s="90"/>
      <c r="C90" s="39"/>
      <c r="T90"/>
      <c r="U90" s="1"/>
      <c r="V90" s="6"/>
    </row>
    <row r="91" spans="2:22" x14ac:dyDescent="0.25">
      <c r="B91" s="90"/>
      <c r="C91" s="39"/>
      <c r="T91"/>
      <c r="U91" s="1"/>
      <c r="V91" s="6"/>
    </row>
    <row r="92" spans="2:22" x14ac:dyDescent="0.25">
      <c r="B92" s="90"/>
      <c r="C92" s="39"/>
      <c r="T92"/>
      <c r="U92" s="1"/>
      <c r="V92" s="6"/>
    </row>
    <row r="93" spans="2:22" x14ac:dyDescent="0.25">
      <c r="B93" s="90"/>
      <c r="C93" s="39"/>
      <c r="T93"/>
      <c r="U93" s="1"/>
      <c r="V93" s="6"/>
    </row>
    <row r="94" spans="2:22" x14ac:dyDescent="0.25">
      <c r="B94" s="90"/>
      <c r="C94" s="39"/>
      <c r="T94"/>
      <c r="U94" s="1"/>
      <c r="V94" s="6"/>
    </row>
    <row r="95" spans="2:22" x14ac:dyDescent="0.25">
      <c r="B95" s="90"/>
      <c r="C95" s="39"/>
      <c r="T95"/>
      <c r="U95" s="1"/>
      <c r="V95" s="6"/>
    </row>
    <row r="96" spans="2:22" x14ac:dyDescent="0.25">
      <c r="B96" s="90"/>
      <c r="C96" s="39"/>
      <c r="T96"/>
      <c r="U96" s="1"/>
      <c r="V96" s="6"/>
    </row>
    <row r="97" spans="2:22" x14ac:dyDescent="0.25">
      <c r="B97" s="90"/>
      <c r="C97" s="39"/>
      <c r="T97"/>
      <c r="U97" s="1"/>
      <c r="V97" s="6"/>
    </row>
    <row r="98" spans="2:22" x14ac:dyDescent="0.25">
      <c r="B98" s="90"/>
      <c r="C98" s="39"/>
      <c r="T98"/>
      <c r="U98" s="1"/>
      <c r="V98" s="6"/>
    </row>
    <row r="99" spans="2:22" x14ac:dyDescent="0.25">
      <c r="B99" s="90"/>
      <c r="C99" s="39"/>
      <c r="T99"/>
      <c r="U99" s="1"/>
      <c r="V99" s="6"/>
    </row>
    <row r="100" spans="2:22" x14ac:dyDescent="0.25">
      <c r="B100" s="90"/>
      <c r="C100" s="39"/>
      <c r="T100"/>
      <c r="U100" s="1"/>
      <c r="V100" s="6"/>
    </row>
    <row r="101" spans="2:22" x14ac:dyDescent="0.25">
      <c r="B101" s="90"/>
      <c r="C101" s="39"/>
      <c r="T101"/>
      <c r="U101" s="1"/>
      <c r="V101" s="6"/>
    </row>
    <row r="102" spans="2:22" x14ac:dyDescent="0.25">
      <c r="B102" s="90"/>
      <c r="C102" s="39"/>
      <c r="T102"/>
      <c r="U102" s="1"/>
      <c r="V102" s="6"/>
    </row>
    <row r="103" spans="2:22" x14ac:dyDescent="0.25">
      <c r="B103" s="90"/>
      <c r="C103" s="39"/>
      <c r="T103"/>
      <c r="U103" s="1"/>
      <c r="V103" s="6"/>
    </row>
    <row r="104" spans="2:22" x14ac:dyDescent="0.25">
      <c r="B104" s="90"/>
      <c r="C104" s="39"/>
      <c r="T104"/>
      <c r="U104" s="1"/>
      <c r="V104" s="6"/>
    </row>
    <row r="105" spans="2:22" x14ac:dyDescent="0.25">
      <c r="B105" s="90"/>
      <c r="C105" s="39"/>
      <c r="T105"/>
      <c r="U105" s="1"/>
      <c r="V105" s="6"/>
    </row>
    <row r="106" spans="2:22" x14ac:dyDescent="0.25">
      <c r="B106" s="90"/>
      <c r="C106" s="39"/>
      <c r="T106"/>
      <c r="U106" s="1"/>
      <c r="V106" s="6"/>
    </row>
    <row r="107" spans="2:22" x14ac:dyDescent="0.25">
      <c r="B107" s="90"/>
      <c r="C107" s="39"/>
      <c r="T107"/>
      <c r="U107" s="1"/>
      <c r="V107" s="6"/>
    </row>
    <row r="108" spans="2:22" x14ac:dyDescent="0.25">
      <c r="B108" s="90"/>
      <c r="C108" s="39"/>
      <c r="T108"/>
      <c r="U108" s="1"/>
      <c r="V108" s="6"/>
    </row>
    <row r="109" spans="2:22" x14ac:dyDescent="0.25">
      <c r="B109" s="90"/>
      <c r="C109" s="39"/>
      <c r="T109"/>
      <c r="U109" s="1"/>
      <c r="V109" s="6"/>
    </row>
    <row r="110" spans="2:22" x14ac:dyDescent="0.25">
      <c r="B110" s="90"/>
      <c r="C110" s="39"/>
      <c r="T110"/>
      <c r="U110" s="1"/>
      <c r="V110" s="6"/>
    </row>
    <row r="111" spans="2:22" x14ac:dyDescent="0.25">
      <c r="B111" s="90"/>
      <c r="C111" s="39"/>
      <c r="T111"/>
      <c r="U111" s="1"/>
      <c r="V111" s="6"/>
    </row>
    <row r="112" spans="2:22" x14ac:dyDescent="0.25">
      <c r="B112" s="90"/>
      <c r="C112" s="39"/>
      <c r="T112"/>
      <c r="U112" s="1"/>
      <c r="V112" s="6"/>
    </row>
    <row r="113" spans="2:22" x14ac:dyDescent="0.25">
      <c r="B113" s="90"/>
      <c r="C113" s="39"/>
      <c r="T113"/>
      <c r="U113" s="1"/>
      <c r="V113" s="6"/>
    </row>
    <row r="114" spans="2:22" x14ac:dyDescent="0.25">
      <c r="B114" s="90"/>
      <c r="C114" s="39"/>
      <c r="T114"/>
      <c r="U114" s="1"/>
      <c r="V114" s="6"/>
    </row>
    <row r="115" spans="2:22" x14ac:dyDescent="0.25">
      <c r="B115" s="90"/>
      <c r="C115" s="39"/>
      <c r="T115"/>
      <c r="U115" s="1"/>
      <c r="V115" s="6"/>
    </row>
    <row r="116" spans="2:22" x14ac:dyDescent="0.25">
      <c r="B116" s="90"/>
      <c r="C116" s="39"/>
      <c r="T116"/>
      <c r="U116" s="1"/>
      <c r="V116" s="6"/>
    </row>
    <row r="117" spans="2:22" x14ac:dyDescent="0.25">
      <c r="B117" s="90"/>
      <c r="C117" s="39"/>
      <c r="T117"/>
      <c r="U117" s="1"/>
      <c r="V117" s="6"/>
    </row>
    <row r="118" spans="2:22" x14ac:dyDescent="0.25">
      <c r="B118" s="90"/>
      <c r="C118" s="39"/>
      <c r="T118"/>
      <c r="U118" s="1"/>
      <c r="V118" s="6"/>
    </row>
    <row r="119" spans="2:22" x14ac:dyDescent="0.25">
      <c r="B119" s="90"/>
      <c r="C119" s="39"/>
      <c r="T119"/>
      <c r="U119" s="1"/>
      <c r="V119" s="6"/>
    </row>
    <row r="120" spans="2:22" x14ac:dyDescent="0.25">
      <c r="B120" s="90"/>
      <c r="C120" s="39"/>
      <c r="T120"/>
      <c r="U120" s="1"/>
      <c r="V120" s="6"/>
    </row>
    <row r="121" spans="2:22" x14ac:dyDescent="0.25">
      <c r="B121" s="90"/>
      <c r="C121" s="39"/>
      <c r="T121"/>
      <c r="U121" s="1"/>
      <c r="V121" s="6"/>
    </row>
    <row r="122" spans="2:22" x14ac:dyDescent="0.25">
      <c r="B122" s="90"/>
      <c r="C122" s="39"/>
      <c r="T122"/>
      <c r="U122" s="1"/>
      <c r="V122" s="6"/>
    </row>
    <row r="123" spans="2:22" x14ac:dyDescent="0.25">
      <c r="B123" s="90"/>
      <c r="C123" s="39"/>
      <c r="T123"/>
      <c r="U123" s="1"/>
      <c r="V123" s="6"/>
    </row>
    <row r="124" spans="2:22" x14ac:dyDescent="0.25">
      <c r="B124" s="90"/>
      <c r="C124" s="39"/>
      <c r="T124"/>
      <c r="U124" s="1"/>
      <c r="V124" s="6"/>
    </row>
    <row r="125" spans="2:22" x14ac:dyDescent="0.25">
      <c r="B125" s="90"/>
      <c r="C125" s="39"/>
      <c r="T125"/>
      <c r="U125" s="1"/>
      <c r="V125" s="6"/>
    </row>
    <row r="126" spans="2:22" x14ac:dyDescent="0.25">
      <c r="B126" s="90"/>
      <c r="C126" s="39"/>
      <c r="T126"/>
      <c r="U126" s="1"/>
      <c r="V126" s="6"/>
    </row>
    <row r="127" spans="2:22" x14ac:dyDescent="0.25">
      <c r="B127" s="90"/>
      <c r="C127" s="39"/>
      <c r="T127"/>
      <c r="U127" s="1"/>
      <c r="V127" s="6"/>
    </row>
    <row r="128" spans="2:22" x14ac:dyDescent="0.25">
      <c r="B128" s="90"/>
      <c r="C128" s="39"/>
      <c r="T128"/>
      <c r="U128" s="1"/>
      <c r="V128" s="6"/>
    </row>
    <row r="129" spans="2:22" x14ac:dyDescent="0.25">
      <c r="B129" s="90"/>
      <c r="C129" s="39"/>
      <c r="T129"/>
      <c r="U129" s="1"/>
      <c r="V129" s="6"/>
    </row>
    <row r="130" spans="2:22" x14ac:dyDescent="0.25">
      <c r="B130" s="90"/>
      <c r="C130" s="39"/>
      <c r="T130"/>
      <c r="U130" s="1"/>
      <c r="V130" s="6"/>
    </row>
    <row r="131" spans="2:22" x14ac:dyDescent="0.25">
      <c r="B131" s="90"/>
      <c r="C131" s="39"/>
      <c r="T131"/>
      <c r="U131" s="1"/>
      <c r="V131" s="6"/>
    </row>
    <row r="132" spans="2:22" x14ac:dyDescent="0.25">
      <c r="B132" s="90"/>
      <c r="C132" s="39"/>
      <c r="T132"/>
      <c r="U132" s="1"/>
      <c r="V132" s="6"/>
    </row>
    <row r="133" spans="2:22" x14ac:dyDescent="0.25">
      <c r="B133" s="90"/>
      <c r="C133" s="39"/>
      <c r="T133"/>
      <c r="U133" s="1"/>
      <c r="V133" s="6"/>
    </row>
    <row r="134" spans="2:22" x14ac:dyDescent="0.25">
      <c r="B134" s="90"/>
      <c r="C134" s="39"/>
      <c r="T134"/>
      <c r="U134" s="1"/>
      <c r="V134" s="6"/>
    </row>
    <row r="135" spans="2:22" x14ac:dyDescent="0.25">
      <c r="B135" s="90"/>
      <c r="C135" s="39"/>
      <c r="T135"/>
      <c r="U135" s="1"/>
      <c r="V135" s="6"/>
    </row>
    <row r="136" spans="2:22" x14ac:dyDescent="0.25">
      <c r="B136" s="90"/>
      <c r="C136" s="39"/>
      <c r="T136"/>
      <c r="U136" s="1"/>
      <c r="V136" s="6"/>
    </row>
    <row r="137" spans="2:22" x14ac:dyDescent="0.25">
      <c r="B137" s="90"/>
      <c r="C137" s="39"/>
      <c r="T137"/>
      <c r="U137" s="1"/>
      <c r="V137" s="6"/>
    </row>
    <row r="138" spans="2:22" x14ac:dyDescent="0.25">
      <c r="B138" s="90"/>
      <c r="C138" s="39"/>
      <c r="T138"/>
      <c r="U138" s="1"/>
      <c r="V138" s="6"/>
    </row>
    <row r="139" spans="2:22" x14ac:dyDescent="0.25">
      <c r="B139" s="90"/>
      <c r="C139" s="39"/>
      <c r="T139"/>
      <c r="U139" s="1"/>
      <c r="V139" s="6"/>
    </row>
    <row r="140" spans="2:22" x14ac:dyDescent="0.25">
      <c r="B140" s="90"/>
      <c r="C140" s="39"/>
      <c r="T140"/>
      <c r="U140" s="1"/>
      <c r="V140" s="6"/>
    </row>
    <row r="141" spans="2:22" x14ac:dyDescent="0.25">
      <c r="B141" s="90"/>
      <c r="C141" s="39"/>
      <c r="T141"/>
      <c r="U141" s="1"/>
      <c r="V141" s="6"/>
    </row>
    <row r="142" spans="2:22" x14ac:dyDescent="0.25">
      <c r="B142" s="90"/>
      <c r="C142" s="39"/>
      <c r="T142"/>
      <c r="U142" s="1"/>
      <c r="V142" s="6"/>
    </row>
    <row r="143" spans="2:22" x14ac:dyDescent="0.25">
      <c r="B143" s="90"/>
      <c r="C143" s="39"/>
      <c r="T143"/>
      <c r="U143" s="1"/>
      <c r="V143" s="6"/>
    </row>
    <row r="144" spans="2:22" x14ac:dyDescent="0.25">
      <c r="B144" s="90"/>
      <c r="C144" s="39"/>
      <c r="T144"/>
      <c r="U144" s="1"/>
      <c r="V144" s="6"/>
    </row>
    <row r="145" spans="2:22" x14ac:dyDescent="0.25">
      <c r="B145" s="90"/>
      <c r="C145" s="39"/>
      <c r="T145"/>
      <c r="U145" s="1"/>
      <c r="V145" s="6"/>
    </row>
    <row r="146" spans="2:22" x14ac:dyDescent="0.25">
      <c r="B146" s="90"/>
      <c r="C146" s="39"/>
      <c r="T146"/>
      <c r="U146" s="1"/>
      <c r="V146" s="6"/>
    </row>
    <row r="147" spans="2:22" x14ac:dyDescent="0.25">
      <c r="B147" s="90"/>
      <c r="C147" s="39"/>
      <c r="T147"/>
      <c r="U147" s="1"/>
      <c r="V147" s="6"/>
    </row>
    <row r="148" spans="2:22" x14ac:dyDescent="0.25">
      <c r="B148" s="90"/>
      <c r="C148" s="39"/>
      <c r="T148"/>
      <c r="U148" s="1"/>
      <c r="V148" s="6"/>
    </row>
    <row r="149" spans="2:22" x14ac:dyDescent="0.25">
      <c r="B149" s="90"/>
      <c r="C149" s="39"/>
      <c r="T149"/>
      <c r="U149" s="1"/>
      <c r="V149" s="6"/>
    </row>
    <row r="150" spans="2:22" x14ac:dyDescent="0.25">
      <c r="B150" s="90"/>
      <c r="C150" s="39"/>
      <c r="T150"/>
      <c r="U150" s="1"/>
      <c r="V150" s="6"/>
    </row>
    <row r="151" spans="2:22" x14ac:dyDescent="0.25">
      <c r="B151" s="90"/>
      <c r="C151" s="39"/>
      <c r="T151"/>
      <c r="U151" s="1"/>
      <c r="V151" s="6"/>
    </row>
    <row r="152" spans="2:22" x14ac:dyDescent="0.25">
      <c r="B152" s="90"/>
      <c r="C152" s="39"/>
      <c r="T152"/>
      <c r="U152" s="1"/>
      <c r="V152" s="6"/>
    </row>
    <row r="153" spans="2:22" x14ac:dyDescent="0.25">
      <c r="B153" s="90"/>
      <c r="C153" s="39"/>
      <c r="T153"/>
      <c r="U153" s="1"/>
      <c r="V153" s="6"/>
    </row>
    <row r="154" spans="2:22" x14ac:dyDescent="0.25">
      <c r="B154" s="90"/>
      <c r="C154" s="39"/>
      <c r="T154"/>
      <c r="U154" s="1"/>
      <c r="V154" s="6"/>
    </row>
    <row r="155" spans="2:22" x14ac:dyDescent="0.25">
      <c r="B155" s="90"/>
      <c r="C155" s="39"/>
      <c r="T155"/>
      <c r="U155" s="1"/>
      <c r="V155" s="6"/>
    </row>
    <row r="156" spans="2:22" x14ac:dyDescent="0.25">
      <c r="B156" s="90"/>
      <c r="C156" s="39"/>
      <c r="T156"/>
      <c r="U156" s="1"/>
      <c r="V156" s="6"/>
    </row>
    <row r="157" spans="2:22" x14ac:dyDescent="0.25">
      <c r="B157" s="90"/>
      <c r="C157" s="39"/>
      <c r="T157"/>
      <c r="U157" s="1"/>
      <c r="V157" s="6"/>
    </row>
    <row r="158" spans="2:22" x14ac:dyDescent="0.25">
      <c r="B158" s="90"/>
      <c r="C158" s="39"/>
      <c r="T158"/>
      <c r="U158" s="1"/>
      <c r="V158" s="6"/>
    </row>
    <row r="159" spans="2:22" x14ac:dyDescent="0.25">
      <c r="B159" s="90"/>
      <c r="C159" s="39"/>
      <c r="T159"/>
      <c r="U159" s="1"/>
      <c r="V159" s="6"/>
    </row>
    <row r="160" spans="2:22" x14ac:dyDescent="0.25">
      <c r="B160" s="90"/>
      <c r="C160" s="39"/>
      <c r="T160"/>
      <c r="U160" s="1"/>
      <c r="V160" s="6"/>
    </row>
    <row r="161" spans="2:22" x14ac:dyDescent="0.25">
      <c r="B161" s="90"/>
      <c r="C161" s="39"/>
      <c r="T161"/>
      <c r="U161" s="1"/>
      <c r="V161" s="6"/>
    </row>
    <row r="162" spans="2:22" x14ac:dyDescent="0.25">
      <c r="B162" s="90"/>
      <c r="C162" s="39"/>
      <c r="T162"/>
      <c r="U162" s="1"/>
      <c r="V162" s="6"/>
    </row>
    <row r="163" spans="2:22" x14ac:dyDescent="0.25">
      <c r="B163" s="90"/>
      <c r="C163" s="39"/>
      <c r="T163"/>
      <c r="U163" s="1"/>
      <c r="V163" s="6"/>
    </row>
    <row r="164" spans="2:22" x14ac:dyDescent="0.25">
      <c r="B164" s="90"/>
      <c r="C164" s="39"/>
      <c r="T164"/>
      <c r="U164" s="1"/>
      <c r="V164" s="6"/>
    </row>
    <row r="165" spans="2:22" x14ac:dyDescent="0.25">
      <c r="B165" s="90"/>
      <c r="C165" s="39"/>
      <c r="T165"/>
      <c r="U165" s="1"/>
      <c r="V165" s="6"/>
    </row>
    <row r="166" spans="2:22" x14ac:dyDescent="0.25">
      <c r="B166" s="90"/>
      <c r="C166" s="39"/>
      <c r="T166"/>
      <c r="U166" s="1"/>
      <c r="V166" s="6"/>
    </row>
    <row r="167" spans="2:22" x14ac:dyDescent="0.25">
      <c r="B167" s="90"/>
      <c r="C167" s="39"/>
      <c r="T167"/>
      <c r="U167" s="1"/>
      <c r="V167" s="6"/>
    </row>
    <row r="168" spans="2:22" x14ac:dyDescent="0.25">
      <c r="B168" s="90"/>
      <c r="C168" s="39"/>
      <c r="T168"/>
      <c r="U168" s="1"/>
      <c r="V168" s="6"/>
    </row>
    <row r="169" spans="2:22" x14ac:dyDescent="0.25">
      <c r="B169" s="90"/>
      <c r="C169" s="39"/>
      <c r="T169"/>
      <c r="U169" s="1"/>
      <c r="V169" s="6"/>
    </row>
    <row r="170" spans="2:22" x14ac:dyDescent="0.25">
      <c r="B170" s="90"/>
      <c r="C170" s="39"/>
      <c r="T170"/>
      <c r="U170" s="1"/>
      <c r="V170" s="6"/>
    </row>
    <row r="171" spans="2:22" x14ac:dyDescent="0.25">
      <c r="T171" s="94"/>
      <c r="U171" s="4"/>
      <c r="V171" s="7"/>
    </row>
  </sheetData>
  <mergeCells count="253">
    <mergeCell ref="AX31:AX33"/>
    <mergeCell ref="AU31:AU33"/>
    <mergeCell ref="AZ31:AZ33"/>
    <mergeCell ref="BA31:BA33"/>
    <mergeCell ref="BB31:BB33"/>
    <mergeCell ref="AZ27:AZ29"/>
    <mergeCell ref="BA27:BA29"/>
    <mergeCell ref="BB27:BB29"/>
    <mergeCell ref="H4:H6"/>
    <mergeCell ref="BC43:BC44"/>
    <mergeCell ref="A1:R1"/>
    <mergeCell ref="AL12:AL15"/>
    <mergeCell ref="BA8:BA10"/>
    <mergeCell ref="BB8:BB10"/>
    <mergeCell ref="I11:R11"/>
    <mergeCell ref="W8:W10"/>
    <mergeCell ref="AO8:AO10"/>
    <mergeCell ref="AP8:AP10"/>
    <mergeCell ref="AX8:AX10"/>
    <mergeCell ref="X8:X10"/>
    <mergeCell ref="Y8:Y10"/>
    <mergeCell ref="AL8:AL10"/>
    <mergeCell ref="AM8:AM10"/>
    <mergeCell ref="AX12:AX15"/>
    <mergeCell ref="BA12:BA15"/>
    <mergeCell ref="BB12:BB15"/>
    <mergeCell ref="A4:A15"/>
    <mergeCell ref="AM12:AM15"/>
    <mergeCell ref="AN12:AN15"/>
    <mergeCell ref="AO12:AO15"/>
    <mergeCell ref="AP12:AP15"/>
    <mergeCell ref="H12:H15"/>
    <mergeCell ref="R2:R3"/>
    <mergeCell ref="H16:R16"/>
    <mergeCell ref="M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B4:B45"/>
    <mergeCell ref="E4:E45"/>
    <mergeCell ref="G4:G45"/>
    <mergeCell ref="F4:F45"/>
    <mergeCell ref="D4:D45"/>
    <mergeCell ref="C4:C45"/>
    <mergeCell ref="H45:R45"/>
    <mergeCell ref="H8:H10"/>
    <mergeCell ref="J2:J3"/>
    <mergeCell ref="K2:K3"/>
    <mergeCell ref="O2:O3"/>
    <mergeCell ref="P2:P3"/>
    <mergeCell ref="L2:L3"/>
    <mergeCell ref="Q2:Q3"/>
    <mergeCell ref="I7:R7"/>
    <mergeCell ref="AQ8:AQ10"/>
    <mergeCell ref="T2:T3"/>
    <mergeCell ref="AN8:AN10"/>
    <mergeCell ref="X4:X6"/>
    <mergeCell ref="Y4:Y6"/>
    <mergeCell ref="W4:W6"/>
    <mergeCell ref="V2:V3"/>
    <mergeCell ref="U2:U3"/>
    <mergeCell ref="S2:S3"/>
    <mergeCell ref="W2:W3"/>
    <mergeCell ref="X2:X3"/>
    <mergeCell ref="Y2:Y3"/>
    <mergeCell ref="Z2:Z3"/>
    <mergeCell ref="AA2:AA3"/>
    <mergeCell ref="AB2:AB3"/>
    <mergeCell ref="AC2:AC3"/>
    <mergeCell ref="W12:W15"/>
    <mergeCell ref="AU12:AU15"/>
    <mergeCell ref="AY12:AY15"/>
    <mergeCell ref="AU7:BB7"/>
    <mergeCell ref="BB4:BB6"/>
    <mergeCell ref="AX4:AX6"/>
    <mergeCell ref="BA4:BA6"/>
    <mergeCell ref="AL4:AL6"/>
    <mergeCell ref="AM4:AM6"/>
    <mergeCell ref="AO4:AO6"/>
    <mergeCell ref="AP4:AP6"/>
    <mergeCell ref="AN4:AN6"/>
    <mergeCell ref="AY4:AY6"/>
    <mergeCell ref="AZ4:AZ6"/>
    <mergeCell ref="AU4:AU6"/>
    <mergeCell ref="AZ8:AZ10"/>
    <mergeCell ref="AY8:AY10"/>
    <mergeCell ref="AU8:AU10"/>
    <mergeCell ref="AT4:AT6"/>
    <mergeCell ref="AR8:AR10"/>
    <mergeCell ref="AS8:AS10"/>
    <mergeCell ref="AQ4:AQ6"/>
    <mergeCell ref="AS4:AS6"/>
    <mergeCell ref="AR4:AR6"/>
    <mergeCell ref="W17:W19"/>
    <mergeCell ref="H21:H25"/>
    <mergeCell ref="Y21:Y25"/>
    <mergeCell ref="X31:X33"/>
    <mergeCell ref="Y31:Y33"/>
    <mergeCell ref="X17:X19"/>
    <mergeCell ref="Y17:Y19"/>
    <mergeCell ref="W21:W25"/>
    <mergeCell ref="X21:X25"/>
    <mergeCell ref="H20:R20"/>
    <mergeCell ref="H17:H19"/>
    <mergeCell ref="W31:W33"/>
    <mergeCell ref="W27:W29"/>
    <mergeCell ref="X27:X29"/>
    <mergeCell ref="AU35:AU38"/>
    <mergeCell ref="AZ35:AZ38"/>
    <mergeCell ref="W40:W41"/>
    <mergeCell ref="X40:X41"/>
    <mergeCell ref="AM40:AM41"/>
    <mergeCell ref="AN40:AN41"/>
    <mergeCell ref="AO40:AO41"/>
    <mergeCell ref="AP40:AP41"/>
    <mergeCell ref="AQ40:AQ41"/>
    <mergeCell ref="AR40:AR41"/>
    <mergeCell ref="AS40:AS41"/>
    <mergeCell ref="AQ35:AQ38"/>
    <mergeCell ref="AR35:AR38"/>
    <mergeCell ref="AS35:AS38"/>
    <mergeCell ref="AU17:AU19"/>
    <mergeCell ref="BA17:BA19"/>
    <mergeCell ref="BB17:BB19"/>
    <mergeCell ref="AZ12:AZ15"/>
    <mergeCell ref="AZ17:AZ19"/>
    <mergeCell ref="AL21:AL25"/>
    <mergeCell ref="AM21:AM23"/>
    <mergeCell ref="AR12:AR15"/>
    <mergeCell ref="AS12:AS15"/>
    <mergeCell ref="AQ17:AQ19"/>
    <mergeCell ref="AR17:AR19"/>
    <mergeCell ref="AS17:AS19"/>
    <mergeCell ref="AQ21:AQ25"/>
    <mergeCell ref="AR21:AR25"/>
    <mergeCell ref="AS21:AS25"/>
    <mergeCell ref="AO21:AO23"/>
    <mergeCell ref="AO24:AO25"/>
    <mergeCell ref="AP21:AP25"/>
    <mergeCell ref="AQ12:AQ15"/>
    <mergeCell ref="AZ40:AZ41"/>
    <mergeCell ref="BA40:BA41"/>
    <mergeCell ref="BB40:BB41"/>
    <mergeCell ref="AL40:AL41"/>
    <mergeCell ref="AU40:AU41"/>
    <mergeCell ref="Y40:Y41"/>
    <mergeCell ref="AM45:AO45"/>
    <mergeCell ref="AU21:AU25"/>
    <mergeCell ref="AX24:AX25"/>
    <mergeCell ref="AX21:AX23"/>
    <mergeCell ref="AZ21:AZ25"/>
    <mergeCell ref="BA21:BA25"/>
    <mergeCell ref="BB21:BB25"/>
    <mergeCell ref="BA35:BA38"/>
    <mergeCell ref="BB35:BB38"/>
    <mergeCell ref="AM24:AM25"/>
    <mergeCell ref="AN24:AN25"/>
    <mergeCell ref="AN21:AN23"/>
    <mergeCell ref="Y35:Y38"/>
    <mergeCell ref="AL35:AL38"/>
    <mergeCell ref="AQ43:AQ44"/>
    <mergeCell ref="AR43:AR44"/>
    <mergeCell ref="AS43:AS44"/>
    <mergeCell ref="AP35:AP38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7:AO7"/>
    <mergeCell ref="AM11:AO11"/>
    <mergeCell ref="AM16:AO16"/>
    <mergeCell ref="AM20:AO20"/>
    <mergeCell ref="AM26:AO26"/>
    <mergeCell ref="AM30:AO30"/>
    <mergeCell ref="AM34:AO34"/>
    <mergeCell ref="AM39:AO39"/>
    <mergeCell ref="AM42:AO42"/>
    <mergeCell ref="AM31:AM33"/>
    <mergeCell ref="AN31:AN33"/>
    <mergeCell ref="AO31:AO33"/>
    <mergeCell ref="H47:T47"/>
    <mergeCell ref="W7:AD7"/>
    <mergeCell ref="W11:AD11"/>
    <mergeCell ref="W16:AD16"/>
    <mergeCell ref="W20:AD20"/>
    <mergeCell ref="W26:AD26"/>
    <mergeCell ref="W30:AD30"/>
    <mergeCell ref="W34:AD34"/>
    <mergeCell ref="W39:AD39"/>
    <mergeCell ref="W42:AD42"/>
    <mergeCell ref="W45:AD45"/>
    <mergeCell ref="Y47:AD47"/>
    <mergeCell ref="H43:H44"/>
    <mergeCell ref="H35:H38"/>
    <mergeCell ref="X35:X38"/>
    <mergeCell ref="H39:R39"/>
    <mergeCell ref="W35:W38"/>
    <mergeCell ref="H40:H41"/>
    <mergeCell ref="H42:R42"/>
    <mergeCell ref="H31:H33"/>
    <mergeCell ref="H27:H29"/>
    <mergeCell ref="H30:R30"/>
    <mergeCell ref="H34:R34"/>
    <mergeCell ref="H26:R26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C2:BC3"/>
    <mergeCell ref="AT8:AT10"/>
    <mergeCell ref="AT12:AT15"/>
    <mergeCell ref="AT17:AT19"/>
    <mergeCell ref="AT21:AT25"/>
    <mergeCell ref="AT27:AT29"/>
    <mergeCell ref="AT31:AT33"/>
    <mergeCell ref="AT35:AT38"/>
    <mergeCell ref="AT40:AT41"/>
    <mergeCell ref="AT43:AT44"/>
    <mergeCell ref="AJ47:AL47"/>
    <mergeCell ref="AM47:AP47"/>
    <mergeCell ref="AL17:AL19"/>
    <mergeCell ref="AP17:AP19"/>
    <mergeCell ref="AQ27:AQ29"/>
    <mergeCell ref="AR27:AR29"/>
    <mergeCell ref="AS27:AS29"/>
    <mergeCell ref="AQ31:AQ33"/>
    <mergeCell ref="AR31:AR33"/>
    <mergeCell ref="AS31:AS33"/>
    <mergeCell ref="AL31:AL33"/>
    <mergeCell ref="AP31:AP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CEDAE-A25E-4F51-B904-70E3B3F6A1C7}">
  <dimension ref="A1:T60"/>
  <sheetViews>
    <sheetView workbookViewId="0">
      <selection activeCell="M1" activeCellId="1" sqref="I1:I1048576 M1:M1048576"/>
    </sheetView>
  </sheetViews>
  <sheetFormatPr baseColWidth="10" defaultRowHeight="15" x14ac:dyDescent="0.25"/>
  <cols>
    <col min="1" max="1" width="11.42578125" customWidth="1"/>
    <col min="2" max="2" width="14.7109375" customWidth="1"/>
    <col min="3" max="3" width="18.85546875" customWidth="1"/>
    <col min="16" max="16" width="36.7109375" customWidth="1"/>
  </cols>
  <sheetData>
    <row r="1" spans="1:20" x14ac:dyDescent="0.25">
      <c r="A1" s="26" t="s">
        <v>734</v>
      </c>
      <c r="B1" s="26" t="s">
        <v>735</v>
      </c>
      <c r="C1" s="26" t="s">
        <v>736</v>
      </c>
      <c r="D1" s="26" t="s">
        <v>737</v>
      </c>
      <c r="E1" s="26" t="s">
        <v>738</v>
      </c>
      <c r="F1" s="26" t="s">
        <v>739</v>
      </c>
      <c r="G1" s="26" t="s">
        <v>740</v>
      </c>
      <c r="H1" s="26" t="s">
        <v>741</v>
      </c>
      <c r="I1" s="26" t="s">
        <v>742</v>
      </c>
      <c r="J1" s="26" t="s">
        <v>743</v>
      </c>
      <c r="K1" s="26" t="s">
        <v>744</v>
      </c>
      <c r="L1" s="26" t="s">
        <v>745</v>
      </c>
      <c r="M1" s="26" t="s">
        <v>746</v>
      </c>
      <c r="N1" s="26" t="s">
        <v>747</v>
      </c>
      <c r="O1" s="26" t="s">
        <v>748</v>
      </c>
      <c r="P1" s="26" t="s">
        <v>732</v>
      </c>
      <c r="Q1" s="26" t="s">
        <v>733</v>
      </c>
      <c r="R1" s="26" t="s">
        <v>749</v>
      </c>
      <c r="S1" s="26" t="s">
        <v>750</v>
      </c>
      <c r="T1" s="27" t="s">
        <v>751</v>
      </c>
    </row>
    <row r="2" spans="1:20" x14ac:dyDescent="0.25">
      <c r="A2" s="9">
        <v>2</v>
      </c>
      <c r="B2" s="9" t="s">
        <v>308</v>
      </c>
      <c r="C2" s="9" t="s">
        <v>309</v>
      </c>
      <c r="D2" s="9" t="s">
        <v>310</v>
      </c>
      <c r="E2" s="9"/>
      <c r="F2" s="9" t="s">
        <v>311</v>
      </c>
      <c r="G2" s="9" t="s">
        <v>312</v>
      </c>
      <c r="H2" s="9" t="s">
        <v>312</v>
      </c>
      <c r="I2" s="11">
        <v>45475</v>
      </c>
      <c r="J2" s="9" t="s">
        <v>313</v>
      </c>
      <c r="K2" s="9" t="s">
        <v>314</v>
      </c>
      <c r="L2" s="9" t="s">
        <v>315</v>
      </c>
      <c r="M2" s="9" t="s">
        <v>315</v>
      </c>
      <c r="N2" s="9" t="s">
        <v>316</v>
      </c>
      <c r="O2" s="9" t="s">
        <v>317</v>
      </c>
      <c r="P2" s="9" t="s">
        <v>318</v>
      </c>
      <c r="Q2" s="9" t="s">
        <v>319</v>
      </c>
      <c r="R2" s="9" t="s">
        <v>320</v>
      </c>
      <c r="S2" s="9" t="s">
        <v>321</v>
      </c>
      <c r="T2" s="12" t="s">
        <v>322</v>
      </c>
    </row>
    <row r="3" spans="1:20" x14ac:dyDescent="0.25">
      <c r="A3" s="13">
        <v>3</v>
      </c>
      <c r="B3" s="13" t="s">
        <v>323</v>
      </c>
      <c r="C3" s="13" t="s">
        <v>324</v>
      </c>
      <c r="D3" s="13" t="s">
        <v>310</v>
      </c>
      <c r="E3" s="13"/>
      <c r="F3" s="13" t="s">
        <v>311</v>
      </c>
      <c r="G3" s="13" t="s">
        <v>325</v>
      </c>
      <c r="H3" s="13" t="s">
        <v>325</v>
      </c>
      <c r="I3" s="14">
        <v>45475</v>
      </c>
      <c r="J3" s="13" t="s">
        <v>313</v>
      </c>
      <c r="K3" s="13" t="s">
        <v>326</v>
      </c>
      <c r="L3" s="13" t="s">
        <v>327</v>
      </c>
      <c r="M3" s="13" t="s">
        <v>327</v>
      </c>
      <c r="N3" s="13" t="s">
        <v>328</v>
      </c>
      <c r="O3" s="13" t="s">
        <v>329</v>
      </c>
      <c r="P3" s="13" t="s">
        <v>318</v>
      </c>
      <c r="Q3" s="13" t="s">
        <v>330</v>
      </c>
      <c r="R3" s="13" t="s">
        <v>331</v>
      </c>
      <c r="S3" s="13" t="s">
        <v>321</v>
      </c>
      <c r="T3" s="15" t="s">
        <v>332</v>
      </c>
    </row>
    <row r="4" spans="1:20" x14ac:dyDescent="0.25">
      <c r="A4" s="16">
        <v>4</v>
      </c>
      <c r="B4" s="17">
        <v>45294.462418981479</v>
      </c>
      <c r="C4" s="17">
        <v>45294.485717592594</v>
      </c>
      <c r="D4" s="16" t="s">
        <v>310</v>
      </c>
      <c r="E4" s="16"/>
      <c r="F4" s="16"/>
      <c r="G4" s="16"/>
      <c r="H4" s="16" t="s">
        <v>333</v>
      </c>
      <c r="I4" s="18">
        <v>45414</v>
      </c>
      <c r="J4" s="16" t="s">
        <v>334</v>
      </c>
      <c r="K4" s="16" t="s">
        <v>335</v>
      </c>
      <c r="L4" s="16" t="s">
        <v>336</v>
      </c>
      <c r="M4" s="16" t="s">
        <v>337</v>
      </c>
      <c r="N4" s="16" t="s">
        <v>338</v>
      </c>
      <c r="O4" s="16"/>
      <c r="P4" s="16"/>
      <c r="Q4" s="16"/>
      <c r="R4" s="16"/>
      <c r="S4" s="16" t="s">
        <v>339</v>
      </c>
      <c r="T4" s="12" t="s">
        <v>340</v>
      </c>
    </row>
    <row r="5" spans="1:20" x14ac:dyDescent="0.25">
      <c r="A5" s="13">
        <v>5</v>
      </c>
      <c r="B5" s="19">
        <v>45294.485879629632</v>
      </c>
      <c r="C5" s="19">
        <v>45294.493055555555</v>
      </c>
      <c r="D5" s="13" t="s">
        <v>310</v>
      </c>
      <c r="E5" s="13"/>
      <c r="F5" s="13" t="s">
        <v>311</v>
      </c>
      <c r="G5" s="13" t="s">
        <v>333</v>
      </c>
      <c r="H5" s="13" t="s">
        <v>333</v>
      </c>
      <c r="I5" s="14">
        <v>45475</v>
      </c>
      <c r="J5" s="13" t="s">
        <v>334</v>
      </c>
      <c r="K5" s="13" t="s">
        <v>341</v>
      </c>
      <c r="L5" s="13" t="s">
        <v>342</v>
      </c>
      <c r="M5" s="13" t="s">
        <v>343</v>
      </c>
      <c r="N5" s="13" t="s">
        <v>344</v>
      </c>
      <c r="O5" s="13"/>
      <c r="P5" s="13"/>
      <c r="Q5" s="13"/>
      <c r="R5" s="13"/>
      <c r="S5" s="13" t="s">
        <v>339</v>
      </c>
      <c r="T5" s="15" t="s">
        <v>340</v>
      </c>
    </row>
    <row r="6" spans="1:20" x14ac:dyDescent="0.25">
      <c r="A6" s="16">
        <v>6</v>
      </c>
      <c r="B6" s="17">
        <v>45294.493090277778</v>
      </c>
      <c r="C6" s="17">
        <v>45294.49628472222</v>
      </c>
      <c r="D6" s="16" t="s">
        <v>310</v>
      </c>
      <c r="E6" s="16"/>
      <c r="F6" s="16" t="s">
        <v>311</v>
      </c>
      <c r="G6" s="16" t="s">
        <v>333</v>
      </c>
      <c r="H6" s="16" t="s">
        <v>333</v>
      </c>
      <c r="I6" s="18">
        <v>45475</v>
      </c>
      <c r="J6" s="16" t="s">
        <v>334</v>
      </c>
      <c r="K6" s="16"/>
      <c r="L6" s="16" t="s">
        <v>345</v>
      </c>
      <c r="M6" s="16" t="s">
        <v>346</v>
      </c>
      <c r="N6" s="16" t="s">
        <v>347</v>
      </c>
      <c r="O6" s="16"/>
      <c r="P6" s="16"/>
      <c r="Q6" s="16"/>
      <c r="R6" s="16"/>
      <c r="S6" s="16" t="s">
        <v>339</v>
      </c>
      <c r="T6" s="12" t="s">
        <v>340</v>
      </c>
    </row>
    <row r="7" spans="1:20" x14ac:dyDescent="0.25">
      <c r="A7" s="13">
        <v>7</v>
      </c>
      <c r="B7" s="19">
        <v>45294.496342592596</v>
      </c>
      <c r="C7" s="19">
        <v>45294.501215277778</v>
      </c>
      <c r="D7" s="13" t="s">
        <v>310</v>
      </c>
      <c r="E7" s="13"/>
      <c r="F7" s="13" t="s">
        <v>311</v>
      </c>
      <c r="G7" s="13" t="s">
        <v>333</v>
      </c>
      <c r="H7" s="13" t="s">
        <v>333</v>
      </c>
      <c r="I7" s="13" t="s">
        <v>348</v>
      </c>
      <c r="J7" s="13" t="s">
        <v>334</v>
      </c>
      <c r="K7" s="13" t="s">
        <v>349</v>
      </c>
      <c r="L7" s="13" t="s">
        <v>350</v>
      </c>
      <c r="M7" s="13" t="s">
        <v>351</v>
      </c>
      <c r="N7" s="13" t="s">
        <v>352</v>
      </c>
      <c r="O7" s="13"/>
      <c r="P7" s="13"/>
      <c r="Q7" s="13"/>
      <c r="R7" s="13"/>
      <c r="S7" s="13" t="s">
        <v>339</v>
      </c>
      <c r="T7" s="20" t="s">
        <v>340</v>
      </c>
    </row>
    <row r="8" spans="1:20" x14ac:dyDescent="0.25">
      <c r="A8" s="16">
        <v>8</v>
      </c>
      <c r="B8" s="17">
        <v>45294.501296296294</v>
      </c>
      <c r="C8" s="17">
        <v>45294.507141203707</v>
      </c>
      <c r="D8" s="16" t="s">
        <v>310</v>
      </c>
      <c r="E8" s="16"/>
      <c r="F8" s="16" t="s">
        <v>311</v>
      </c>
      <c r="G8" s="16" t="s">
        <v>333</v>
      </c>
      <c r="H8" s="16" t="s">
        <v>333</v>
      </c>
      <c r="I8" s="16" t="s">
        <v>353</v>
      </c>
      <c r="J8" s="16" t="s">
        <v>334</v>
      </c>
      <c r="K8" s="16" t="s">
        <v>354</v>
      </c>
      <c r="L8" s="16" t="s">
        <v>355</v>
      </c>
      <c r="M8" s="16" t="s">
        <v>356</v>
      </c>
      <c r="N8" s="16" t="s">
        <v>357</v>
      </c>
      <c r="O8" s="16"/>
      <c r="P8" s="16"/>
      <c r="Q8" s="16"/>
      <c r="R8" s="16"/>
      <c r="S8" s="16" t="s">
        <v>339</v>
      </c>
      <c r="T8" s="21" t="s">
        <v>340</v>
      </c>
    </row>
    <row r="9" spans="1:20" x14ac:dyDescent="0.25">
      <c r="A9" s="13">
        <v>9</v>
      </c>
      <c r="B9" s="19">
        <v>45294.507199074076</v>
      </c>
      <c r="C9" s="19">
        <v>45294.519942129627</v>
      </c>
      <c r="D9" s="13" t="s">
        <v>310</v>
      </c>
      <c r="E9" s="13"/>
      <c r="F9" s="13" t="s">
        <v>311</v>
      </c>
      <c r="G9" s="13" t="s">
        <v>333</v>
      </c>
      <c r="H9" s="13" t="s">
        <v>333</v>
      </c>
      <c r="I9" s="13" t="s">
        <v>358</v>
      </c>
      <c r="J9" s="13" t="s">
        <v>334</v>
      </c>
      <c r="K9" s="13" t="s">
        <v>359</v>
      </c>
      <c r="L9" s="13" t="s">
        <v>360</v>
      </c>
      <c r="M9" s="13" t="s">
        <v>360</v>
      </c>
      <c r="N9" s="13" t="s">
        <v>361</v>
      </c>
      <c r="O9" s="13"/>
      <c r="P9" s="13"/>
      <c r="Q9" s="13"/>
      <c r="R9" s="13"/>
      <c r="S9" s="13" t="s">
        <v>339</v>
      </c>
      <c r="T9" s="20" t="s">
        <v>340</v>
      </c>
    </row>
    <row r="10" spans="1:20" x14ac:dyDescent="0.25">
      <c r="A10" s="16">
        <v>10</v>
      </c>
      <c r="B10" s="17">
        <v>45294.520324074074</v>
      </c>
      <c r="C10" s="17">
        <v>45294.52375</v>
      </c>
      <c r="D10" s="16" t="s">
        <v>310</v>
      </c>
      <c r="E10" s="16"/>
      <c r="F10" s="16" t="s">
        <v>311</v>
      </c>
      <c r="G10" s="16" t="s">
        <v>333</v>
      </c>
      <c r="H10" s="16" t="s">
        <v>333</v>
      </c>
      <c r="I10" s="16" t="s">
        <v>362</v>
      </c>
      <c r="J10" s="16" t="s">
        <v>334</v>
      </c>
      <c r="K10" s="16" t="s">
        <v>363</v>
      </c>
      <c r="L10" s="16" t="s">
        <v>364</v>
      </c>
      <c r="M10" s="16" t="s">
        <v>365</v>
      </c>
      <c r="N10" s="16" t="s">
        <v>366</v>
      </c>
      <c r="O10" s="16"/>
      <c r="P10" s="16"/>
      <c r="Q10" s="16"/>
      <c r="R10" s="16"/>
      <c r="S10" s="16" t="s">
        <v>339</v>
      </c>
      <c r="T10" s="21" t="s">
        <v>340</v>
      </c>
    </row>
    <row r="11" spans="1:20" x14ac:dyDescent="0.25">
      <c r="A11" s="13">
        <v>11</v>
      </c>
      <c r="B11" s="19">
        <v>45294.52416666667</v>
      </c>
      <c r="C11" s="19">
        <v>45294.534675925926</v>
      </c>
      <c r="D11" s="13" t="s">
        <v>310</v>
      </c>
      <c r="E11" s="13"/>
      <c r="F11" s="13" t="s">
        <v>311</v>
      </c>
      <c r="G11" s="13" t="s">
        <v>333</v>
      </c>
      <c r="H11" s="13" t="s">
        <v>333</v>
      </c>
      <c r="I11" s="13" t="s">
        <v>367</v>
      </c>
      <c r="J11" s="13" t="s">
        <v>334</v>
      </c>
      <c r="K11" s="13" t="s">
        <v>368</v>
      </c>
      <c r="L11" s="13" t="s">
        <v>369</v>
      </c>
      <c r="M11" s="13" t="s">
        <v>351</v>
      </c>
      <c r="N11" s="13" t="s">
        <v>370</v>
      </c>
      <c r="O11" s="13"/>
      <c r="P11" s="13"/>
      <c r="Q11" s="13"/>
      <c r="R11" s="13"/>
      <c r="S11" s="13" t="s">
        <v>339</v>
      </c>
      <c r="T11" s="20" t="s">
        <v>340</v>
      </c>
    </row>
    <row r="12" spans="1:20" x14ac:dyDescent="0.25">
      <c r="A12" s="16">
        <v>12</v>
      </c>
      <c r="B12" s="17">
        <v>45294.535254629627</v>
      </c>
      <c r="C12" s="17">
        <v>45294.542326388888</v>
      </c>
      <c r="D12" s="16" t="s">
        <v>310</v>
      </c>
      <c r="E12" s="16"/>
      <c r="F12" s="16" t="s">
        <v>371</v>
      </c>
      <c r="G12" s="16" t="s">
        <v>333</v>
      </c>
      <c r="H12" s="16" t="s">
        <v>333</v>
      </c>
      <c r="I12" s="16" t="s">
        <v>372</v>
      </c>
      <c r="J12" s="16" t="s">
        <v>334</v>
      </c>
      <c r="K12" s="16" t="s">
        <v>373</v>
      </c>
      <c r="L12" s="16" t="s">
        <v>374</v>
      </c>
      <c r="M12" s="16" t="s">
        <v>375</v>
      </c>
      <c r="N12" s="16" t="s">
        <v>376</v>
      </c>
      <c r="O12" s="16" t="s">
        <v>377</v>
      </c>
      <c r="P12" s="16"/>
      <c r="Q12" s="16"/>
      <c r="R12" s="16"/>
      <c r="S12" s="16" t="s">
        <v>339</v>
      </c>
      <c r="T12" s="21" t="s">
        <v>340</v>
      </c>
    </row>
    <row r="13" spans="1:20" x14ac:dyDescent="0.25">
      <c r="A13" s="13">
        <v>13</v>
      </c>
      <c r="B13" s="19">
        <v>45294.546203703707</v>
      </c>
      <c r="C13" s="19">
        <v>45294.547905092593</v>
      </c>
      <c r="D13" s="13" t="s">
        <v>310</v>
      </c>
      <c r="E13" s="13"/>
      <c r="F13" s="13" t="s">
        <v>371</v>
      </c>
      <c r="G13" s="13" t="s">
        <v>333</v>
      </c>
      <c r="H13" s="13" t="s">
        <v>333</v>
      </c>
      <c r="I13" s="14">
        <v>45506</v>
      </c>
      <c r="J13" s="13" t="s">
        <v>334</v>
      </c>
      <c r="K13" s="13" t="s">
        <v>378</v>
      </c>
      <c r="L13" s="13" t="s">
        <v>379</v>
      </c>
      <c r="M13" s="13" t="s">
        <v>380</v>
      </c>
      <c r="N13" s="13" t="s">
        <v>381</v>
      </c>
      <c r="O13" s="13"/>
      <c r="P13" s="13"/>
      <c r="Q13" s="13"/>
      <c r="R13" s="13"/>
      <c r="S13" s="13" t="s">
        <v>339</v>
      </c>
      <c r="T13" s="20" t="s">
        <v>340</v>
      </c>
    </row>
    <row r="14" spans="1:20" x14ac:dyDescent="0.25">
      <c r="A14" s="16">
        <v>14</v>
      </c>
      <c r="B14" s="17">
        <v>45476.540173611109</v>
      </c>
      <c r="C14" s="17">
        <v>45476.540775462963</v>
      </c>
      <c r="D14" s="16" t="s">
        <v>310</v>
      </c>
      <c r="E14" s="16"/>
      <c r="F14" s="16" t="s">
        <v>311</v>
      </c>
      <c r="G14" s="16" t="s">
        <v>382</v>
      </c>
      <c r="H14" s="16" t="s">
        <v>383</v>
      </c>
      <c r="I14" s="18">
        <v>45476</v>
      </c>
      <c r="J14" s="16" t="s">
        <v>384</v>
      </c>
      <c r="K14" s="16" t="s">
        <v>385</v>
      </c>
      <c r="L14" s="16" t="s">
        <v>386</v>
      </c>
      <c r="M14" s="16" t="s">
        <v>387</v>
      </c>
      <c r="N14" s="16" t="s">
        <v>388</v>
      </c>
      <c r="O14" s="16" t="s">
        <v>389</v>
      </c>
      <c r="P14" s="16" t="s">
        <v>390</v>
      </c>
      <c r="Q14" s="16">
        <v>13</v>
      </c>
      <c r="R14" s="16" t="s">
        <v>391</v>
      </c>
      <c r="S14" s="16" t="s">
        <v>392</v>
      </c>
      <c r="T14" s="21" t="s">
        <v>393</v>
      </c>
    </row>
    <row r="15" spans="1:20" x14ac:dyDescent="0.25">
      <c r="A15" s="13">
        <v>15</v>
      </c>
      <c r="B15" s="19">
        <v>45476.557592592595</v>
      </c>
      <c r="C15" s="19">
        <v>45476.558530092596</v>
      </c>
      <c r="D15" s="13" t="s">
        <v>310</v>
      </c>
      <c r="E15" s="13"/>
      <c r="F15" s="13" t="s">
        <v>311</v>
      </c>
      <c r="G15" s="13"/>
      <c r="H15" s="13"/>
      <c r="I15" s="13"/>
      <c r="J15" s="13"/>
      <c r="K15" s="13"/>
      <c r="L15" s="13"/>
      <c r="M15" s="13"/>
      <c r="N15" s="13"/>
      <c r="O15" s="13"/>
      <c r="P15" s="13" t="s">
        <v>394</v>
      </c>
      <c r="Q15" s="13"/>
      <c r="R15" s="13"/>
      <c r="S15" s="13" t="s">
        <v>392</v>
      </c>
      <c r="T15" s="20"/>
    </row>
    <row r="16" spans="1:20" x14ac:dyDescent="0.25">
      <c r="A16" s="16">
        <v>16</v>
      </c>
      <c r="B16" s="17">
        <v>45476.564652777779</v>
      </c>
      <c r="C16" s="17">
        <v>45476.567118055558</v>
      </c>
      <c r="D16" s="16" t="s">
        <v>310</v>
      </c>
      <c r="E16" s="16"/>
      <c r="F16" s="16" t="s">
        <v>371</v>
      </c>
      <c r="G16" s="16" t="s">
        <v>395</v>
      </c>
      <c r="H16" s="16" t="s">
        <v>395</v>
      </c>
      <c r="I16" s="16" t="s">
        <v>396</v>
      </c>
      <c r="J16" s="16" t="s">
        <v>397</v>
      </c>
      <c r="K16" s="16" t="s">
        <v>398</v>
      </c>
      <c r="L16" s="16" t="s">
        <v>399</v>
      </c>
      <c r="M16" s="16" t="s">
        <v>400</v>
      </c>
      <c r="N16" s="16" t="s">
        <v>401</v>
      </c>
      <c r="O16" s="16" t="s">
        <v>402</v>
      </c>
      <c r="P16" s="16" t="s">
        <v>394</v>
      </c>
      <c r="Q16" s="16">
        <v>169</v>
      </c>
      <c r="R16" s="16"/>
      <c r="S16" s="16" t="s">
        <v>321</v>
      </c>
      <c r="T16" s="21" t="s">
        <v>403</v>
      </c>
    </row>
    <row r="17" spans="1:20" x14ac:dyDescent="0.25">
      <c r="A17" s="13">
        <v>17</v>
      </c>
      <c r="B17" s="19">
        <v>45476.591782407406</v>
      </c>
      <c r="C17" s="19">
        <v>45476.59511574074</v>
      </c>
      <c r="D17" s="13" t="s">
        <v>310</v>
      </c>
      <c r="E17" s="13"/>
      <c r="F17" s="13" t="s">
        <v>311</v>
      </c>
      <c r="G17" s="13" t="s">
        <v>404</v>
      </c>
      <c r="H17" s="13" t="s">
        <v>405</v>
      </c>
      <c r="I17" s="13" t="s">
        <v>353</v>
      </c>
      <c r="J17" s="13" t="s">
        <v>406</v>
      </c>
      <c r="K17" s="13" t="s">
        <v>407</v>
      </c>
      <c r="L17" s="13" t="s">
        <v>408</v>
      </c>
      <c r="M17" s="13" t="s">
        <v>409</v>
      </c>
      <c r="N17" s="13" t="s">
        <v>410</v>
      </c>
      <c r="O17" s="13" t="s">
        <v>408</v>
      </c>
      <c r="P17" s="13" t="s">
        <v>411</v>
      </c>
      <c r="Q17" s="13">
        <v>272</v>
      </c>
      <c r="R17" s="13" t="s">
        <v>412</v>
      </c>
      <c r="S17" s="13" t="s">
        <v>392</v>
      </c>
      <c r="T17" s="20" t="s">
        <v>413</v>
      </c>
    </row>
    <row r="18" spans="1:20" x14ac:dyDescent="0.25">
      <c r="A18" s="16">
        <v>18</v>
      </c>
      <c r="B18" s="17">
        <v>45476.558587962965</v>
      </c>
      <c r="C18" s="17">
        <v>45476.642013888886</v>
      </c>
      <c r="D18" s="16" t="s">
        <v>310</v>
      </c>
      <c r="E18" s="16"/>
      <c r="F18" s="16" t="s">
        <v>311</v>
      </c>
      <c r="G18" s="16" t="s">
        <v>414</v>
      </c>
      <c r="H18" s="16" t="s">
        <v>415</v>
      </c>
      <c r="I18" s="18">
        <v>45475</v>
      </c>
      <c r="J18" s="16" t="s">
        <v>397</v>
      </c>
      <c r="K18" s="16" t="s">
        <v>416</v>
      </c>
      <c r="L18" s="16" t="s">
        <v>417</v>
      </c>
      <c r="M18" s="16" t="s">
        <v>418</v>
      </c>
      <c r="N18" s="16"/>
      <c r="O18" s="16" t="s">
        <v>419</v>
      </c>
      <c r="P18" s="16" t="s">
        <v>394</v>
      </c>
      <c r="Q18" s="16">
        <v>63</v>
      </c>
      <c r="R18" s="16"/>
      <c r="S18" s="16" t="s">
        <v>321</v>
      </c>
      <c r="T18" s="21" t="s">
        <v>420</v>
      </c>
    </row>
    <row r="19" spans="1:20" x14ac:dyDescent="0.25">
      <c r="A19" s="13">
        <v>19</v>
      </c>
      <c r="B19" s="19">
        <v>45476.642465277779</v>
      </c>
      <c r="C19" s="19">
        <v>45476.664537037039</v>
      </c>
      <c r="D19" s="13" t="s">
        <v>310</v>
      </c>
      <c r="E19" s="13"/>
      <c r="F19" s="13" t="s">
        <v>371</v>
      </c>
      <c r="G19" s="13" t="s">
        <v>421</v>
      </c>
      <c r="H19" s="13" t="s">
        <v>422</v>
      </c>
      <c r="I19" s="13" t="s">
        <v>423</v>
      </c>
      <c r="J19" s="13" t="s">
        <v>397</v>
      </c>
      <c r="K19" s="13" t="s">
        <v>424</v>
      </c>
      <c r="L19" s="13" t="s">
        <v>425</v>
      </c>
      <c r="M19" s="13" t="s">
        <v>426</v>
      </c>
      <c r="N19" s="13" t="s">
        <v>427</v>
      </c>
      <c r="O19" s="13" t="s">
        <v>428</v>
      </c>
      <c r="P19" s="13" t="s">
        <v>394</v>
      </c>
      <c r="Q19" s="13">
        <v>32</v>
      </c>
      <c r="R19" s="13"/>
      <c r="S19" s="13" t="s">
        <v>321</v>
      </c>
      <c r="T19" s="20" t="s">
        <v>429</v>
      </c>
    </row>
    <row r="20" spans="1:20" x14ac:dyDescent="0.25">
      <c r="A20" s="16">
        <v>20</v>
      </c>
      <c r="B20" s="17">
        <v>45476.691377314812</v>
      </c>
      <c r="C20" s="17">
        <v>45476.701562499999</v>
      </c>
      <c r="D20" s="16" t="s">
        <v>310</v>
      </c>
      <c r="E20" s="16"/>
      <c r="F20" s="16" t="s">
        <v>371</v>
      </c>
      <c r="G20" s="16" t="s">
        <v>430</v>
      </c>
      <c r="H20" s="16" t="s">
        <v>422</v>
      </c>
      <c r="I20" s="16" t="s">
        <v>423</v>
      </c>
      <c r="J20" s="16" t="s">
        <v>397</v>
      </c>
      <c r="K20" s="16" t="s">
        <v>431</v>
      </c>
      <c r="L20" s="16" t="s">
        <v>432</v>
      </c>
      <c r="M20" s="16" t="s">
        <v>433</v>
      </c>
      <c r="N20" s="16" t="s">
        <v>434</v>
      </c>
      <c r="O20" s="16" t="s">
        <v>435</v>
      </c>
      <c r="P20" s="16" t="s">
        <v>436</v>
      </c>
      <c r="Q20" s="16">
        <v>3</v>
      </c>
      <c r="R20" s="16"/>
      <c r="S20" s="16" t="s">
        <v>321</v>
      </c>
      <c r="T20" s="12" t="s">
        <v>437</v>
      </c>
    </row>
    <row r="21" spans="1:20" x14ac:dyDescent="0.25">
      <c r="A21" s="13">
        <v>21</v>
      </c>
      <c r="B21" s="19">
        <v>45476.729432870372</v>
      </c>
      <c r="C21" s="19">
        <v>45476.740104166667</v>
      </c>
      <c r="D21" s="13" t="s">
        <v>310</v>
      </c>
      <c r="E21" s="13"/>
      <c r="F21" s="13" t="s">
        <v>311</v>
      </c>
      <c r="G21" s="13" t="s">
        <v>438</v>
      </c>
      <c r="H21" s="13" t="s">
        <v>439</v>
      </c>
      <c r="I21" s="14">
        <v>45446</v>
      </c>
      <c r="J21" s="13" t="s">
        <v>397</v>
      </c>
      <c r="K21" s="13" t="s">
        <v>440</v>
      </c>
      <c r="L21" s="13" t="s">
        <v>441</v>
      </c>
      <c r="M21" s="13" t="s">
        <v>442</v>
      </c>
      <c r="N21" s="13" t="s">
        <v>443</v>
      </c>
      <c r="O21" s="13"/>
      <c r="P21" s="13" t="s">
        <v>394</v>
      </c>
      <c r="Q21" s="13">
        <v>64</v>
      </c>
      <c r="R21" s="13" t="s">
        <v>437</v>
      </c>
      <c r="S21" s="13" t="s">
        <v>321</v>
      </c>
      <c r="T21" s="20"/>
    </row>
    <row r="22" spans="1:20" x14ac:dyDescent="0.25">
      <c r="A22" s="16">
        <v>22</v>
      </c>
      <c r="B22" s="17">
        <v>45476.74318287037</v>
      </c>
      <c r="C22" s="17">
        <v>45476.75271990741</v>
      </c>
      <c r="D22" s="16" t="s">
        <v>310</v>
      </c>
      <c r="E22" s="16"/>
      <c r="F22" s="16" t="s">
        <v>371</v>
      </c>
      <c r="G22" s="16" t="s">
        <v>438</v>
      </c>
      <c r="H22" s="16" t="s">
        <v>439</v>
      </c>
      <c r="I22" s="18">
        <v>45446</v>
      </c>
      <c r="J22" s="16" t="s">
        <v>397</v>
      </c>
      <c r="K22" s="16" t="s">
        <v>444</v>
      </c>
      <c r="L22" s="16" t="s">
        <v>445</v>
      </c>
      <c r="M22" s="16" t="s">
        <v>446</v>
      </c>
      <c r="N22" s="16" t="s">
        <v>447</v>
      </c>
      <c r="O22" s="16"/>
      <c r="P22" s="16" t="s">
        <v>394</v>
      </c>
      <c r="Q22" s="16">
        <v>63</v>
      </c>
      <c r="R22" s="16"/>
      <c r="S22" s="16"/>
      <c r="T22" s="12" t="s">
        <v>448</v>
      </c>
    </row>
    <row r="23" spans="1:20" x14ac:dyDescent="0.25">
      <c r="A23" s="13">
        <v>23</v>
      </c>
      <c r="B23" s="19">
        <v>45476.777731481481</v>
      </c>
      <c r="C23" s="19">
        <v>45476.788298611114</v>
      </c>
      <c r="D23" s="13" t="s">
        <v>310</v>
      </c>
      <c r="E23" s="13"/>
      <c r="F23" s="13" t="s">
        <v>311</v>
      </c>
      <c r="G23" s="13" t="s">
        <v>449</v>
      </c>
      <c r="H23" s="13" t="s">
        <v>449</v>
      </c>
      <c r="I23" s="13" t="s">
        <v>348</v>
      </c>
      <c r="J23" s="13" t="s">
        <v>450</v>
      </c>
      <c r="K23" s="13" t="s">
        <v>451</v>
      </c>
      <c r="L23" s="13" t="s">
        <v>452</v>
      </c>
      <c r="M23" s="13"/>
      <c r="N23" s="13" t="s">
        <v>453</v>
      </c>
      <c r="O23" s="13"/>
      <c r="P23" s="13" t="s">
        <v>454</v>
      </c>
      <c r="Q23" s="13">
        <v>20</v>
      </c>
      <c r="R23" s="13"/>
      <c r="S23" s="13" t="s">
        <v>339</v>
      </c>
      <c r="T23" s="20" t="s">
        <v>455</v>
      </c>
    </row>
    <row r="24" spans="1:20" x14ac:dyDescent="0.25">
      <c r="A24" s="16">
        <v>24</v>
      </c>
      <c r="B24" s="17">
        <v>45476.845150462963</v>
      </c>
      <c r="C24" s="17">
        <v>45476.848900462966</v>
      </c>
      <c r="D24" s="16" t="s">
        <v>310</v>
      </c>
      <c r="E24" s="16"/>
      <c r="F24" s="16" t="s">
        <v>311</v>
      </c>
      <c r="G24" s="16" t="s">
        <v>456</v>
      </c>
      <c r="H24" s="16" t="s">
        <v>456</v>
      </c>
      <c r="I24" s="16" t="s">
        <v>348</v>
      </c>
      <c r="J24" s="16" t="s">
        <v>450</v>
      </c>
      <c r="K24" s="16" t="s">
        <v>457</v>
      </c>
      <c r="L24" s="16" t="s">
        <v>452</v>
      </c>
      <c r="M24" s="16"/>
      <c r="N24" s="16" t="s">
        <v>458</v>
      </c>
      <c r="O24" s="16"/>
      <c r="P24" s="16" t="s">
        <v>459</v>
      </c>
      <c r="Q24" s="16">
        <v>20</v>
      </c>
      <c r="R24" s="16"/>
      <c r="S24" s="16" t="s">
        <v>392</v>
      </c>
      <c r="T24" s="21" t="s">
        <v>460</v>
      </c>
    </row>
    <row r="25" spans="1:20" x14ac:dyDescent="0.25">
      <c r="A25" s="13">
        <v>25</v>
      </c>
      <c r="B25" s="19">
        <v>45476.900925925926</v>
      </c>
      <c r="C25" s="19">
        <v>45476.909421296295</v>
      </c>
      <c r="D25" s="13" t="s">
        <v>310</v>
      </c>
      <c r="E25" s="13"/>
      <c r="F25" s="13" t="s">
        <v>311</v>
      </c>
      <c r="G25" s="13" t="s">
        <v>461</v>
      </c>
      <c r="H25" s="13" t="s">
        <v>461</v>
      </c>
      <c r="I25" s="13" t="s">
        <v>396</v>
      </c>
      <c r="J25" s="13" t="s">
        <v>462</v>
      </c>
      <c r="K25" s="13" t="s">
        <v>463</v>
      </c>
      <c r="L25" s="13" t="s">
        <v>464</v>
      </c>
      <c r="M25" s="13" t="s">
        <v>465</v>
      </c>
      <c r="N25" s="13" t="s">
        <v>466</v>
      </c>
      <c r="O25" s="13" t="s">
        <v>467</v>
      </c>
      <c r="P25" s="13" t="s">
        <v>468</v>
      </c>
      <c r="Q25" s="13" t="s">
        <v>469</v>
      </c>
      <c r="R25" s="13"/>
      <c r="S25" s="13" t="s">
        <v>392</v>
      </c>
      <c r="T25" s="15" t="s">
        <v>470</v>
      </c>
    </row>
    <row r="26" spans="1:20" x14ac:dyDescent="0.25">
      <c r="A26" s="16">
        <v>26</v>
      </c>
      <c r="B26" s="17">
        <v>45476.912141203706</v>
      </c>
      <c r="C26" s="17">
        <v>45476.920104166667</v>
      </c>
      <c r="D26" s="16" t="s">
        <v>310</v>
      </c>
      <c r="E26" s="16"/>
      <c r="F26" s="16" t="s">
        <v>311</v>
      </c>
      <c r="G26" s="16" t="s">
        <v>471</v>
      </c>
      <c r="H26" s="16" t="s">
        <v>461</v>
      </c>
      <c r="I26" s="18">
        <v>45475</v>
      </c>
      <c r="J26" s="16" t="s">
        <v>462</v>
      </c>
      <c r="K26" s="16" t="s">
        <v>472</v>
      </c>
      <c r="L26" s="16" t="s">
        <v>473</v>
      </c>
      <c r="M26" s="16" t="s">
        <v>473</v>
      </c>
      <c r="N26" s="16" t="s">
        <v>474</v>
      </c>
      <c r="O26" s="16" t="s">
        <v>475</v>
      </c>
      <c r="P26" s="16" t="s">
        <v>468</v>
      </c>
      <c r="Q26" s="16" t="s">
        <v>476</v>
      </c>
      <c r="R26" s="16"/>
      <c r="S26" s="16" t="s">
        <v>392</v>
      </c>
      <c r="T26" s="21" t="s">
        <v>477</v>
      </c>
    </row>
    <row r="27" spans="1:20" x14ac:dyDescent="0.25">
      <c r="A27" s="13">
        <v>27</v>
      </c>
      <c r="B27" s="19">
        <v>45599.406099537038</v>
      </c>
      <c r="C27" s="19">
        <v>45599.488171296296</v>
      </c>
      <c r="D27" s="13" t="s">
        <v>310</v>
      </c>
      <c r="E27" s="13"/>
      <c r="F27" s="13" t="s">
        <v>311</v>
      </c>
      <c r="G27" s="13" t="s">
        <v>438</v>
      </c>
      <c r="H27" s="13" t="s">
        <v>422</v>
      </c>
      <c r="I27" s="13" t="s">
        <v>478</v>
      </c>
      <c r="J27" s="13" t="s">
        <v>397</v>
      </c>
      <c r="K27" s="13" t="s">
        <v>479</v>
      </c>
      <c r="L27" s="13" t="s">
        <v>480</v>
      </c>
      <c r="M27" s="13" t="s">
        <v>481</v>
      </c>
      <c r="N27" s="13" t="s">
        <v>482</v>
      </c>
      <c r="O27" s="13"/>
      <c r="P27" s="13" t="s">
        <v>394</v>
      </c>
      <c r="Q27" s="13">
        <v>63</v>
      </c>
      <c r="R27" s="13"/>
      <c r="S27" s="13" t="s">
        <v>392</v>
      </c>
      <c r="T27" s="20" t="s">
        <v>483</v>
      </c>
    </row>
    <row r="28" spans="1:20" x14ac:dyDescent="0.25">
      <c r="A28" s="16">
        <v>28</v>
      </c>
      <c r="B28" s="17">
        <v>45599.588831018518</v>
      </c>
      <c r="C28" s="17">
        <v>45599.592280092591</v>
      </c>
      <c r="D28" s="16" t="s">
        <v>310</v>
      </c>
      <c r="E28" s="16"/>
      <c r="F28" s="16" t="s">
        <v>371</v>
      </c>
      <c r="G28" s="16" t="s">
        <v>430</v>
      </c>
      <c r="H28" s="16" t="s">
        <v>439</v>
      </c>
      <c r="I28" s="16" t="s">
        <v>484</v>
      </c>
      <c r="J28" s="16" t="s">
        <v>397</v>
      </c>
      <c r="K28" s="16" t="s">
        <v>485</v>
      </c>
      <c r="L28" s="16" t="s">
        <v>486</v>
      </c>
      <c r="M28" s="16" t="s">
        <v>487</v>
      </c>
      <c r="N28" s="16" t="s">
        <v>488</v>
      </c>
      <c r="O28" s="16" t="s">
        <v>317</v>
      </c>
      <c r="P28" s="16" t="s">
        <v>436</v>
      </c>
      <c r="Q28" s="16">
        <v>776</v>
      </c>
      <c r="R28" s="16"/>
      <c r="S28" s="16" t="s">
        <v>392</v>
      </c>
      <c r="T28" s="21" t="s">
        <v>489</v>
      </c>
    </row>
    <row r="29" spans="1:20" x14ac:dyDescent="0.25">
      <c r="A29" s="22">
        <v>29</v>
      </c>
      <c r="B29" s="22" t="s">
        <v>490</v>
      </c>
      <c r="C29" s="22" t="s">
        <v>491</v>
      </c>
      <c r="D29" s="22" t="s">
        <v>310</v>
      </c>
      <c r="E29" s="22"/>
      <c r="F29" s="22" t="s">
        <v>311</v>
      </c>
      <c r="G29" s="22" t="s">
        <v>430</v>
      </c>
      <c r="H29" s="22" t="s">
        <v>422</v>
      </c>
      <c r="I29" s="22" t="s">
        <v>492</v>
      </c>
      <c r="J29" s="22" t="s">
        <v>397</v>
      </c>
      <c r="K29" s="22" t="s">
        <v>493</v>
      </c>
      <c r="L29" s="22" t="s">
        <v>494</v>
      </c>
      <c r="M29" s="22" t="s">
        <v>495</v>
      </c>
      <c r="N29" s="22" t="s">
        <v>496</v>
      </c>
      <c r="O29" s="22" t="s">
        <v>497</v>
      </c>
      <c r="P29" s="22" t="s">
        <v>394</v>
      </c>
      <c r="Q29" s="22">
        <v>77</v>
      </c>
      <c r="R29" s="22"/>
      <c r="S29" s="22"/>
      <c r="T29" s="23" t="s">
        <v>498</v>
      </c>
    </row>
    <row r="30" spans="1:20" x14ac:dyDescent="0.25">
      <c r="A30" s="22">
        <v>30</v>
      </c>
      <c r="B30" s="22" t="s">
        <v>499</v>
      </c>
      <c r="C30" s="22" t="s">
        <v>500</v>
      </c>
      <c r="D30" s="22" t="s">
        <v>310</v>
      </c>
      <c r="E30" s="22"/>
      <c r="F30" s="22" t="s">
        <v>311</v>
      </c>
      <c r="G30" s="22" t="s">
        <v>501</v>
      </c>
      <c r="H30" s="22" t="s">
        <v>502</v>
      </c>
      <c r="I30" s="22" t="s">
        <v>503</v>
      </c>
      <c r="J30" s="22" t="s">
        <v>397</v>
      </c>
      <c r="K30" s="22" t="s">
        <v>504</v>
      </c>
      <c r="L30" s="22" t="s">
        <v>505</v>
      </c>
      <c r="M30" s="22" t="s">
        <v>506</v>
      </c>
      <c r="N30" s="22" t="s">
        <v>507</v>
      </c>
      <c r="O30" s="22"/>
      <c r="P30" s="22" t="s">
        <v>394</v>
      </c>
      <c r="Q30" s="22">
        <v>36</v>
      </c>
      <c r="R30" s="22"/>
      <c r="S30" s="22" t="s">
        <v>339</v>
      </c>
      <c r="T30" s="23" t="s">
        <v>508</v>
      </c>
    </row>
    <row r="31" spans="1:20" x14ac:dyDescent="0.25">
      <c r="A31" s="10">
        <v>31</v>
      </c>
      <c r="B31" s="10" t="s">
        <v>509</v>
      </c>
      <c r="C31" s="10" t="s">
        <v>510</v>
      </c>
      <c r="D31" s="10" t="s">
        <v>310</v>
      </c>
      <c r="E31" s="10"/>
      <c r="F31" s="10" t="s">
        <v>311</v>
      </c>
      <c r="G31" s="10" t="s">
        <v>511</v>
      </c>
      <c r="H31" s="10" t="s">
        <v>511</v>
      </c>
      <c r="I31" s="24">
        <v>45446</v>
      </c>
      <c r="J31" s="10" t="s">
        <v>313</v>
      </c>
      <c r="K31" s="10" t="s">
        <v>512</v>
      </c>
      <c r="L31" s="10" t="s">
        <v>513</v>
      </c>
      <c r="M31" s="10" t="s">
        <v>514</v>
      </c>
      <c r="N31" s="10" t="s">
        <v>515</v>
      </c>
      <c r="O31" s="10" t="s">
        <v>516</v>
      </c>
      <c r="P31" s="10" t="s">
        <v>318</v>
      </c>
      <c r="Q31" s="10" t="s">
        <v>517</v>
      </c>
      <c r="R31" s="10" t="s">
        <v>518</v>
      </c>
      <c r="S31" s="10" t="s">
        <v>321</v>
      </c>
      <c r="T31" s="15" t="s">
        <v>519</v>
      </c>
    </row>
    <row r="32" spans="1:20" x14ac:dyDescent="0.25">
      <c r="A32" s="16">
        <v>32</v>
      </c>
      <c r="B32" s="16" t="s">
        <v>520</v>
      </c>
      <c r="C32" s="16" t="s">
        <v>521</v>
      </c>
      <c r="D32" s="16" t="s">
        <v>310</v>
      </c>
      <c r="E32" s="16"/>
      <c r="F32" s="16" t="s">
        <v>311</v>
      </c>
      <c r="G32" s="16" t="s">
        <v>414</v>
      </c>
      <c r="H32" s="16" t="s">
        <v>415</v>
      </c>
      <c r="I32" s="16" t="s">
        <v>522</v>
      </c>
      <c r="J32" s="16" t="s">
        <v>397</v>
      </c>
      <c r="K32" s="16" t="s">
        <v>523</v>
      </c>
      <c r="L32" s="16" t="s">
        <v>524</v>
      </c>
      <c r="M32" s="16" t="s">
        <v>525</v>
      </c>
      <c r="N32" s="16" t="s">
        <v>526</v>
      </c>
      <c r="O32" s="16" t="s">
        <v>527</v>
      </c>
      <c r="P32" s="16" t="s">
        <v>394</v>
      </c>
      <c r="Q32" s="16">
        <v>47</v>
      </c>
      <c r="R32" s="16"/>
      <c r="S32" s="16" t="s">
        <v>339</v>
      </c>
      <c r="T32" s="21" t="s">
        <v>528</v>
      </c>
    </row>
    <row r="33" spans="1:20" x14ac:dyDescent="0.25">
      <c r="A33" s="13">
        <v>33</v>
      </c>
      <c r="B33" s="13" t="s">
        <v>529</v>
      </c>
      <c r="C33" s="13" t="s">
        <v>530</v>
      </c>
      <c r="D33" s="13" t="s">
        <v>310</v>
      </c>
      <c r="E33" s="13"/>
      <c r="F33" s="13" t="s">
        <v>311</v>
      </c>
      <c r="G33" s="13" t="s">
        <v>531</v>
      </c>
      <c r="H33" s="13" t="s">
        <v>532</v>
      </c>
      <c r="I33" s="13" t="s">
        <v>533</v>
      </c>
      <c r="J33" s="13" t="s">
        <v>397</v>
      </c>
      <c r="K33" s="13" t="s">
        <v>534</v>
      </c>
      <c r="L33" s="13" t="s">
        <v>535</v>
      </c>
      <c r="M33" s="13" t="s">
        <v>536</v>
      </c>
      <c r="N33" s="13" t="s">
        <v>537</v>
      </c>
      <c r="O33" s="13"/>
      <c r="P33" s="13" t="s">
        <v>394</v>
      </c>
      <c r="Q33" s="13">
        <v>42</v>
      </c>
      <c r="R33" s="13"/>
      <c r="S33" s="13" t="s">
        <v>339</v>
      </c>
      <c r="T33" s="20" t="s">
        <v>538</v>
      </c>
    </row>
    <row r="34" spans="1:20" x14ac:dyDescent="0.25">
      <c r="A34" s="16">
        <v>34</v>
      </c>
      <c r="B34" s="16" t="s">
        <v>539</v>
      </c>
      <c r="C34" s="16" t="s">
        <v>540</v>
      </c>
      <c r="D34" s="16" t="s">
        <v>310</v>
      </c>
      <c r="E34" s="16"/>
      <c r="F34" s="16" t="s">
        <v>311</v>
      </c>
      <c r="G34" s="16" t="s">
        <v>541</v>
      </c>
      <c r="H34" s="16" t="s">
        <v>439</v>
      </c>
      <c r="I34" s="25">
        <v>45369</v>
      </c>
      <c r="J34" s="16" t="s">
        <v>397</v>
      </c>
      <c r="K34" s="16" t="s">
        <v>542</v>
      </c>
      <c r="L34" s="16" t="s">
        <v>543</v>
      </c>
      <c r="M34" s="16" t="s">
        <v>544</v>
      </c>
      <c r="N34" s="16" t="s">
        <v>545</v>
      </c>
      <c r="O34" s="16" t="s">
        <v>546</v>
      </c>
      <c r="P34" s="16" t="s">
        <v>436</v>
      </c>
      <c r="Q34" s="16">
        <v>21</v>
      </c>
      <c r="R34" s="16"/>
      <c r="S34" s="16" t="s">
        <v>321</v>
      </c>
      <c r="T34" s="21" t="s">
        <v>547</v>
      </c>
    </row>
    <row r="35" spans="1:20" x14ac:dyDescent="0.25">
      <c r="A35" s="13">
        <v>35</v>
      </c>
      <c r="B35" s="13" t="s">
        <v>548</v>
      </c>
      <c r="C35" s="13" t="s">
        <v>549</v>
      </c>
      <c r="D35" s="13" t="s">
        <v>310</v>
      </c>
      <c r="E35" s="13"/>
      <c r="F35" s="13" t="s">
        <v>311</v>
      </c>
      <c r="G35" s="13" t="s">
        <v>550</v>
      </c>
      <c r="H35" s="13" t="s">
        <v>550</v>
      </c>
      <c r="I35" s="13" t="s">
        <v>478</v>
      </c>
      <c r="J35" s="13" t="s">
        <v>450</v>
      </c>
      <c r="K35" s="13" t="s">
        <v>551</v>
      </c>
      <c r="L35" s="13" t="s">
        <v>552</v>
      </c>
      <c r="M35" s="13" t="s">
        <v>553</v>
      </c>
      <c r="N35" s="13" t="s">
        <v>554</v>
      </c>
      <c r="O35" s="13" t="s">
        <v>555</v>
      </c>
      <c r="P35" s="13" t="s">
        <v>454</v>
      </c>
      <c r="Q35" s="13">
        <v>27</v>
      </c>
      <c r="R35" s="13"/>
      <c r="S35" s="13" t="s">
        <v>392</v>
      </c>
      <c r="T35" s="15" t="s">
        <v>556</v>
      </c>
    </row>
    <row r="36" spans="1:20" x14ac:dyDescent="0.25">
      <c r="A36" s="16">
        <v>36</v>
      </c>
      <c r="B36" s="16" t="s">
        <v>557</v>
      </c>
      <c r="C36" s="16" t="s">
        <v>558</v>
      </c>
      <c r="D36" s="16" t="s">
        <v>310</v>
      </c>
      <c r="E36" s="16"/>
      <c r="F36" s="16" t="s">
        <v>311</v>
      </c>
      <c r="G36" s="16" t="s">
        <v>559</v>
      </c>
      <c r="H36" s="16" t="s">
        <v>560</v>
      </c>
      <c r="I36" s="16" t="s">
        <v>561</v>
      </c>
      <c r="J36" s="16" t="s">
        <v>450</v>
      </c>
      <c r="K36" s="16" t="s">
        <v>562</v>
      </c>
      <c r="L36" s="16" t="s">
        <v>563</v>
      </c>
      <c r="M36" s="16" t="s">
        <v>564</v>
      </c>
      <c r="N36" s="16" t="s">
        <v>565</v>
      </c>
      <c r="O36" s="16" t="s">
        <v>566</v>
      </c>
      <c r="P36" s="16" t="s">
        <v>454</v>
      </c>
      <c r="Q36" s="16">
        <v>30</v>
      </c>
      <c r="R36" s="16"/>
      <c r="S36" s="16" t="s">
        <v>392</v>
      </c>
      <c r="T36" s="21" t="s">
        <v>567</v>
      </c>
    </row>
    <row r="37" spans="1:20" x14ac:dyDescent="0.25">
      <c r="A37" s="13">
        <v>37</v>
      </c>
      <c r="B37" s="13" t="s">
        <v>568</v>
      </c>
      <c r="C37" s="13" t="s">
        <v>569</v>
      </c>
      <c r="D37" s="13" t="s">
        <v>310</v>
      </c>
      <c r="E37" s="13"/>
      <c r="F37" s="13" t="s">
        <v>311</v>
      </c>
      <c r="G37" s="13" t="s">
        <v>570</v>
      </c>
      <c r="H37" s="13" t="s">
        <v>550</v>
      </c>
      <c r="I37" s="13" t="s">
        <v>571</v>
      </c>
      <c r="J37" s="13" t="s">
        <v>450</v>
      </c>
      <c r="K37" s="13" t="s">
        <v>572</v>
      </c>
      <c r="L37" s="13" t="s">
        <v>573</v>
      </c>
      <c r="M37" s="13" t="s">
        <v>574</v>
      </c>
      <c r="N37" s="13" t="s">
        <v>575</v>
      </c>
      <c r="O37" s="13" t="s">
        <v>576</v>
      </c>
      <c r="P37" s="13" t="s">
        <v>459</v>
      </c>
      <c r="Q37" s="13">
        <v>19</v>
      </c>
      <c r="R37" s="13"/>
      <c r="S37" s="13" t="s">
        <v>392</v>
      </c>
      <c r="T37" s="20" t="s">
        <v>577</v>
      </c>
    </row>
    <row r="38" spans="1:20" x14ac:dyDescent="0.25">
      <c r="A38" s="9">
        <v>38</v>
      </c>
      <c r="B38" s="9" t="s">
        <v>578</v>
      </c>
      <c r="C38" s="9" t="s">
        <v>579</v>
      </c>
      <c r="D38" s="9" t="s">
        <v>310</v>
      </c>
      <c r="E38" s="9"/>
      <c r="F38" s="9" t="s">
        <v>311</v>
      </c>
      <c r="G38" s="9" t="s">
        <v>580</v>
      </c>
      <c r="H38" s="9" t="s">
        <v>581</v>
      </c>
      <c r="I38" s="9" t="s">
        <v>582</v>
      </c>
      <c r="J38" s="9" t="s">
        <v>313</v>
      </c>
      <c r="K38" s="9" t="s">
        <v>583</v>
      </c>
      <c r="L38" s="9" t="s">
        <v>584</v>
      </c>
      <c r="M38" s="9" t="s">
        <v>585</v>
      </c>
      <c r="N38" s="9" t="s">
        <v>586</v>
      </c>
      <c r="O38" s="9" t="s">
        <v>587</v>
      </c>
      <c r="P38" s="9" t="s">
        <v>588</v>
      </c>
      <c r="Q38" s="9"/>
      <c r="R38" s="9" t="s">
        <v>589</v>
      </c>
      <c r="S38" s="9" t="s">
        <v>339</v>
      </c>
      <c r="T38" s="12" t="s">
        <v>590</v>
      </c>
    </row>
    <row r="39" spans="1:20" x14ac:dyDescent="0.25">
      <c r="A39" s="10">
        <v>39</v>
      </c>
      <c r="B39" s="10" t="s">
        <v>591</v>
      </c>
      <c r="C39" s="10" t="s">
        <v>592</v>
      </c>
      <c r="D39" s="10" t="s">
        <v>310</v>
      </c>
      <c r="E39" s="10"/>
      <c r="F39" s="10" t="s">
        <v>311</v>
      </c>
      <c r="G39" s="10" t="s">
        <v>581</v>
      </c>
      <c r="H39" s="10" t="s">
        <v>581</v>
      </c>
      <c r="I39" s="10" t="s">
        <v>593</v>
      </c>
      <c r="J39" s="10" t="s">
        <v>313</v>
      </c>
      <c r="K39" s="10" t="s">
        <v>594</v>
      </c>
      <c r="L39" s="10" t="s">
        <v>595</v>
      </c>
      <c r="M39" s="10" t="s">
        <v>596</v>
      </c>
      <c r="N39" s="10" t="s">
        <v>597</v>
      </c>
      <c r="O39" s="10" t="s">
        <v>598</v>
      </c>
      <c r="P39" s="10" t="s">
        <v>588</v>
      </c>
      <c r="Q39" s="10"/>
      <c r="R39" s="10" t="s">
        <v>599</v>
      </c>
      <c r="S39" s="10" t="s">
        <v>339</v>
      </c>
      <c r="T39" s="15" t="s">
        <v>590</v>
      </c>
    </row>
    <row r="40" spans="1:20" x14ac:dyDescent="0.25">
      <c r="A40" s="9">
        <v>40</v>
      </c>
      <c r="B40" s="9" t="s">
        <v>600</v>
      </c>
      <c r="C40" s="9" t="s">
        <v>601</v>
      </c>
      <c r="D40" s="9" t="s">
        <v>310</v>
      </c>
      <c r="E40" s="9"/>
      <c r="F40" s="9" t="s">
        <v>311</v>
      </c>
      <c r="G40" s="9" t="s">
        <v>581</v>
      </c>
      <c r="H40" s="9" t="s">
        <v>581</v>
      </c>
      <c r="I40" s="9" t="s">
        <v>602</v>
      </c>
      <c r="J40" s="9" t="s">
        <v>313</v>
      </c>
      <c r="K40" s="9" t="s">
        <v>603</v>
      </c>
      <c r="L40" s="9" t="s">
        <v>604</v>
      </c>
      <c r="M40" s="9" t="s">
        <v>605</v>
      </c>
      <c r="N40" s="9" t="s">
        <v>606</v>
      </c>
      <c r="O40" s="9" t="s">
        <v>607</v>
      </c>
      <c r="P40" s="9" t="s">
        <v>608</v>
      </c>
      <c r="Q40" s="9"/>
      <c r="R40" s="9" t="s">
        <v>609</v>
      </c>
      <c r="S40" s="9" t="s">
        <v>321</v>
      </c>
      <c r="T40" s="12" t="s">
        <v>610</v>
      </c>
    </row>
    <row r="41" spans="1:20" x14ac:dyDescent="0.25">
      <c r="A41" s="13">
        <v>41</v>
      </c>
      <c r="B41" s="13" t="s">
        <v>611</v>
      </c>
      <c r="C41" s="13" t="s">
        <v>612</v>
      </c>
      <c r="D41" s="13" t="s">
        <v>310</v>
      </c>
      <c r="E41" s="13"/>
      <c r="F41" s="13" t="s">
        <v>311</v>
      </c>
      <c r="G41" s="13" t="s">
        <v>404</v>
      </c>
      <c r="H41" s="13" t="s">
        <v>405</v>
      </c>
      <c r="I41" s="13" t="s">
        <v>582</v>
      </c>
      <c r="J41" s="13" t="s">
        <v>406</v>
      </c>
      <c r="K41" s="13" t="s">
        <v>613</v>
      </c>
      <c r="L41" s="13" t="s">
        <v>614</v>
      </c>
      <c r="M41" s="13" t="s">
        <v>615</v>
      </c>
      <c r="N41" s="13" t="s">
        <v>616</v>
      </c>
      <c r="O41" s="13" t="s">
        <v>617</v>
      </c>
      <c r="P41" s="13" t="s">
        <v>618</v>
      </c>
      <c r="Q41" s="13">
        <v>17</v>
      </c>
      <c r="R41" s="13"/>
      <c r="S41" s="13" t="s">
        <v>339</v>
      </c>
      <c r="T41" s="20" t="s">
        <v>619</v>
      </c>
    </row>
    <row r="42" spans="1:20" x14ac:dyDescent="0.25">
      <c r="A42" s="16">
        <v>42</v>
      </c>
      <c r="B42" s="16" t="s">
        <v>620</v>
      </c>
      <c r="C42" s="16" t="s">
        <v>621</v>
      </c>
      <c r="D42" s="16" t="s">
        <v>310</v>
      </c>
      <c r="E42" s="16"/>
      <c r="F42" s="16" t="s">
        <v>311</v>
      </c>
      <c r="G42" s="16" t="s">
        <v>404</v>
      </c>
      <c r="H42" s="16" t="s">
        <v>405</v>
      </c>
      <c r="I42" s="16" t="s">
        <v>582</v>
      </c>
      <c r="J42" s="16" t="s">
        <v>406</v>
      </c>
      <c r="K42" s="16" t="s">
        <v>622</v>
      </c>
      <c r="L42" s="16" t="s">
        <v>623</v>
      </c>
      <c r="M42" s="16" t="s">
        <v>624</v>
      </c>
      <c r="N42" s="16" t="s">
        <v>625</v>
      </c>
      <c r="O42" s="16" t="s">
        <v>626</v>
      </c>
      <c r="P42" s="16" t="s">
        <v>618</v>
      </c>
      <c r="Q42" s="16">
        <v>10</v>
      </c>
      <c r="R42" s="16"/>
      <c r="S42" s="16" t="s">
        <v>339</v>
      </c>
      <c r="T42" s="21" t="s">
        <v>627</v>
      </c>
    </row>
    <row r="43" spans="1:20" x14ac:dyDescent="0.25">
      <c r="A43" s="13">
        <v>43</v>
      </c>
      <c r="B43" s="13" t="s">
        <v>628</v>
      </c>
      <c r="C43" s="13" t="s">
        <v>629</v>
      </c>
      <c r="D43" s="13" t="s">
        <v>310</v>
      </c>
      <c r="E43" s="13"/>
      <c r="F43" s="13" t="s">
        <v>311</v>
      </c>
      <c r="G43" s="13" t="s">
        <v>630</v>
      </c>
      <c r="H43" s="13" t="s">
        <v>405</v>
      </c>
      <c r="I43" s="13" t="s">
        <v>593</v>
      </c>
      <c r="J43" s="13" t="s">
        <v>406</v>
      </c>
      <c r="K43" s="13" t="s">
        <v>631</v>
      </c>
      <c r="L43" s="13" t="s">
        <v>632</v>
      </c>
      <c r="M43" s="13" t="s">
        <v>633</v>
      </c>
      <c r="N43" s="13"/>
      <c r="O43" s="13" t="s">
        <v>634</v>
      </c>
      <c r="P43" s="13" t="s">
        <v>618</v>
      </c>
      <c r="Q43" s="13">
        <v>36</v>
      </c>
      <c r="R43" s="13"/>
      <c r="S43" s="13" t="s">
        <v>339</v>
      </c>
      <c r="T43" s="20" t="s">
        <v>635</v>
      </c>
    </row>
    <row r="44" spans="1:20" x14ac:dyDescent="0.25">
      <c r="A44" s="16">
        <v>44</v>
      </c>
      <c r="B44" s="16" t="s">
        <v>636</v>
      </c>
      <c r="C44" s="16" t="s">
        <v>637</v>
      </c>
      <c r="D44" s="16" t="s">
        <v>310</v>
      </c>
      <c r="E44" s="16"/>
      <c r="F44" s="16" t="s">
        <v>311</v>
      </c>
      <c r="G44" s="16" t="s">
        <v>404</v>
      </c>
      <c r="H44" s="16" t="s">
        <v>405</v>
      </c>
      <c r="I44" s="16" t="s">
        <v>533</v>
      </c>
      <c r="J44" s="16" t="s">
        <v>406</v>
      </c>
      <c r="K44" s="16" t="s">
        <v>638</v>
      </c>
      <c r="L44" s="16" t="s">
        <v>639</v>
      </c>
      <c r="M44" s="16" t="s">
        <v>640</v>
      </c>
      <c r="N44" s="16" t="s">
        <v>638</v>
      </c>
      <c r="O44" s="16" t="s">
        <v>641</v>
      </c>
      <c r="P44" s="16" t="s">
        <v>618</v>
      </c>
      <c r="Q44" s="16">
        <v>118</v>
      </c>
      <c r="R44" s="16"/>
      <c r="S44" s="16" t="s">
        <v>339</v>
      </c>
      <c r="T44" s="21" t="s">
        <v>642</v>
      </c>
    </row>
    <row r="45" spans="1:20" x14ac:dyDescent="0.25">
      <c r="A45" s="13">
        <v>45</v>
      </c>
      <c r="B45" s="13" t="s">
        <v>643</v>
      </c>
      <c r="C45" s="13" t="s">
        <v>644</v>
      </c>
      <c r="D45" s="13" t="s">
        <v>310</v>
      </c>
      <c r="E45" s="13"/>
      <c r="F45" s="13" t="s">
        <v>311</v>
      </c>
      <c r="G45" s="13" t="s">
        <v>404</v>
      </c>
      <c r="H45" s="13" t="s">
        <v>405</v>
      </c>
      <c r="I45" s="13" t="s">
        <v>645</v>
      </c>
      <c r="J45" s="13" t="s">
        <v>406</v>
      </c>
      <c r="K45" s="13" t="s">
        <v>646</v>
      </c>
      <c r="L45" s="13" t="s">
        <v>647</v>
      </c>
      <c r="M45" s="13" t="s">
        <v>648</v>
      </c>
      <c r="N45" s="13" t="s">
        <v>649</v>
      </c>
      <c r="O45" s="13" t="s">
        <v>650</v>
      </c>
      <c r="P45" s="13" t="s">
        <v>618</v>
      </c>
      <c r="Q45" s="13">
        <v>20</v>
      </c>
      <c r="R45" s="13"/>
      <c r="S45" s="13" t="s">
        <v>339</v>
      </c>
      <c r="T45" s="20" t="s">
        <v>651</v>
      </c>
    </row>
    <row r="46" spans="1:20" x14ac:dyDescent="0.25">
      <c r="A46" s="16">
        <v>46</v>
      </c>
      <c r="B46" s="17">
        <v>45295.72047453704</v>
      </c>
      <c r="C46" s="17">
        <v>45295.76871527778</v>
      </c>
      <c r="D46" s="16" t="s">
        <v>310</v>
      </c>
      <c r="E46" s="16"/>
      <c r="F46" s="16" t="s">
        <v>311</v>
      </c>
      <c r="G46" s="16" t="s">
        <v>652</v>
      </c>
      <c r="H46" s="16" t="s">
        <v>439</v>
      </c>
      <c r="I46" s="16" t="s">
        <v>653</v>
      </c>
      <c r="J46" s="16" t="s">
        <v>397</v>
      </c>
      <c r="K46" s="16" t="s">
        <v>654</v>
      </c>
      <c r="L46" s="16" t="s">
        <v>655</v>
      </c>
      <c r="M46" s="16" t="s">
        <v>656</v>
      </c>
      <c r="N46" s="16" t="s">
        <v>657</v>
      </c>
      <c r="O46" s="16" t="s">
        <v>658</v>
      </c>
      <c r="P46" s="16" t="s">
        <v>394</v>
      </c>
      <c r="Q46" s="16">
        <v>80</v>
      </c>
      <c r="R46" s="16"/>
      <c r="S46" s="16" t="s">
        <v>392</v>
      </c>
      <c r="T46" s="21" t="s">
        <v>659</v>
      </c>
    </row>
    <row r="47" spans="1:20" x14ac:dyDescent="0.25">
      <c r="A47" s="13">
        <v>47</v>
      </c>
      <c r="B47" s="19">
        <v>45295.769386574073</v>
      </c>
      <c r="C47" s="19">
        <v>45295.775578703702</v>
      </c>
      <c r="D47" s="13" t="s">
        <v>310</v>
      </c>
      <c r="E47" s="13"/>
      <c r="F47" s="13" t="s">
        <v>311</v>
      </c>
      <c r="G47" s="13" t="s">
        <v>652</v>
      </c>
      <c r="H47" s="13" t="s">
        <v>439</v>
      </c>
      <c r="I47" s="13" t="s">
        <v>653</v>
      </c>
      <c r="J47" s="13" t="s">
        <v>397</v>
      </c>
      <c r="K47" s="13" t="s">
        <v>660</v>
      </c>
      <c r="L47" s="13" t="s">
        <v>655</v>
      </c>
      <c r="M47" s="13" t="s">
        <v>661</v>
      </c>
      <c r="N47" s="13" t="s">
        <v>662</v>
      </c>
      <c r="O47" s="13" t="s">
        <v>317</v>
      </c>
      <c r="P47" s="13" t="s">
        <v>436</v>
      </c>
      <c r="Q47" s="13">
        <v>5</v>
      </c>
      <c r="R47" s="13"/>
      <c r="S47" s="13" t="s">
        <v>392</v>
      </c>
      <c r="T47" s="20" t="s">
        <v>663</v>
      </c>
    </row>
    <row r="48" spans="1:20" x14ac:dyDescent="0.25">
      <c r="A48" s="16">
        <v>48</v>
      </c>
      <c r="B48" s="17">
        <v>45295.893113425926</v>
      </c>
      <c r="C48" s="17">
        <v>45295.898587962962</v>
      </c>
      <c r="D48" s="16" t="s">
        <v>310</v>
      </c>
      <c r="E48" s="16"/>
      <c r="F48" s="16" t="s">
        <v>311</v>
      </c>
      <c r="G48" s="16" t="s">
        <v>664</v>
      </c>
      <c r="H48" s="16" t="s">
        <v>664</v>
      </c>
      <c r="I48" s="16" t="s">
        <v>665</v>
      </c>
      <c r="J48" s="16" t="s">
        <v>334</v>
      </c>
      <c r="K48" s="16" t="s">
        <v>666</v>
      </c>
      <c r="L48" s="16" t="s">
        <v>667</v>
      </c>
      <c r="M48" s="16" t="s">
        <v>668</v>
      </c>
      <c r="N48" s="16" t="s">
        <v>669</v>
      </c>
      <c r="O48" s="16"/>
      <c r="P48" s="16" t="s">
        <v>670</v>
      </c>
      <c r="Q48" s="16">
        <v>38</v>
      </c>
      <c r="R48" s="16"/>
      <c r="S48" s="16" t="s">
        <v>321</v>
      </c>
      <c r="T48" s="21" t="s">
        <v>671</v>
      </c>
    </row>
    <row r="49" spans="1:20" x14ac:dyDescent="0.25">
      <c r="A49" s="13">
        <v>49</v>
      </c>
      <c r="B49" s="19">
        <v>45295.898865740739</v>
      </c>
      <c r="C49" s="19">
        <v>45295.90320601852</v>
      </c>
      <c r="D49" s="13" t="s">
        <v>310</v>
      </c>
      <c r="E49" s="13"/>
      <c r="F49" s="13" t="s">
        <v>311</v>
      </c>
      <c r="G49" s="13" t="s">
        <v>664</v>
      </c>
      <c r="H49" s="13" t="s">
        <v>664</v>
      </c>
      <c r="I49" s="13" t="s">
        <v>665</v>
      </c>
      <c r="J49" s="13" t="s">
        <v>334</v>
      </c>
      <c r="K49" s="13" t="s">
        <v>672</v>
      </c>
      <c r="L49" s="13" t="s">
        <v>673</v>
      </c>
      <c r="M49" s="13" t="s">
        <v>668</v>
      </c>
      <c r="N49" s="13" t="s">
        <v>674</v>
      </c>
      <c r="O49" s="13"/>
      <c r="P49" s="13" t="s">
        <v>670</v>
      </c>
      <c r="Q49" s="13">
        <v>116</v>
      </c>
      <c r="R49" s="13"/>
      <c r="S49" s="13" t="s">
        <v>321</v>
      </c>
      <c r="T49" s="20" t="s">
        <v>671</v>
      </c>
    </row>
    <row r="50" spans="1:20" x14ac:dyDescent="0.25">
      <c r="A50" s="16">
        <v>50</v>
      </c>
      <c r="B50" s="17">
        <v>45295.903252314813</v>
      </c>
      <c r="C50" s="17">
        <v>45295.905636574076</v>
      </c>
      <c r="D50" s="16" t="s">
        <v>310</v>
      </c>
      <c r="E50" s="16"/>
      <c r="F50" s="16" t="s">
        <v>311</v>
      </c>
      <c r="G50" s="16" t="s">
        <v>664</v>
      </c>
      <c r="H50" s="16" t="s">
        <v>664</v>
      </c>
      <c r="I50" s="16" t="s">
        <v>665</v>
      </c>
      <c r="J50" s="16" t="s">
        <v>334</v>
      </c>
      <c r="K50" s="16" t="s">
        <v>675</v>
      </c>
      <c r="L50" s="16" t="s">
        <v>667</v>
      </c>
      <c r="M50" s="16" t="s">
        <v>668</v>
      </c>
      <c r="N50" s="16" t="s">
        <v>676</v>
      </c>
      <c r="O50" s="16"/>
      <c r="P50" s="16" t="s">
        <v>670</v>
      </c>
      <c r="Q50" s="16">
        <v>40</v>
      </c>
      <c r="R50" s="16"/>
      <c r="S50" s="16" t="s">
        <v>321</v>
      </c>
      <c r="T50" s="21" t="s">
        <v>671</v>
      </c>
    </row>
    <row r="51" spans="1:20" x14ac:dyDescent="0.25">
      <c r="A51" s="13">
        <v>51</v>
      </c>
      <c r="B51" s="19">
        <v>45295.906284722223</v>
      </c>
      <c r="C51" s="19">
        <v>45295.909513888888</v>
      </c>
      <c r="D51" s="13" t="s">
        <v>310</v>
      </c>
      <c r="E51" s="13"/>
      <c r="F51" s="13" t="s">
        <v>311</v>
      </c>
      <c r="G51" s="13" t="s">
        <v>664</v>
      </c>
      <c r="H51" s="13" t="s">
        <v>664</v>
      </c>
      <c r="I51" s="13" t="s">
        <v>677</v>
      </c>
      <c r="J51" s="13" t="s">
        <v>334</v>
      </c>
      <c r="K51" s="13" t="s">
        <v>678</v>
      </c>
      <c r="L51" s="13" t="s">
        <v>667</v>
      </c>
      <c r="M51" s="13" t="s">
        <v>668</v>
      </c>
      <c r="N51" s="13" t="s">
        <v>679</v>
      </c>
      <c r="O51" s="13"/>
      <c r="P51" s="13" t="s">
        <v>670</v>
      </c>
      <c r="Q51" s="13">
        <v>35</v>
      </c>
      <c r="R51" s="13"/>
      <c r="S51" s="13" t="s">
        <v>321</v>
      </c>
      <c r="T51" s="20" t="s">
        <v>671</v>
      </c>
    </row>
    <row r="52" spans="1:20" x14ac:dyDescent="0.25">
      <c r="A52" s="16">
        <v>52</v>
      </c>
      <c r="B52" s="17">
        <v>45295.960057870368</v>
      </c>
      <c r="C52" s="17">
        <v>45295.963645833333</v>
      </c>
      <c r="D52" s="16" t="s">
        <v>310</v>
      </c>
      <c r="E52" s="16"/>
      <c r="F52" s="16" t="s">
        <v>311</v>
      </c>
      <c r="G52" s="16" t="s">
        <v>680</v>
      </c>
      <c r="H52" s="16" t="s">
        <v>439</v>
      </c>
      <c r="I52" s="16" t="s">
        <v>348</v>
      </c>
      <c r="J52" s="16" t="s">
        <v>397</v>
      </c>
      <c r="K52" s="16" t="s">
        <v>681</v>
      </c>
      <c r="L52" s="16" t="s">
        <v>682</v>
      </c>
      <c r="M52" s="16" t="s">
        <v>683</v>
      </c>
      <c r="N52" s="16" t="s">
        <v>684</v>
      </c>
      <c r="O52" s="16"/>
      <c r="P52" s="16" t="s">
        <v>394</v>
      </c>
      <c r="Q52" s="16">
        <v>9</v>
      </c>
      <c r="R52" s="16"/>
      <c r="S52" s="16" t="s">
        <v>321</v>
      </c>
      <c r="T52" s="21" t="s">
        <v>685</v>
      </c>
    </row>
    <row r="53" spans="1:20" x14ac:dyDescent="0.25">
      <c r="A53" s="13">
        <v>53</v>
      </c>
      <c r="B53" s="19">
        <v>45295.963703703703</v>
      </c>
      <c r="C53" s="19">
        <v>45295.967719907407</v>
      </c>
      <c r="D53" s="13" t="s">
        <v>310</v>
      </c>
      <c r="E53" s="13"/>
      <c r="F53" s="13" t="s">
        <v>311</v>
      </c>
      <c r="G53" s="13" t="s">
        <v>541</v>
      </c>
      <c r="H53" s="13" t="s">
        <v>439</v>
      </c>
      <c r="I53" s="13" t="s">
        <v>423</v>
      </c>
      <c r="J53" s="13" t="s">
        <v>397</v>
      </c>
      <c r="K53" s="13" t="s">
        <v>686</v>
      </c>
      <c r="L53" s="13" t="s">
        <v>687</v>
      </c>
      <c r="M53" s="13" t="s">
        <v>688</v>
      </c>
      <c r="N53" s="13" t="s">
        <v>689</v>
      </c>
      <c r="O53" s="13"/>
      <c r="P53" s="13" t="s">
        <v>394</v>
      </c>
      <c r="Q53" s="13">
        <v>72</v>
      </c>
      <c r="R53" s="13"/>
      <c r="S53" s="13" t="s">
        <v>339</v>
      </c>
      <c r="T53" s="20" t="s">
        <v>690</v>
      </c>
    </row>
    <row r="54" spans="1:20" x14ac:dyDescent="0.25">
      <c r="A54" s="16">
        <v>54</v>
      </c>
      <c r="B54" s="17">
        <v>45295.985023148147</v>
      </c>
      <c r="C54" s="17">
        <v>45295.991712962961</v>
      </c>
      <c r="D54" s="16" t="s">
        <v>310</v>
      </c>
      <c r="E54" s="16"/>
      <c r="F54" s="16" t="s">
        <v>311</v>
      </c>
      <c r="G54" s="16" t="s">
        <v>461</v>
      </c>
      <c r="H54" s="16" t="s">
        <v>461</v>
      </c>
      <c r="I54" s="18">
        <v>45446</v>
      </c>
      <c r="J54" s="16" t="s">
        <v>462</v>
      </c>
      <c r="K54" s="16" t="s">
        <v>691</v>
      </c>
      <c r="L54" s="16" t="s">
        <v>692</v>
      </c>
      <c r="M54" s="16" t="s">
        <v>693</v>
      </c>
      <c r="N54" s="16" t="s">
        <v>694</v>
      </c>
      <c r="O54" s="16" t="s">
        <v>695</v>
      </c>
      <c r="P54" s="16" t="s">
        <v>468</v>
      </c>
      <c r="Q54" s="16">
        <v>634</v>
      </c>
      <c r="R54" s="16"/>
      <c r="S54" s="16" t="s">
        <v>392</v>
      </c>
      <c r="T54" s="21" t="s">
        <v>696</v>
      </c>
    </row>
    <row r="55" spans="1:20" x14ac:dyDescent="0.25">
      <c r="A55" s="13">
        <v>55</v>
      </c>
      <c r="B55" s="19">
        <v>45326.504837962966</v>
      </c>
      <c r="C55" s="19">
        <v>45326.56523148148</v>
      </c>
      <c r="D55" s="13" t="s">
        <v>310</v>
      </c>
      <c r="E55" s="13"/>
      <c r="F55" s="13" t="s">
        <v>311</v>
      </c>
      <c r="G55" s="13" t="s">
        <v>652</v>
      </c>
      <c r="H55" s="13" t="s">
        <v>439</v>
      </c>
      <c r="I55" s="14">
        <v>45385</v>
      </c>
      <c r="J55" s="13" t="s">
        <v>397</v>
      </c>
      <c r="K55" s="13" t="s">
        <v>697</v>
      </c>
      <c r="L55" s="13" t="s">
        <v>698</v>
      </c>
      <c r="M55" s="13" t="s">
        <v>699</v>
      </c>
      <c r="N55" s="13" t="s">
        <v>700</v>
      </c>
      <c r="O55" s="13"/>
      <c r="P55" s="13" t="s">
        <v>394</v>
      </c>
      <c r="Q55" s="13">
        <v>28</v>
      </c>
      <c r="R55" s="13"/>
      <c r="S55" s="13" t="s">
        <v>392</v>
      </c>
      <c r="T55" s="20" t="s">
        <v>701</v>
      </c>
    </row>
    <row r="56" spans="1:20" x14ac:dyDescent="0.25">
      <c r="A56" s="16">
        <v>56</v>
      </c>
      <c r="B56" s="17">
        <v>45386.617754629631</v>
      </c>
      <c r="C56" s="17">
        <v>45386.623310185183</v>
      </c>
      <c r="D56" s="16" t="s">
        <v>310</v>
      </c>
      <c r="E56" s="16"/>
      <c r="F56" s="16" t="s">
        <v>311</v>
      </c>
      <c r="G56" s="16" t="s">
        <v>414</v>
      </c>
      <c r="H56" s="16" t="s">
        <v>415</v>
      </c>
      <c r="I56" s="18">
        <v>45294</v>
      </c>
      <c r="J56" s="16" t="s">
        <v>397</v>
      </c>
      <c r="K56" s="16" t="s">
        <v>702</v>
      </c>
      <c r="L56" s="16" t="s">
        <v>703</v>
      </c>
      <c r="M56" s="16" t="s">
        <v>704</v>
      </c>
      <c r="N56" s="16"/>
      <c r="O56" s="16"/>
      <c r="P56" s="16" t="s">
        <v>394</v>
      </c>
      <c r="Q56" s="16">
        <v>26</v>
      </c>
      <c r="R56" s="16"/>
      <c r="S56" s="16" t="s">
        <v>321</v>
      </c>
      <c r="T56" s="21" t="s">
        <v>705</v>
      </c>
    </row>
    <row r="57" spans="1:20" x14ac:dyDescent="0.25">
      <c r="A57" s="13">
        <v>57</v>
      </c>
      <c r="B57" s="19">
        <v>45386.719270833331</v>
      </c>
      <c r="C57" s="19">
        <v>45386.724340277775</v>
      </c>
      <c r="D57" s="13" t="s">
        <v>310</v>
      </c>
      <c r="E57" s="13"/>
      <c r="F57" s="13" t="s">
        <v>311</v>
      </c>
      <c r="G57" s="13" t="s">
        <v>706</v>
      </c>
      <c r="H57" s="13" t="s">
        <v>706</v>
      </c>
      <c r="I57" s="14">
        <v>45415</v>
      </c>
      <c r="J57" s="13" t="s">
        <v>384</v>
      </c>
      <c r="K57" s="13" t="s">
        <v>707</v>
      </c>
      <c r="L57" s="13" t="s">
        <v>708</v>
      </c>
      <c r="M57" s="13" t="s">
        <v>441</v>
      </c>
      <c r="N57" s="13" t="s">
        <v>709</v>
      </c>
      <c r="O57" s="13" t="s">
        <v>710</v>
      </c>
      <c r="P57" s="13" t="s">
        <v>390</v>
      </c>
      <c r="Q57" s="13">
        <v>72</v>
      </c>
      <c r="R57" s="13"/>
      <c r="S57" s="13" t="s">
        <v>392</v>
      </c>
      <c r="T57" s="20" t="s">
        <v>711</v>
      </c>
    </row>
    <row r="58" spans="1:20" x14ac:dyDescent="0.25">
      <c r="A58" s="16">
        <v>58</v>
      </c>
      <c r="B58" s="17">
        <v>45508.737824074073</v>
      </c>
      <c r="C58" s="17">
        <v>45508.753703703704</v>
      </c>
      <c r="D58" s="16" t="s">
        <v>310</v>
      </c>
      <c r="E58" s="16"/>
      <c r="F58" s="16" t="s">
        <v>371</v>
      </c>
      <c r="G58" s="16" t="s">
        <v>581</v>
      </c>
      <c r="H58" s="16" t="s">
        <v>581</v>
      </c>
      <c r="I58" s="16" t="s">
        <v>582</v>
      </c>
      <c r="J58" s="16" t="s">
        <v>313</v>
      </c>
      <c r="K58" s="16" t="s">
        <v>712</v>
      </c>
      <c r="L58" s="16" t="s">
        <v>713</v>
      </c>
      <c r="M58" s="16" t="s">
        <v>714</v>
      </c>
      <c r="N58" s="16" t="s">
        <v>715</v>
      </c>
      <c r="O58" s="16" t="s">
        <v>716</v>
      </c>
      <c r="P58" s="16" t="s">
        <v>588</v>
      </c>
      <c r="Q58" s="16" t="s">
        <v>717</v>
      </c>
      <c r="R58" s="16" t="s">
        <v>718</v>
      </c>
      <c r="S58" s="16" t="s">
        <v>392</v>
      </c>
      <c r="T58" s="21" t="s">
        <v>719</v>
      </c>
    </row>
    <row r="59" spans="1:20" x14ac:dyDescent="0.25">
      <c r="A59" s="13">
        <v>59</v>
      </c>
      <c r="B59" s="19">
        <v>45508.754525462966</v>
      </c>
      <c r="C59" s="19">
        <v>45508.759479166663</v>
      </c>
      <c r="D59" s="13" t="s">
        <v>310</v>
      </c>
      <c r="E59" s="13"/>
      <c r="F59" s="13" t="s">
        <v>311</v>
      </c>
      <c r="G59" s="13" t="s">
        <v>581</v>
      </c>
      <c r="H59" s="13" t="s">
        <v>581</v>
      </c>
      <c r="I59" s="14">
        <v>45446</v>
      </c>
      <c r="J59" s="13" t="s">
        <v>313</v>
      </c>
      <c r="K59" s="13" t="s">
        <v>691</v>
      </c>
      <c r="L59" s="13" t="s">
        <v>720</v>
      </c>
      <c r="M59" s="13" t="s">
        <v>693</v>
      </c>
      <c r="N59" s="13" t="s">
        <v>721</v>
      </c>
      <c r="O59" s="13" t="s">
        <v>317</v>
      </c>
      <c r="P59" s="13" t="s">
        <v>318</v>
      </c>
      <c r="Q59" s="13">
        <v>23</v>
      </c>
      <c r="R59" s="13" t="s">
        <v>722</v>
      </c>
      <c r="S59" s="13" t="s">
        <v>392</v>
      </c>
      <c r="T59" s="20" t="s">
        <v>723</v>
      </c>
    </row>
    <row r="60" spans="1:20" x14ac:dyDescent="0.25">
      <c r="A60" s="16">
        <v>60</v>
      </c>
      <c r="B60" s="17">
        <v>45508.759548611109</v>
      </c>
      <c r="C60" s="17">
        <v>45508.770289351851</v>
      </c>
      <c r="D60" s="16" t="s">
        <v>310</v>
      </c>
      <c r="E60" s="16"/>
      <c r="F60" s="16" t="s">
        <v>371</v>
      </c>
      <c r="G60" s="16" t="s">
        <v>724</v>
      </c>
      <c r="H60" s="16" t="s">
        <v>724</v>
      </c>
      <c r="I60" s="16" t="s">
        <v>653</v>
      </c>
      <c r="J60" s="16" t="s">
        <v>313</v>
      </c>
      <c r="K60" s="16" t="s">
        <v>725</v>
      </c>
      <c r="L60" s="16" t="s">
        <v>726</v>
      </c>
      <c r="M60" s="16" t="s">
        <v>727</v>
      </c>
      <c r="N60" s="16" t="s">
        <v>728</v>
      </c>
      <c r="O60" s="16" t="s">
        <v>729</v>
      </c>
      <c r="P60" s="16" t="s">
        <v>318</v>
      </c>
      <c r="Q60" s="16">
        <v>14</v>
      </c>
      <c r="R60" s="16" t="s">
        <v>730</v>
      </c>
      <c r="S60" s="16" t="s">
        <v>339</v>
      </c>
      <c r="T60" s="21" t="s">
        <v>731</v>
      </c>
    </row>
  </sheetData>
  <hyperlinks>
    <hyperlink ref="T2" r:id="rId1" display="https://drive.google.com/drive/folders/1d8aXCugAMg705ZBKo4Lk4BwIsgygPkux" xr:uid="{2D821623-B0CE-4ECD-8891-BE69B0A3D83F}"/>
    <hyperlink ref="T3" r:id="rId2" xr:uid="{75700E52-AE6A-4E06-9D20-9D17816A89D6}"/>
    <hyperlink ref="T4" r:id="rId3" xr:uid="{E4C9B34C-5866-4C1F-99B7-1DDE61C707D7}"/>
    <hyperlink ref="T5" r:id="rId4" xr:uid="{6ACA9CC0-4DA2-4FE2-B76E-3464081DBBE9}"/>
    <hyperlink ref="T6" r:id="rId5" xr:uid="{DC2D83D1-FB52-4EDA-A81C-F55F2A37D794}"/>
    <hyperlink ref="T20" r:id="rId6" xr:uid="{418D3077-25FB-4CC9-B2FF-5C456486C7F9}"/>
    <hyperlink ref="T22" r:id="rId7" xr:uid="{B7D1D652-B20C-4D80-A316-C313E9FA47DD}"/>
    <hyperlink ref="T25" r:id="rId8" xr:uid="{1E6818D7-EF9E-4A85-A1F9-9FC7C1FCD582}"/>
    <hyperlink ref="T29" r:id="rId9" xr:uid="{EF70D4A3-B6DD-4F68-9A22-B0DF4226B22B}"/>
    <hyperlink ref="T30" r:id="rId10" xr:uid="{3EA489A5-5739-4946-A1C1-C5494BF96BE2}"/>
    <hyperlink ref="T31" r:id="rId11" xr:uid="{8EE4A056-D719-4A78-A16A-1BF2D02D7F40}"/>
    <hyperlink ref="T35" r:id="rId12" xr:uid="{DB2E1B12-C6AB-445F-95C5-66DA02BBF284}"/>
    <hyperlink ref="T38" r:id="rId13" xr:uid="{3DBDE9FA-4C1A-4216-A585-4FAA2E55927E}"/>
    <hyperlink ref="T39" r:id="rId14" xr:uid="{C636BBC1-B333-43EF-9C1C-3AEC97126D8B}"/>
    <hyperlink ref="T40" r:id="rId15" xr:uid="{55361032-8B53-46D4-908C-EF4333210A4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B9433-DED6-47D9-BEB5-01E4A676C27F}">
  <sheetPr filterMode="1"/>
  <dimension ref="A2:D61"/>
  <sheetViews>
    <sheetView workbookViewId="0">
      <selection activeCell="A24" sqref="A24"/>
    </sheetView>
  </sheetViews>
  <sheetFormatPr baseColWidth="10" defaultRowHeight="15" x14ac:dyDescent="0.25"/>
  <cols>
    <col min="1" max="1" width="107.42578125" customWidth="1"/>
    <col min="2" max="2" width="22.28515625" customWidth="1"/>
    <col min="3" max="3" width="23.42578125" style="28" customWidth="1"/>
    <col min="4" max="4" width="28.42578125" style="28" customWidth="1"/>
  </cols>
  <sheetData>
    <row r="2" spans="1:4" x14ac:dyDescent="0.25">
      <c r="A2" s="26" t="s">
        <v>732</v>
      </c>
      <c r="B2" s="26" t="s">
        <v>746</v>
      </c>
      <c r="C2" s="29" t="s">
        <v>742</v>
      </c>
      <c r="D2" s="29" t="s">
        <v>733</v>
      </c>
    </row>
    <row r="3" spans="1:4" x14ac:dyDescent="0.25">
      <c r="A3" s="9" t="s">
        <v>318</v>
      </c>
      <c r="B3" s="9" t="s">
        <v>315</v>
      </c>
      <c r="C3" s="30">
        <v>45475</v>
      </c>
      <c r="D3" s="37" t="s">
        <v>319</v>
      </c>
    </row>
    <row r="4" spans="1:4" x14ac:dyDescent="0.25">
      <c r="A4" s="13" t="s">
        <v>318</v>
      </c>
      <c r="B4" s="13" t="s">
        <v>327</v>
      </c>
      <c r="C4" s="31">
        <v>45475</v>
      </c>
      <c r="D4" s="33" t="s">
        <v>330</v>
      </c>
    </row>
    <row r="5" spans="1:4" hidden="1" x14ac:dyDescent="0.25">
      <c r="A5" s="16"/>
      <c r="B5" s="16" t="s">
        <v>337</v>
      </c>
      <c r="C5" s="32">
        <v>45414</v>
      </c>
      <c r="D5" s="34"/>
    </row>
    <row r="6" spans="1:4" hidden="1" x14ac:dyDescent="0.25">
      <c r="A6" s="13"/>
      <c r="B6" s="13" t="s">
        <v>343</v>
      </c>
      <c r="C6" s="31">
        <v>45475</v>
      </c>
      <c r="D6" s="33"/>
    </row>
    <row r="7" spans="1:4" hidden="1" x14ac:dyDescent="0.25">
      <c r="A7" s="16"/>
      <c r="B7" s="16" t="s">
        <v>346</v>
      </c>
      <c r="C7" s="32">
        <v>45475</v>
      </c>
      <c r="D7" s="34"/>
    </row>
    <row r="8" spans="1:4" hidden="1" x14ac:dyDescent="0.25">
      <c r="A8" s="13"/>
      <c r="B8" s="13" t="s">
        <v>351</v>
      </c>
      <c r="C8" s="33" t="s">
        <v>348</v>
      </c>
      <c r="D8" s="33"/>
    </row>
    <row r="9" spans="1:4" hidden="1" x14ac:dyDescent="0.25">
      <c r="A9" s="16"/>
      <c r="B9" s="16" t="s">
        <v>356</v>
      </c>
      <c r="C9" s="34" t="s">
        <v>353</v>
      </c>
      <c r="D9" s="34"/>
    </row>
    <row r="10" spans="1:4" hidden="1" x14ac:dyDescent="0.25">
      <c r="A10" s="13"/>
      <c r="B10" s="13" t="s">
        <v>360</v>
      </c>
      <c r="C10" s="33" t="s">
        <v>358</v>
      </c>
      <c r="D10" s="33"/>
    </row>
    <row r="11" spans="1:4" hidden="1" x14ac:dyDescent="0.25">
      <c r="A11" s="16"/>
      <c r="B11" s="16" t="s">
        <v>365</v>
      </c>
      <c r="C11" s="34" t="s">
        <v>362</v>
      </c>
      <c r="D11" s="34"/>
    </row>
    <row r="12" spans="1:4" hidden="1" x14ac:dyDescent="0.25">
      <c r="A12" s="13"/>
      <c r="B12" s="13" t="s">
        <v>351</v>
      </c>
      <c r="C12" s="33" t="s">
        <v>367</v>
      </c>
      <c r="D12" s="33"/>
    </row>
    <row r="13" spans="1:4" hidden="1" x14ac:dyDescent="0.25">
      <c r="A13" s="16"/>
      <c r="B13" s="16" t="s">
        <v>375</v>
      </c>
      <c r="C13" s="34" t="s">
        <v>372</v>
      </c>
      <c r="D13" s="34"/>
    </row>
    <row r="14" spans="1:4" hidden="1" x14ac:dyDescent="0.25">
      <c r="A14" s="13"/>
      <c r="B14" s="13" t="s">
        <v>380</v>
      </c>
      <c r="C14" s="31">
        <v>45506</v>
      </c>
      <c r="D14" s="33"/>
    </row>
    <row r="15" spans="1:4" hidden="1" x14ac:dyDescent="0.25">
      <c r="A15" s="16" t="s">
        <v>390</v>
      </c>
      <c r="B15" s="16" t="s">
        <v>351</v>
      </c>
      <c r="C15" s="32">
        <v>45476</v>
      </c>
      <c r="D15" s="34">
        <v>13</v>
      </c>
    </row>
    <row r="16" spans="1:4" hidden="1" x14ac:dyDescent="0.25">
      <c r="A16" s="13" t="s">
        <v>394</v>
      </c>
      <c r="B16" s="13"/>
      <c r="C16" s="33"/>
      <c r="D16" s="33"/>
    </row>
    <row r="17" spans="1:4" hidden="1" x14ac:dyDescent="0.25">
      <c r="A17" s="16" t="s">
        <v>394</v>
      </c>
      <c r="B17" s="16" t="s">
        <v>400</v>
      </c>
      <c r="C17" s="34" t="s">
        <v>396</v>
      </c>
      <c r="D17" s="34">
        <v>169</v>
      </c>
    </row>
    <row r="18" spans="1:4" hidden="1" x14ac:dyDescent="0.25">
      <c r="A18" s="13" t="s">
        <v>411</v>
      </c>
      <c r="B18" s="13" t="s">
        <v>409</v>
      </c>
      <c r="C18" s="33" t="s">
        <v>353</v>
      </c>
      <c r="D18" s="33">
        <v>272</v>
      </c>
    </row>
    <row r="19" spans="1:4" s="1" customFormat="1" hidden="1" x14ac:dyDescent="0.25">
      <c r="A19" s="9" t="s">
        <v>394</v>
      </c>
      <c r="B19" s="9" t="s">
        <v>418</v>
      </c>
      <c r="C19" s="30">
        <v>45475</v>
      </c>
      <c r="D19" s="37">
        <v>63</v>
      </c>
    </row>
    <row r="20" spans="1:4" hidden="1" x14ac:dyDescent="0.25">
      <c r="A20" s="13" t="s">
        <v>394</v>
      </c>
      <c r="B20" s="13" t="s">
        <v>426</v>
      </c>
      <c r="C20" s="33" t="s">
        <v>423</v>
      </c>
      <c r="D20" s="33">
        <v>32</v>
      </c>
    </row>
    <row r="21" spans="1:4" hidden="1" x14ac:dyDescent="0.25">
      <c r="A21" s="16" t="s">
        <v>436</v>
      </c>
      <c r="B21" s="16" t="s">
        <v>433</v>
      </c>
      <c r="C21" s="34" t="s">
        <v>423</v>
      </c>
      <c r="D21" s="34">
        <v>3</v>
      </c>
    </row>
    <row r="22" spans="1:4" hidden="1" x14ac:dyDescent="0.25">
      <c r="A22" s="13" t="s">
        <v>394</v>
      </c>
      <c r="B22" s="13" t="s">
        <v>442</v>
      </c>
      <c r="C22" s="31">
        <v>45446</v>
      </c>
      <c r="D22" s="33">
        <v>64</v>
      </c>
    </row>
    <row r="23" spans="1:4" s="1" customFormat="1" hidden="1" x14ac:dyDescent="0.25">
      <c r="A23" s="9" t="s">
        <v>394</v>
      </c>
      <c r="B23" s="9" t="s">
        <v>446</v>
      </c>
      <c r="C23" s="30">
        <v>45446</v>
      </c>
      <c r="D23" s="37">
        <v>63</v>
      </c>
    </row>
    <row r="24" spans="1:4" hidden="1" x14ac:dyDescent="0.25">
      <c r="A24" s="13" t="s">
        <v>454</v>
      </c>
      <c r="B24" s="13" t="s">
        <v>758</v>
      </c>
      <c r="C24" s="33" t="s">
        <v>348</v>
      </c>
      <c r="D24" s="33">
        <v>20</v>
      </c>
    </row>
    <row r="25" spans="1:4" hidden="1" x14ac:dyDescent="0.25">
      <c r="A25" s="16" t="s">
        <v>459</v>
      </c>
      <c r="B25" s="16" t="s">
        <v>759</v>
      </c>
      <c r="C25" s="34" t="s">
        <v>348</v>
      </c>
      <c r="D25" s="34">
        <v>20</v>
      </c>
    </row>
    <row r="26" spans="1:4" hidden="1" x14ac:dyDescent="0.25">
      <c r="A26" s="13" t="s">
        <v>468</v>
      </c>
      <c r="B26" s="13" t="s">
        <v>465</v>
      </c>
      <c r="C26" s="33" t="s">
        <v>396</v>
      </c>
      <c r="D26" s="33" t="s">
        <v>469</v>
      </c>
    </row>
    <row r="27" spans="1:4" hidden="1" x14ac:dyDescent="0.25">
      <c r="A27" s="16" t="s">
        <v>468</v>
      </c>
      <c r="B27" s="16" t="s">
        <v>473</v>
      </c>
      <c r="C27" s="32">
        <v>45475</v>
      </c>
      <c r="D27" s="34" t="s">
        <v>476</v>
      </c>
    </row>
    <row r="28" spans="1:4" hidden="1" x14ac:dyDescent="0.25">
      <c r="A28" s="13" t="s">
        <v>394</v>
      </c>
      <c r="B28" s="13" t="s">
        <v>481</v>
      </c>
      <c r="C28" s="33" t="s">
        <v>478</v>
      </c>
      <c r="D28" s="33">
        <v>63</v>
      </c>
    </row>
    <row r="29" spans="1:4" s="1" customFormat="1" hidden="1" x14ac:dyDescent="0.25">
      <c r="A29" s="9" t="s">
        <v>436</v>
      </c>
      <c r="B29" s="9" t="s">
        <v>487</v>
      </c>
      <c r="C29" s="37" t="s">
        <v>484</v>
      </c>
      <c r="D29" s="37">
        <v>776</v>
      </c>
    </row>
    <row r="30" spans="1:4" hidden="1" x14ac:dyDescent="0.25">
      <c r="A30" s="22" t="s">
        <v>394</v>
      </c>
      <c r="B30" s="22" t="s">
        <v>495</v>
      </c>
      <c r="C30" s="35" t="s">
        <v>492</v>
      </c>
      <c r="D30" s="35">
        <v>77</v>
      </c>
    </row>
    <row r="31" spans="1:4" hidden="1" x14ac:dyDescent="0.25">
      <c r="A31" s="22" t="s">
        <v>394</v>
      </c>
      <c r="B31" s="22" t="s">
        <v>506</v>
      </c>
      <c r="C31" s="35" t="s">
        <v>503</v>
      </c>
      <c r="D31" s="35">
        <v>36</v>
      </c>
    </row>
    <row r="32" spans="1:4" x14ac:dyDescent="0.25">
      <c r="A32" s="10" t="s">
        <v>318</v>
      </c>
      <c r="B32" s="10" t="s">
        <v>514</v>
      </c>
      <c r="C32" s="36">
        <v>45446</v>
      </c>
      <c r="D32" s="38" t="s">
        <v>517</v>
      </c>
    </row>
    <row r="33" spans="1:4" hidden="1" x14ac:dyDescent="0.25">
      <c r="A33" s="16" t="s">
        <v>394</v>
      </c>
      <c r="B33" s="16" t="s">
        <v>525</v>
      </c>
      <c r="C33" s="34" t="s">
        <v>522</v>
      </c>
      <c r="D33" s="34">
        <v>47</v>
      </c>
    </row>
    <row r="34" spans="1:4" hidden="1" x14ac:dyDescent="0.25">
      <c r="A34" s="13" t="s">
        <v>394</v>
      </c>
      <c r="B34" s="13" t="s">
        <v>536</v>
      </c>
      <c r="C34" s="33" t="s">
        <v>533</v>
      </c>
      <c r="D34" s="33">
        <v>42</v>
      </c>
    </row>
    <row r="35" spans="1:4" hidden="1" x14ac:dyDescent="0.25">
      <c r="A35" s="16" t="s">
        <v>436</v>
      </c>
      <c r="B35" s="16" t="s">
        <v>544</v>
      </c>
      <c r="C35" s="25">
        <v>45369</v>
      </c>
      <c r="D35" s="34">
        <v>21</v>
      </c>
    </row>
    <row r="36" spans="1:4" hidden="1" x14ac:dyDescent="0.25">
      <c r="A36" s="13" t="s">
        <v>454</v>
      </c>
      <c r="B36" s="13" t="s">
        <v>553</v>
      </c>
      <c r="C36" s="33" t="s">
        <v>478</v>
      </c>
      <c r="D36" s="33">
        <v>27</v>
      </c>
    </row>
    <row r="37" spans="1:4" hidden="1" x14ac:dyDescent="0.25">
      <c r="A37" s="16" t="s">
        <v>454</v>
      </c>
      <c r="B37" s="16" t="s">
        <v>564</v>
      </c>
      <c r="C37" s="34" t="s">
        <v>561</v>
      </c>
      <c r="D37" s="34">
        <v>30</v>
      </c>
    </row>
    <row r="38" spans="1:4" hidden="1" x14ac:dyDescent="0.25">
      <c r="A38" s="13" t="s">
        <v>459</v>
      </c>
      <c r="B38" s="13" t="s">
        <v>574</v>
      </c>
      <c r="C38" s="33" t="s">
        <v>571</v>
      </c>
      <c r="D38" s="33">
        <v>19</v>
      </c>
    </row>
    <row r="39" spans="1:4" hidden="1" x14ac:dyDescent="0.25">
      <c r="A39" s="9" t="s">
        <v>588</v>
      </c>
      <c r="B39" s="9" t="s">
        <v>585</v>
      </c>
      <c r="C39" s="37" t="s">
        <v>582</v>
      </c>
      <c r="D39" s="37"/>
    </row>
    <row r="40" spans="1:4" hidden="1" x14ac:dyDescent="0.25">
      <c r="A40" s="10" t="s">
        <v>588</v>
      </c>
      <c r="B40" s="10" t="s">
        <v>596</v>
      </c>
      <c r="C40" s="38" t="s">
        <v>593</v>
      </c>
      <c r="D40" s="38"/>
    </row>
    <row r="41" spans="1:4" hidden="1" x14ac:dyDescent="0.25">
      <c r="A41" s="9" t="s">
        <v>608</v>
      </c>
      <c r="B41" s="9" t="s">
        <v>605</v>
      </c>
      <c r="C41" s="37" t="s">
        <v>602</v>
      </c>
      <c r="D41" s="37"/>
    </row>
    <row r="42" spans="1:4" hidden="1" x14ac:dyDescent="0.25">
      <c r="A42" s="13" t="s">
        <v>618</v>
      </c>
      <c r="B42" s="13" t="s">
        <v>615</v>
      </c>
      <c r="C42" s="33" t="s">
        <v>582</v>
      </c>
      <c r="D42" s="33">
        <v>17</v>
      </c>
    </row>
    <row r="43" spans="1:4" hidden="1" x14ac:dyDescent="0.25">
      <c r="A43" s="16" t="s">
        <v>618</v>
      </c>
      <c r="B43" s="16" t="s">
        <v>624</v>
      </c>
      <c r="C43" s="34" t="s">
        <v>582</v>
      </c>
      <c r="D43" s="34">
        <v>10</v>
      </c>
    </row>
    <row r="44" spans="1:4" hidden="1" x14ac:dyDescent="0.25">
      <c r="A44" s="13" t="s">
        <v>618</v>
      </c>
      <c r="B44" s="13" t="s">
        <v>633</v>
      </c>
      <c r="C44" s="33" t="s">
        <v>593</v>
      </c>
      <c r="D44" s="33">
        <v>36</v>
      </c>
    </row>
    <row r="45" spans="1:4" hidden="1" x14ac:dyDescent="0.25">
      <c r="A45" s="16" t="s">
        <v>618</v>
      </c>
      <c r="B45" s="16" t="s">
        <v>640</v>
      </c>
      <c r="C45" s="34" t="s">
        <v>533</v>
      </c>
      <c r="D45" s="34">
        <v>118</v>
      </c>
    </row>
    <row r="46" spans="1:4" hidden="1" x14ac:dyDescent="0.25">
      <c r="A46" s="13" t="s">
        <v>618</v>
      </c>
      <c r="B46" s="13" t="s">
        <v>648</v>
      </c>
      <c r="C46" s="33" t="s">
        <v>645</v>
      </c>
      <c r="D46" s="33">
        <v>20</v>
      </c>
    </row>
    <row r="47" spans="1:4" hidden="1" x14ac:dyDescent="0.25">
      <c r="A47" s="16" t="s">
        <v>394</v>
      </c>
      <c r="B47" s="16" t="s">
        <v>656</v>
      </c>
      <c r="C47" s="34" t="s">
        <v>653</v>
      </c>
      <c r="D47" s="34">
        <v>80</v>
      </c>
    </row>
    <row r="48" spans="1:4" hidden="1" x14ac:dyDescent="0.25">
      <c r="A48" s="13" t="s">
        <v>436</v>
      </c>
      <c r="B48" s="13" t="s">
        <v>661</v>
      </c>
      <c r="C48" s="33" t="s">
        <v>653</v>
      </c>
      <c r="D48" s="33">
        <v>5</v>
      </c>
    </row>
    <row r="49" spans="1:4" hidden="1" x14ac:dyDescent="0.25">
      <c r="A49" s="16" t="s">
        <v>670</v>
      </c>
      <c r="B49" s="16" t="s">
        <v>668</v>
      </c>
      <c r="C49" s="34" t="s">
        <v>665</v>
      </c>
      <c r="D49" s="34">
        <v>38</v>
      </c>
    </row>
    <row r="50" spans="1:4" hidden="1" x14ac:dyDescent="0.25">
      <c r="A50" s="13" t="s">
        <v>670</v>
      </c>
      <c r="B50" s="13" t="s">
        <v>668</v>
      </c>
      <c r="C50" s="33" t="s">
        <v>665</v>
      </c>
      <c r="D50" s="33">
        <v>116</v>
      </c>
    </row>
    <row r="51" spans="1:4" hidden="1" x14ac:dyDescent="0.25">
      <c r="A51" s="16" t="s">
        <v>670</v>
      </c>
      <c r="B51" s="16" t="s">
        <v>668</v>
      </c>
      <c r="C51" s="34" t="s">
        <v>665</v>
      </c>
      <c r="D51" s="34">
        <v>40</v>
      </c>
    </row>
    <row r="52" spans="1:4" hidden="1" x14ac:dyDescent="0.25">
      <c r="A52" s="13" t="s">
        <v>670</v>
      </c>
      <c r="B52" s="13" t="s">
        <v>668</v>
      </c>
      <c r="C52" s="33" t="s">
        <v>677</v>
      </c>
      <c r="D52" s="33">
        <v>35</v>
      </c>
    </row>
    <row r="53" spans="1:4" hidden="1" x14ac:dyDescent="0.25">
      <c r="A53" s="16" t="s">
        <v>394</v>
      </c>
      <c r="B53" s="16" t="s">
        <v>683</v>
      </c>
      <c r="C53" s="34" t="s">
        <v>348</v>
      </c>
      <c r="D53" s="34">
        <v>9</v>
      </c>
    </row>
    <row r="54" spans="1:4" hidden="1" x14ac:dyDescent="0.25">
      <c r="A54" s="13" t="s">
        <v>394</v>
      </c>
      <c r="B54" s="13" t="s">
        <v>688</v>
      </c>
      <c r="C54" s="33" t="s">
        <v>423</v>
      </c>
      <c r="D54" s="33">
        <v>72</v>
      </c>
    </row>
    <row r="55" spans="1:4" hidden="1" x14ac:dyDescent="0.25">
      <c r="A55" s="16" t="s">
        <v>468</v>
      </c>
      <c r="B55" s="16" t="s">
        <v>693</v>
      </c>
      <c r="C55" s="32">
        <v>45446</v>
      </c>
      <c r="D55" s="34">
        <v>634</v>
      </c>
    </row>
    <row r="56" spans="1:4" hidden="1" x14ac:dyDescent="0.25">
      <c r="A56" s="13" t="s">
        <v>394</v>
      </c>
      <c r="B56" s="13" t="s">
        <v>699</v>
      </c>
      <c r="C56" s="31">
        <v>45385</v>
      </c>
      <c r="D56" s="33">
        <v>28</v>
      </c>
    </row>
    <row r="57" spans="1:4" hidden="1" x14ac:dyDescent="0.25">
      <c r="A57" s="16" t="s">
        <v>394</v>
      </c>
      <c r="B57" s="16" t="s">
        <v>704</v>
      </c>
      <c r="C57" s="32">
        <v>45294</v>
      </c>
      <c r="D57" s="34">
        <v>26</v>
      </c>
    </row>
    <row r="58" spans="1:4" hidden="1" x14ac:dyDescent="0.25">
      <c r="A58" s="13" t="s">
        <v>390</v>
      </c>
      <c r="B58" s="13" t="s">
        <v>441</v>
      </c>
      <c r="C58" s="31">
        <v>45415</v>
      </c>
      <c r="D58" s="33">
        <v>72</v>
      </c>
    </row>
    <row r="59" spans="1:4" hidden="1" x14ac:dyDescent="0.25">
      <c r="A59" s="16" t="s">
        <v>588</v>
      </c>
      <c r="B59" s="16" t="s">
        <v>714</v>
      </c>
      <c r="C59" s="34" t="s">
        <v>582</v>
      </c>
      <c r="D59" s="34" t="s">
        <v>717</v>
      </c>
    </row>
    <row r="60" spans="1:4" x14ac:dyDescent="0.25">
      <c r="A60" s="13" t="s">
        <v>318</v>
      </c>
      <c r="B60" s="13" t="s">
        <v>693</v>
      </c>
      <c r="C60" s="31">
        <v>45446</v>
      </c>
      <c r="D60" s="33">
        <v>23</v>
      </c>
    </row>
    <row r="61" spans="1:4" x14ac:dyDescent="0.25">
      <c r="A61" s="16" t="s">
        <v>318</v>
      </c>
      <c r="B61" s="16" t="s">
        <v>727</v>
      </c>
      <c r="C61" s="34" t="s">
        <v>653</v>
      </c>
      <c r="D61" s="34">
        <v>14</v>
      </c>
    </row>
  </sheetData>
  <autoFilter ref="A2:D61" xr:uid="{DFDB9433-DED6-47D9-BEB5-01E4A676C27F}">
    <filterColumn colId="0">
      <filters>
        <filter val="SEGURIDAD ALIMENTARIA Y NUTRICIÓN: Números de niños de 6 meses a 5 años caracterizados nutricionalmente y vinculados a programas de nutrición.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pes</dc:creator>
  <cp:lastModifiedBy>Luz Marlene Andrade Hong</cp:lastModifiedBy>
  <dcterms:created xsi:type="dcterms:W3CDTF">2024-01-23T16:52:26Z</dcterms:created>
  <dcterms:modified xsi:type="dcterms:W3CDTF">2024-05-10T23:41:27Z</dcterms:modified>
</cp:coreProperties>
</file>