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PLANEACION 2024\PLANES DE ACCION 2024\VALORIZACION\"/>
    </mc:Choice>
  </mc:AlternateContent>
  <bookViews>
    <workbookView xWindow="-120" yWindow="-120" windowWidth="20730" windowHeight="11040" firstSheet="1" activeTab="1"/>
  </bookViews>
  <sheets>
    <sheet name="INSTRUCTIVO" sheetId="4" state="hidden" r:id="rId1"/>
    <sheet name="PLAN DE ACCIÓN 2023 " sheetId="5" r:id="rId2"/>
    <sheet name="ANEXO 1" sheetId="2"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60" i="5" l="1"/>
  <c r="AW60" i="5"/>
  <c r="AS60" i="5"/>
  <c r="AA60" i="5"/>
  <c r="Z60" i="5"/>
  <c r="AX34" i="5" l="1"/>
  <c r="AW34" i="5"/>
  <c r="AS34" i="5" l="1"/>
  <c r="AI34" i="5"/>
  <c r="AA34" i="5"/>
  <c r="Z34" i="5"/>
  <c r="AX24" i="5"/>
  <c r="AW24" i="5"/>
  <c r="AS24" i="5" l="1"/>
  <c r="AA11" i="5"/>
  <c r="AA10" i="5"/>
  <c r="AA24" i="5" s="1"/>
  <c r="AA49" i="5" l="1"/>
  <c r="AA42" i="5"/>
  <c r="AA35" i="5"/>
  <c r="AA25" i="5"/>
  <c r="Z42" i="5"/>
  <c r="Z35" i="5"/>
  <c r="Z25" i="5"/>
  <c r="Z11" i="5"/>
  <c r="Z10" i="5"/>
  <c r="Z24" i="5" s="1"/>
  <c r="Z49"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J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text>
        <r>
          <rPr>
            <b/>
            <sz val="9"/>
            <color indexed="81"/>
            <rFont val="Tahoma"/>
            <family val="2"/>
          </rPr>
          <t>Luz Marlene Andrade:</t>
        </r>
        <r>
          <rPr>
            <sz val="9"/>
            <color indexed="81"/>
            <rFont val="Tahoma"/>
            <family val="2"/>
          </rPr>
          <t xml:space="preserve">
1. Recursos Propios - ICLD
2. SGP
3. Donaciones
</t>
        </r>
      </text>
    </comment>
    <comment ref="BB7" authorId="2" shapeId="0">
      <text>
        <r>
          <rPr>
            <sz val="9"/>
            <color indexed="81"/>
            <rFont val="Tahoma"/>
            <family val="2"/>
          </rPr>
          <t xml:space="preserve">VER ANEXO 1
</t>
        </r>
      </text>
    </comment>
    <comment ref="BC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<sst xmlns="http://schemas.openxmlformats.org/spreadsheetml/2006/main" count="334" uniqueCount="254">
  <si>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</si>
  <si>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</si>
  <si>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</si>
  <si>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</si>
  <si>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</si>
  <si>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</si>
  <si>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</si>
  <si>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</si>
  <si>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</si>
  <si>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</si>
  <si>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</si>
  <si>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</si>
  <si>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</si>
  <si>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</si>
  <si>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</si>
  <si>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</si>
  <si>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</si>
  <si>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</si>
  <si>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</si>
  <si>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</si>
  <si>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</si>
  <si>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</si>
  <si>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</si>
  <si>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</si>
  <si>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</si>
  <si>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</si>
  <si>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</si>
  <si>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</si>
  <si>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</si>
  <si>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</si>
  <si>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</si>
  <si>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</si>
  <si>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</si>
  <si>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</si>
  <si>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</si>
  <si>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</si>
  <si>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</si>
  <si>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</si>
  <si>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</si>
  <si>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</si>
  <si>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</si>
  <si>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</si>
  <si>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</si>
  <si>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</si>
  <si>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</si>
  <si>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</si>
  <si>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</si>
  <si>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</si>
  <si>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</si>
  <si>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</si>
  <si>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</si>
  <si>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</si>
  <si>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</si>
  <si>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</si>
  <si>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</si>
  <si>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</si>
  <si>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</si>
  <si>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</si>
  <si>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</si>
  <si>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</si>
  <si>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</si>
  <si>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</si>
  <si>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</si>
  <si>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</si>
  <si>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</si>
  <si>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</si>
  <si>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</si>
  <si>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</si>
  <si>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</si>
  <si>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</si>
  <si>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</si>
  <si>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</si>
  <si>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</si>
  <si>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</si>
  <si>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</si>
  <si>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</si>
  <si>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</si>
  <si>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</si>
  <si>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</si>
  <si>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</si>
  <si>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</si>
  <si>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</si>
  <si>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</si>
  <si>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</si>
  <si>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</si>
  <si>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</si>
  <si>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</si>
  <si>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</si>
  <si>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</si>
  <si>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</si>
  <si>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</si>
  <si>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</si>
  <si>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</si>
  <si>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</si>
  <si>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</si>
  <si>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</si>
  <si>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</si>
  <si>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</si>
  <si>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</si>
  <si>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</si>
  <si>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</si>
  <si>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</si>
  <si>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</si>
  <si>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</si>
  <si>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</si>
  <si>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</si>
  <si>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</si>
  <si>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</si>
  <si>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</si>
  <si>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</si>
  <si>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</si>
  <si>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</si>
  <si>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</si>
  <si>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</si>
  <si>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</si>
  <si>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</si>
  <si>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</si>
  <si>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</si>
  <si>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</si>
  <si>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</si>
  <si>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</si>
  <si>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</si>
  <si>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</si>
  <si>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</si>
  <si>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</si>
  <si>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</si>
  <si>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</si>
  <si>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</si>
  <si>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</si>
  <si>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</si>
  <si>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</si>
  <si>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</si>
  <si>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</si>
  <si>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</si>
  <si>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</si>
  <si>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</si>
  <si>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</si>
  <si>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</si>
  <si>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</si>
  <si>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</si>
  <si>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</si>
  <si>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</si>
  <si>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</si>
  <si>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</si>
  <si>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</si>
  <si>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</si>
  <si>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</si>
  <si>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</si>
  <si>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</si>
  <si>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</si>
  <si>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</si>
  <si>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</si>
  <si>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</si>
  <si>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</si>
  <si>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</si>
  <si>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</si>
  <si>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</si>
  <si>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RELISIENTE</t>
  </si>
  <si>
    <t>Desarrollo Urbano</t>
  </si>
  <si>
    <t>% de Estudios y Diseños de la Ingenieria de Detalle de los Canales de la Ciudad</t>
  </si>
  <si>
    <t>Aumentar en un 9% hasta alcanzar el 48% de los Estudios y Diseños de la ingenieria de Detalle de los canales de la Ciudad.</t>
  </si>
  <si>
    <t>Km</t>
  </si>
  <si>
    <t>Programa Sistema Hídrico y Plan maestro de drenajes pluviales en la ciudad para salvar el hábitat</t>
  </si>
  <si>
    <t>Kilómetros de diseños de
ingeniería de detalle de
canales realizados</t>
  </si>
  <si>
    <t>Realizar diseño de ingeniería de detalle hasta 40,5 kilómetros de canales</t>
  </si>
  <si>
    <t>X</t>
  </si>
  <si>
    <t>CONSTRUCCIÓN SISTEMA HÍDRICO Y PLAN MAESTRO DE DRENAJES PLUVIALES EN LA CIUDAD DE CARTAGENA PARA SALVAR EL HÁBITAT,  CARTAGENA DE INDIAS</t>
  </si>
  <si>
    <t>Optimizar el drenaje pluvial de la ciudad de Cartagena con el fin de poder ejecutar los proyectos que permitan preparar a la ciudad contra inundaciones.</t>
  </si>
  <si>
    <t>Contratar los diseños de Ingeniería de detalle para los canales  y Contratar el personal de apoyo a la gestión requerido.</t>
  </si>
  <si>
    <t>Documentos con diseños de obra para la reducción y mitigación del riesgo de desastres</t>
  </si>
  <si>
    <t>31/06/2024</t>
  </si>
  <si>
    <t>Departamendo Administrativo de Valorización Distrital</t>
  </si>
  <si>
    <t>Direción
Subdirección Técnica
Sudirección Jurídica
Subdirección Administrativa y Financiera</t>
  </si>
  <si>
    <t>I.C.L.D.</t>
  </si>
  <si>
    <t xml:space="preserve"> RENDIMIENTOS FINANCIEROS VALORIZACION</t>
  </si>
  <si>
    <t xml:space="preserve"> CONTRIBUCION VALORIZACION</t>
  </si>
  <si>
    <t>CONSTRUCCIÓN SISTEMA HÍDRICO Y PLAN MAESTRO DE DRENAJES PLUVIALES EN LA CIUDAD DE CARTAGENA PARA SALVAR EL HÁBITAT CARTAGENA DE INDIAS</t>
  </si>
  <si>
    <t>1.2.1.0.00-001 - ICLD</t>
  </si>
  <si>
    <t>1.3.2.3.05-023 - RENDIMIENTOS FINANCIEROS VALORIZACION</t>
  </si>
  <si>
    <t>1.2.3.2.02-043 - CONTRIBUCION VALORIZACION</t>
  </si>
  <si>
    <t>2.3.3205.0900.2020130010239</t>
  </si>
  <si>
    <t>SI</t>
  </si>
  <si>
    <t>Contratación directa
Mínima cuantía
Licitación Pública</t>
  </si>
  <si>
    <t>I.C.L.D.,  RENDIMIENTOS FINANCIEROS VALORIZACION y  CONTRIBUCION VALORIZACION</t>
  </si>
  <si>
    <t>1. Especificaciones solicitadas
por fuera del alcance de los
interesados a presentarse.
2. Realización incompleta o
inoportuna de estudios de
mercado.
3. Inadecuada formulación de
pliegos de condiciones</t>
  </si>
  <si>
    <t>1. Verificación de especificaciones técnicas, jurídicas
y financieras requeridas comparadas con la necesidad.
2. Realizar referenciamiento de precios donde se
consignen las especificaciones técnicas
requeridas, comparar las cotizaciones recibidas para la necesidad a contratar.
3. Revisión detallada e integral del requerimiento.</t>
  </si>
  <si>
    <t xml:space="preserve">% de Construcción de canales pluviales de la ciudad </t>
  </si>
  <si>
    <t>%</t>
  </si>
  <si>
    <t>DEPARTAMENTO ADMINISTRATIVO DE VALORIZACIÓN DISTRITAL</t>
  </si>
  <si>
    <t>Kilómetros lineales de canales pluviales construidos y/o rectificados</t>
  </si>
  <si>
    <t>Construir y/o rectificar hasta 12,0 kilómetros lineales de canales</t>
  </si>
  <si>
    <t>Construir los canales de acuerdo a las especificaciones técnicas y al diseño; Contratar personal de apoyo</t>
  </si>
  <si>
    <t>Obras para la prevención y control de inundaciones</t>
  </si>
  <si>
    <t>% de Zonas de playas con implementación de protección costera</t>
  </si>
  <si>
    <t>Programa Cartagena Ciudad de Bordes y Orillas Resiliente</t>
  </si>
  <si>
    <t>Kilómetros de construcción protección costera</t>
  </si>
  <si>
    <t>km</t>
  </si>
  <si>
    <t>Alcanzar 8,0 kilómetros de construcción de protección costera</t>
  </si>
  <si>
    <t xml:space="preserve">CONSTRUCCIÓN PROTECCIÓN COSTERA DE CARTAGENA CIUDAD DE BORDES Y ORILLAS RESILIENTE CARTAGENA DE INDIAS </t>
  </si>
  <si>
    <t>Recuperación de la zona costera a todo lo largo de la línea de costa del Distrito de Cartagena de Indias.</t>
  </si>
  <si>
    <t>Estudios y diseños para recuperación y/o protección de líneas de costa</t>
  </si>
  <si>
    <t>Documentos de lineamientos técnicos para la gestión integral de mares, costas y recursos acuáticos</t>
  </si>
  <si>
    <t>CONSTRUCCIÓN DE PROTECCIÓN COSTERA DE CARTAGENA CIUDAD DE BORDES  Y ORILLAS RESILIENTE CARTAGENA DE INDIAS</t>
  </si>
  <si>
    <t>2.3.3207.0900.2020130010241</t>
  </si>
  <si>
    <t>ICLD</t>
  </si>
  <si>
    <t>1. Especificaciones solicitadas
por fuera del alcance de los
interesados a presentarse.</t>
  </si>
  <si>
    <t>1. Verificación de especificaciones técnicas, jurídicas
y financieras requeridas comparadas con la necesidad.</t>
  </si>
  <si>
    <t>% de nuevos proyectos por contribución de valorización.</t>
  </si>
  <si>
    <t>Programa Cartagena se Conecta</t>
  </si>
  <si>
    <t>Diseño de proyectos de obras de infraestructura por contribución valorización</t>
  </si>
  <si>
    <t>Unidad</t>
  </si>
  <si>
    <t>Diseño y estructuración de 7 obras de infraestructura por contribución de valorización.</t>
  </si>
  <si>
    <t>DESARROLLO DEL PROGRAMA "CARTAGENA SE CONECTA", DISEÑO Y CONSTRUCCIÓN DE VÍAS POR CONTRIBUCIÓN DE VALORIZACIÓN.  CARTAGENA DE INDIAS</t>
  </si>
  <si>
    <t>Llegar a 46 km de vías regionales, alcanzar la meta de 7.00 km de vías urbanas y completar 12.000 m2 de Construcción de Zonas de
Espacio Público mediante proyectos financiados por Contribución de Valorización</t>
  </si>
  <si>
    <t>Contratar personal de apoyo para Estructurar los proyectos para ejecución por medio de contribución de valorización.</t>
  </si>
  <si>
    <t>Estudios de preinversión para la red vial regional</t>
  </si>
  <si>
    <t>Realizar estudios y diseños para la construcción y/o mejoramiento de Vías rurales (Regionales) del Distrito de Cartagena de Indias.</t>
  </si>
  <si>
    <t>% de vías regionales reparadas y/o construidas por contribución de valorización</t>
  </si>
  <si>
    <t>Kilómetros de vías regionales reparadas y/o construidas por contribución de valorización</t>
  </si>
  <si>
    <t>Llegar a 46,0 Km las vías regionales reparadas y/o construidas por contribución de valorización</t>
  </si>
  <si>
    <t>Construir, mejorar y/o rehabilitar vías terciarias del Distrito de Cartagena de Indias de acuerdo al diseño y a las especificaciones técnicas.</t>
  </si>
  <si>
    <t>Vía terciaria mejorada (Producto principal del proyecto)</t>
  </si>
  <si>
    <t>DISEÑO Y CINSTRUCCIÓN DE VÍAS POR CONTRIBUCIÓN DE VALORIZACIÓN DENTRO DEL PROGRAMA "CARTAGENA SE CONECTA CARTAGENA DE INDIAS"</t>
  </si>
  <si>
    <t>2.3.2402,0600.2021130010154</t>
  </si>
  <si>
    <t>NO ALCANZA EL PRESUPUESTO</t>
  </si>
  <si>
    <t>% de zonas de espacio público construidas por contribución de Valorización</t>
  </si>
  <si>
    <t>Metros cuadrados de zonas de espacio público construidos por contribución de valorización.</t>
  </si>
  <si>
    <t>m2</t>
  </si>
  <si>
    <t>Completar 12.000 m2 de zonas de espacio público construidos por contribución de valorización</t>
  </si>
  <si>
    <t>Vía Urbanas mejorada (Producto principal del proyecto)</t>
  </si>
  <si>
    <t>Construcción y/o reparación de metros cuadrados (M2) de andenes y zonas de espacio público (parques lineales)</t>
  </si>
  <si>
    <t>Andén construido</t>
  </si>
  <si>
    <t>REPORTE META PRODUCTO 01 DE ENERO A 31 DE MARZO 2024</t>
  </si>
  <si>
    <t>%AVANCE TRIMESTRE</t>
  </si>
  <si>
    <t>ACUMULADO META PRODUCTO</t>
  </si>
  <si>
    <t xml:space="preserve"> OBSERVACIÓN - RELACIÓN DE EVIDENCIAS</t>
  </si>
  <si>
    <t>No se asignaron  recursos para la ejecución de este programa.</t>
  </si>
  <si>
    <t>se esta en espera de solucionar la compesación por parte de la UNGRD a los actores de playa, para la continuación de las obras de protección costera en la fase 1.</t>
  </si>
  <si>
    <r>
      <rPr>
        <b/>
        <sz val="11"/>
        <color theme="1"/>
        <rFont val="Calibri"/>
        <family val="2"/>
        <scheme val="minor"/>
      </rPr>
      <t>a</t>
    </r>
    <r>
      <rPr>
        <sz val="11"/>
        <color theme="1"/>
        <rFont val="Calibri"/>
        <family val="2"/>
        <scheme val="minor"/>
      </rPr>
      <t xml:space="preserve">)Se inicio la contratación del  personal de apoyo.                                                                                 </t>
    </r>
    <r>
      <rPr>
        <b/>
        <sz val="11"/>
        <color theme="1"/>
        <rFont val="Calibri"/>
        <family val="2"/>
        <scheme val="minor"/>
      </rPr>
      <t xml:space="preserve">  b) </t>
    </r>
    <r>
      <rPr>
        <sz val="11"/>
        <color theme="1"/>
        <rFont val="Calibri"/>
        <family val="2"/>
        <scheme val="minor"/>
      </rPr>
      <t xml:space="preserve"> se esta en espera de solucionar la compesación por parte de la UNGRD a los actores de playa, para la continuación de las obras de construcción del Box Culvert., de la carrera primera de Bocagrande.                                                                                                 </t>
    </r>
    <r>
      <rPr>
        <b/>
        <sz val="11"/>
        <color theme="1"/>
        <rFont val="Calibri"/>
        <family val="2"/>
        <scheme val="minor"/>
      </rPr>
      <t>c</t>
    </r>
    <r>
      <rPr>
        <sz val="11"/>
        <color theme="1"/>
        <rFont val="Calibri"/>
        <family val="2"/>
        <scheme val="minor"/>
      </rPr>
      <t xml:space="preserve">) se elaboraron los estudios previos para  iniciar  el proceso de contratacion para  la consultoria de los estudios de diagnostico, factibilidad y diseños a nivel  de ingeniería de  detalle de la alternativa de solución del  drenaje pluvial del descole al caño salinas  en el corregimiento de Santa Ana - Barú.  Se realizo la solicitud de disponibilidad presupuestal.                                                                     </t>
    </r>
    <r>
      <rPr>
        <b/>
        <sz val="11"/>
        <color theme="1"/>
        <rFont val="Calibri"/>
        <family val="2"/>
        <scheme val="minor"/>
      </rPr>
      <t>d</t>
    </r>
    <r>
      <rPr>
        <sz val="11"/>
        <color theme="1"/>
        <rFont val="Calibri"/>
        <family val="2"/>
        <scheme val="minor"/>
      </rPr>
      <t xml:space="preserve">) Se inició proceso para la elaboración de los estudios  previos  para la realización de convenio interadministrativo con la universidad de Cartagena, de los estudios y  diseños a nivel de ingeniería de detalles de canales de sectores varios de la ciudad de Cartagena.                                                                                                                                                     </t>
    </r>
  </si>
  <si>
    <t>AVANCE DEL PROGRAMA SISTEMA HIDRICO Y PLAN MAESTRO DE DRENAJES PLUVIALES EN LA CIUDAD PARA SALVAR EL HABITAT</t>
  </si>
  <si>
    <t>AVANCE PROYECTO CONSTRUCCION SISTEMA HIDRICO Y PLAN MAESTRO DE DRENAJES PLUVIALES EN LA CIUDAD DE CARTAGENA PARA SALVAR EL HABITAT CARTAGENA DE INDIAS</t>
  </si>
  <si>
    <t>ACTIVIDADES DE PROYECTO EJECUTADA A MARZO 2024</t>
  </si>
  <si>
    <t>REPORTE DE ACTIVIDADES EJECUTADAS A MARZO 30 DEL 2024</t>
  </si>
  <si>
    <t>AVANCE PRESUPUESTAL</t>
  </si>
  <si>
    <t>COMPROMISOS</t>
  </si>
  <si>
    <t>GIROS</t>
  </si>
  <si>
    <t>EJECUCION PRESUPUESTAL</t>
  </si>
  <si>
    <t>AVANCE DEL PROGRAMA CARTAGENA CIUDAD DE BORDESD Y ORILLAS RESILIENTES</t>
  </si>
  <si>
    <t xml:space="preserve">AVANCE PROYECTO CONSTRUCCIÓN PROTECCIÓN COSTERA DE CARTAGENA CIUDAD DE BORDES Y ORILLAS RESILIENTE CARTAGENA DE INDIAS </t>
  </si>
  <si>
    <t>AVANCE DEL PROGRAMA Cartagena se Conecta</t>
  </si>
  <si>
    <t>AVANCE PLAN DE DESARROLLO A MARZO 2024</t>
  </si>
  <si>
    <t>AVANCES PLAN DE ACCION A DICIEMBRE 30 DEL 2023</t>
  </si>
  <si>
    <t>AVANCE PROYECTO DESARROLLO DEL PROGRAMA "CARTAGENA SE CONECTA", DISEÑO Y CONSTRUCCIÓN DE VÍAS POR CONTRIBUCIÓN DE VALORIZACIÓN.  CARTAGENA DE INDIAS</t>
  </si>
  <si>
    <t>AVANCE EJECUCION PRESUPUESTAL A MARZO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</si>
</sst>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quot;$&quot;\ * #,##0_-;\-&quot;$&quot;\ * #,##0_-;_-&quot;$&quot;\ * &quot;-&quot;_-;_-@_-"/>
    <numFmt numFmtId="165" formatCode="0;[Red]0"/>
    <numFmt numFmtId="166" formatCode="&quot;$&quot;\ #,##0"/>
    <numFmt numFmtId="167" formatCode="0.0"/>
    <numFmt numFmtId="168" formatCode="&quot;$&quot;\ #,##0;\-&quot;$&quot;\ #,##0"/>
  </numFmts>
  <fonts count="53"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tint="4.9989318521683403E-2"/>
      <name val="Arial"/>
      <family val="2"/>
    </font>
    <font>
      <sz val="11"/>
      <color theme="1" tint="4.9989318521683403E-2"/>
      <name val="Calibri"/>
      <family val="2"/>
      <scheme val="minor"/>
    </font>
    <font>
      <sz val="11"/>
      <color theme="1"/>
      <name val="Calibri"/>
      <family val="2"/>
      <scheme val="minor"/>
    </font>
    <font>
      <b/>
      <sz val="12"/>
      <color rgb="FFFF0000"/>
      <name val="Arial"/>
      <family val="2"/>
    </font>
    <font>
      <b/>
      <sz val="18"/>
      <color rgb="FFFF0000"/>
      <name val="Arial"/>
      <family val="2"/>
    </font>
    <font>
      <b/>
      <sz val="12"/>
      <color theme="1" tint="4.9989318521683403E-2"/>
      <name val="Arial"/>
      <family val="2"/>
    </font>
    <font>
      <b/>
      <sz val="11"/>
      <color rgb="FFFF0000"/>
      <name val="Calibri"/>
      <family val="2"/>
      <scheme val="minor"/>
    </font>
    <font>
      <b/>
      <sz val="20"/>
      <color rgb="FFFF0000"/>
      <name val="Arial"/>
      <family val="2"/>
    </font>
    <font>
      <b/>
      <sz val="14"/>
      <color rgb="FFFF0000"/>
      <name val="Calibri"/>
      <family val="2"/>
      <scheme val="minor"/>
    </font>
    <font>
      <sz val="16"/>
      <color rgb="FFFF0000"/>
      <name val="Calibri"/>
      <family val="2"/>
      <scheme val="minor"/>
    </font>
    <font>
      <b/>
      <sz val="16"/>
      <color rgb="FFFF0000"/>
      <name val="Calibri"/>
      <family val="2"/>
      <scheme val="minor"/>
    </font>
    <font>
      <b/>
      <sz val="11"/>
      <name val="Calibri"/>
      <family val="2"/>
      <scheme val="minor"/>
    </font>
  </fonts>
  <fills count="14">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9" fontId="43" fillId="0" borderId="0" applyFont="0" applyFill="0" applyBorder="0" applyAlignment="0" applyProtection="0"/>
    <xf numFmtId="44" fontId="43" fillId="0" borderId="0" applyFont="0" applyFill="0" applyBorder="0" applyAlignment="0" applyProtection="0"/>
  </cellStyleXfs>
  <cellXfs count="361">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5"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1" fontId="22" fillId="0" borderId="0" xfId="0" applyNumberFormat="1" applyFont="1" applyAlignment="1">
      <alignment horizontal="center"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9"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8" fillId="6" borderId="23" xfId="0" applyFont="1" applyFill="1" applyBorder="1" applyAlignment="1">
      <alignment horizontal="center" vertical="center" textRotation="90" wrapText="1"/>
    </xf>
    <xf numFmtId="0" fontId="8" fillId="6" borderId="22" xfId="0" applyFont="1" applyFill="1" applyBorder="1" applyAlignment="1">
      <alignment horizontal="center" vertical="center" textRotation="90" wrapText="1"/>
    </xf>
    <xf numFmtId="9" fontId="13" fillId="0" borderId="23" xfId="0" applyNumberFormat="1" applyFont="1" applyBorder="1" applyAlignment="1">
      <alignment horizontal="center" vertical="center" wrapText="1"/>
    </xf>
    <xf numFmtId="0" fontId="25" fillId="6" borderId="22" xfId="0" applyFont="1" applyFill="1" applyBorder="1" applyAlignment="1">
      <alignment horizontal="center" vertical="center" wrapText="1"/>
    </xf>
    <xf numFmtId="0" fontId="24" fillId="6" borderId="22"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8"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8" fillId="6" borderId="23" xfId="0" applyFont="1" applyFill="1" applyBorder="1" applyAlignment="1">
      <alignment horizontal="center" vertical="center" wrapText="1"/>
    </xf>
    <xf numFmtId="0" fontId="8" fillId="6" borderId="27" xfId="0" applyFont="1" applyFill="1" applyBorder="1" applyAlignment="1">
      <alignment horizontal="center" vertical="center" textRotation="90" wrapText="1"/>
    </xf>
    <xf numFmtId="0" fontId="13" fillId="0" borderId="6" xfId="0" applyFont="1" applyBorder="1" applyAlignment="1">
      <alignment horizontal="center" vertical="center" wrapText="1"/>
    </xf>
    <xf numFmtId="0" fontId="8" fillId="6" borderId="22"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8" fillId="6" borderId="24" xfId="0" applyFont="1" applyFill="1" applyBorder="1" applyAlignment="1">
      <alignment horizontal="left" vertical="center" wrapText="1"/>
    </xf>
    <xf numFmtId="167" fontId="22" fillId="11" borderId="1" xfId="0" applyNumberFormat="1"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9" fontId="12" fillId="8" borderId="1" xfId="5"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2" xfId="0" applyFont="1" applyBorder="1" applyAlignment="1">
      <alignment horizontal="center" vertical="center" wrapText="1"/>
    </xf>
    <xf numFmtId="0" fontId="12" fillId="3" borderId="12" xfId="0" applyFont="1" applyFill="1" applyBorder="1" applyAlignment="1">
      <alignment horizontal="center" vertical="center" wrapText="1"/>
    </xf>
    <xf numFmtId="0" fontId="13" fillId="0" borderId="27" xfId="0" applyFont="1" applyBorder="1" applyAlignment="1">
      <alignment horizontal="center" vertical="center" wrapText="1"/>
    </xf>
    <xf numFmtId="0" fontId="21" fillId="0" borderId="25" xfId="0" applyFont="1" applyBorder="1" applyAlignment="1">
      <alignment horizontal="center" vertical="center" wrapText="1"/>
    </xf>
    <xf numFmtId="14" fontId="21" fillId="0" borderId="22" xfId="0" applyNumberFormat="1" applyFont="1" applyBorder="1" applyAlignment="1">
      <alignment horizontal="center" vertical="center" wrapText="1"/>
    </xf>
    <xf numFmtId="164" fontId="21" fillId="0" borderId="25" xfId="0" applyNumberFormat="1" applyFont="1" applyBorder="1" applyAlignment="1">
      <alignment horizontal="center" vertical="center" wrapText="1"/>
    </xf>
    <xf numFmtId="166" fontId="21" fillId="0" borderId="22" xfId="0" applyNumberFormat="1" applyFont="1" applyBorder="1" applyAlignment="1">
      <alignment horizontal="center" vertical="center" wrapText="1"/>
    </xf>
    <xf numFmtId="0" fontId="21" fillId="0" borderId="22" xfId="0" applyFont="1" applyBorder="1" applyAlignment="1">
      <alignment horizontal="center" vertical="center" wrapText="1"/>
    </xf>
    <xf numFmtId="0" fontId="24" fillId="0" borderId="22" xfId="0" applyFont="1" applyBorder="1" applyAlignment="1">
      <alignment horizontal="center" vertical="center" wrapText="1"/>
    </xf>
    <xf numFmtId="9" fontId="12" fillId="8" borderId="22" xfId="5" applyFont="1" applyFill="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22" fillId="0" borderId="25" xfId="0" applyFont="1" applyBorder="1" applyAlignment="1">
      <alignment horizontal="center" vertical="center" wrapText="1"/>
    </xf>
    <xf numFmtId="14" fontId="21" fillId="0" borderId="25" xfId="0" applyNumberFormat="1" applyFont="1" applyBorder="1" applyAlignment="1">
      <alignment horizontal="center" vertical="center" wrapText="1"/>
    </xf>
    <xf numFmtId="9" fontId="24" fillId="0" borderId="22" xfId="0" applyNumberFormat="1" applyFont="1" applyBorder="1" applyAlignment="1">
      <alignment horizontal="center" vertical="center" wrapText="1"/>
    </xf>
    <xf numFmtId="0" fontId="13" fillId="0" borderId="0" xfId="0" applyFont="1" applyBorder="1" applyAlignment="1">
      <alignment horizontal="center" vertical="center" wrapText="1"/>
    </xf>
    <xf numFmtId="9" fontId="22" fillId="9" borderId="1" xfId="5" applyFont="1" applyFill="1" applyBorder="1" applyAlignment="1">
      <alignment horizontal="center" vertical="center" wrapText="1"/>
    </xf>
    <xf numFmtId="10" fontId="12" fillId="8" borderId="22" xfId="5" applyNumberFormat="1" applyFont="1" applyFill="1" applyBorder="1" applyAlignment="1">
      <alignment horizontal="center" vertical="center" wrapText="1"/>
    </xf>
    <xf numFmtId="9" fontId="24" fillId="0" borderId="1" xfId="5" applyFont="1" applyBorder="1" applyAlignment="1">
      <alignment horizontal="center" vertical="center" wrapText="1"/>
    </xf>
    <xf numFmtId="0" fontId="47" fillId="0" borderId="27" xfId="0" applyFont="1" applyBorder="1" applyAlignment="1">
      <alignment horizontal="center" vertical="center" wrapText="1"/>
    </xf>
    <xf numFmtId="9" fontId="45" fillId="0" borderId="22" xfId="0" applyNumberFormat="1" applyFont="1" applyBorder="1" applyAlignment="1">
      <alignment horizontal="center" vertical="center" wrapText="1"/>
    </xf>
    <xf numFmtId="9" fontId="22" fillId="9" borderId="22" xfId="5" applyFont="1" applyFill="1" applyBorder="1" applyAlignment="1">
      <alignment horizontal="center" vertical="center" wrapText="1"/>
    </xf>
    <xf numFmtId="0" fontId="47" fillId="0" borderId="1" xfId="0" applyFont="1" applyBorder="1" applyAlignment="1">
      <alignment horizontal="center" vertical="center" wrapText="1"/>
    </xf>
    <xf numFmtId="166" fontId="2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6" fontId="21" fillId="0" borderId="1" xfId="0" applyNumberFormat="1" applyFont="1" applyBorder="1" applyAlignment="1">
      <alignment horizontal="center"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19" fillId="5" borderId="1" xfId="0" applyFont="1" applyFill="1" applyBorder="1" applyAlignment="1">
      <alignment horizontal="center" vertical="center"/>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7"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 xfId="0" applyFont="1" applyBorder="1" applyAlignment="1">
      <alignment horizontal="center" vertical="center" wrapText="1"/>
    </xf>
    <xf numFmtId="1" fontId="44" fillId="0" borderId="3" xfId="0" applyNumberFormat="1" applyFont="1" applyBorder="1" applyAlignment="1">
      <alignment horizontal="center" vertical="center" wrapText="1"/>
    </xf>
    <xf numFmtId="1" fontId="44" fillId="0" borderId="28" xfId="0" applyNumberFormat="1" applyFont="1" applyBorder="1" applyAlignment="1">
      <alignment horizontal="center" vertical="center" wrapText="1"/>
    </xf>
    <xf numFmtId="1" fontId="44" fillId="0" borderId="20"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 xfId="0" applyFont="1" applyBorder="1" applyAlignment="1">
      <alignment horizontal="center" vertical="center" wrapText="1"/>
    </xf>
    <xf numFmtId="9" fontId="24" fillId="0" borderId="23"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166" fontId="21" fillId="0" borderId="23" xfId="0" applyNumberFormat="1" applyFont="1" applyBorder="1" applyAlignment="1">
      <alignment horizontal="center" vertical="center" wrapText="1"/>
    </xf>
    <xf numFmtId="166" fontId="21" fillId="0" borderId="22" xfId="0" applyNumberFormat="1" applyFont="1" applyBorder="1" applyAlignment="1">
      <alignment horizontal="center" vertical="center" wrapText="1"/>
    </xf>
    <xf numFmtId="166" fontId="21" fillId="0" borderId="2" xfId="0" applyNumberFormat="1" applyFont="1" applyBorder="1" applyAlignment="1">
      <alignment horizontal="center" vertical="center" wrapText="1"/>
    </xf>
    <xf numFmtId="0" fontId="46" fillId="12" borderId="34" xfId="0" applyFont="1" applyFill="1" applyBorder="1" applyAlignment="1">
      <alignment horizontal="center" vertical="center" wrapText="1"/>
    </xf>
    <xf numFmtId="0" fontId="46" fillId="12" borderId="2" xfId="0" applyFont="1" applyFill="1" applyBorder="1" applyAlignment="1">
      <alignment horizontal="center" vertical="center" wrapText="1"/>
    </xf>
    <xf numFmtId="0" fontId="46" fillId="13" borderId="34" xfId="0" applyFont="1" applyFill="1" applyBorder="1" applyAlignment="1">
      <alignment horizontal="center" vertical="center" wrapText="1"/>
    </xf>
    <xf numFmtId="0" fontId="46" fillId="13" borderId="2" xfId="0" applyFont="1" applyFill="1" applyBorder="1" applyAlignment="1">
      <alignment horizontal="center" vertical="center" wrapText="1"/>
    </xf>
    <xf numFmtId="1" fontId="39" fillId="0" borderId="3" xfId="0" applyNumberFormat="1" applyFont="1" applyBorder="1" applyAlignment="1">
      <alignment horizontal="center" vertical="center" wrapText="1"/>
    </xf>
    <xf numFmtId="1" fontId="39" fillId="0" borderId="28" xfId="0" applyNumberFormat="1" applyFont="1" applyBorder="1" applyAlignment="1">
      <alignment horizontal="center" vertical="center" wrapText="1"/>
    </xf>
    <xf numFmtId="1" fontId="39" fillId="0" borderId="20"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 xfId="0" applyFont="1" applyBorder="1" applyAlignment="1">
      <alignment horizontal="center" vertical="center" wrapText="1"/>
    </xf>
    <xf numFmtId="0" fontId="13" fillId="0" borderId="2"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horizontal="left" vertical="center" wrapText="1"/>
    </xf>
    <xf numFmtId="0" fontId="40"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40" fillId="0" borderId="8" xfId="0" applyFont="1" applyBorder="1" applyAlignment="1">
      <alignment horizontal="center" vertical="center" wrapText="1"/>
    </xf>
    <xf numFmtId="14" fontId="35" fillId="0" borderId="4"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9"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2"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2" fillId="7" borderId="21"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6" fillId="7" borderId="23"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14" fontId="21" fillId="0" borderId="23" xfId="0" applyNumberFormat="1" applyFont="1" applyBorder="1" applyAlignment="1">
      <alignment horizontal="center" vertical="center" wrapText="1"/>
    </xf>
    <xf numFmtId="14" fontId="21" fillId="0" borderId="22" xfId="0" applyNumberFormat="1" applyFont="1" applyBorder="1" applyAlignment="1">
      <alignment horizontal="center" vertical="center" wrapText="1"/>
    </xf>
    <xf numFmtId="14" fontId="21" fillId="0" borderId="2" xfId="0" applyNumberFormat="1" applyFont="1" applyBorder="1" applyAlignment="1">
      <alignment horizontal="center" vertical="center" wrapText="1"/>
    </xf>
    <xf numFmtId="164" fontId="21" fillId="0" borderId="24" xfId="0" applyNumberFormat="1" applyFont="1" applyBorder="1" applyAlignment="1">
      <alignment horizontal="center" vertical="center" wrapText="1"/>
    </xf>
    <xf numFmtId="164" fontId="21" fillId="0" borderId="25" xfId="0" applyNumberFormat="1" applyFont="1" applyBorder="1" applyAlignment="1">
      <alignment horizontal="center" vertical="center" wrapText="1"/>
    </xf>
    <xf numFmtId="164" fontId="21" fillId="0" borderId="3"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28" xfId="0" applyFont="1" applyBorder="1" applyAlignment="1">
      <alignment horizontal="center" vertical="center" wrapText="1"/>
    </xf>
    <xf numFmtId="9" fontId="13" fillId="0" borderId="23" xfId="0" applyNumberFormat="1" applyFont="1" applyBorder="1" applyAlignment="1">
      <alignment horizontal="center" vertical="center" wrapText="1"/>
    </xf>
    <xf numFmtId="9" fontId="21" fillId="0" borderId="23" xfId="0" applyNumberFormat="1" applyFont="1" applyBorder="1" applyAlignment="1">
      <alignment horizontal="center" vertical="center" wrapText="1"/>
    </xf>
    <xf numFmtId="0" fontId="21" fillId="0" borderId="2" xfId="0" applyFont="1" applyBorder="1" applyAlignment="1">
      <alignment horizontal="center" vertical="center" wrapText="1"/>
    </xf>
    <xf numFmtId="1" fontId="14" fillId="0" borderId="23"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65" fontId="13" fillId="0" borderId="23" xfId="0" applyNumberFormat="1" applyFont="1" applyBorder="1" applyAlignment="1">
      <alignment horizontal="center" vertical="center" wrapText="1"/>
    </xf>
    <xf numFmtId="165" fontId="13" fillId="0" borderId="22" xfId="0" applyNumberFormat="1" applyFont="1" applyBorder="1" applyAlignment="1">
      <alignment horizontal="center" vertical="center" wrapText="1"/>
    </xf>
    <xf numFmtId="165" fontId="13" fillId="0" borderId="2"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 xfId="0" applyFont="1" applyBorder="1" applyAlignment="1">
      <alignment horizontal="center" vertical="center" wrapText="1"/>
    </xf>
    <xf numFmtId="167" fontId="12" fillId="11" borderId="23" xfId="0" applyNumberFormat="1" applyFont="1" applyFill="1" applyBorder="1" applyAlignment="1">
      <alignment horizontal="center" vertical="center" wrapText="1"/>
    </xf>
    <xf numFmtId="167" fontId="12" fillId="11" borderId="22" xfId="0" applyNumberFormat="1" applyFont="1" applyFill="1" applyBorder="1" applyAlignment="1">
      <alignment horizontal="center" vertical="center" wrapText="1"/>
    </xf>
    <xf numFmtId="167" fontId="12" fillId="11" borderId="2" xfId="0" applyNumberFormat="1" applyFont="1" applyFill="1" applyBorder="1" applyAlignment="1">
      <alignment horizontal="center" vertical="center" wrapText="1"/>
    </xf>
    <xf numFmtId="1" fontId="12" fillId="7" borderId="23" xfId="0" applyNumberFormat="1" applyFont="1" applyFill="1" applyBorder="1" applyAlignment="1">
      <alignment horizontal="center" vertical="center" wrapText="1"/>
    </xf>
    <xf numFmtId="1" fontId="12" fillId="7" borderId="22" xfId="0" applyNumberFormat="1" applyFont="1" applyFill="1" applyBorder="1" applyAlignment="1">
      <alignment horizontal="center" vertical="center" wrapText="1"/>
    </xf>
    <xf numFmtId="1" fontId="12" fillId="7" borderId="2" xfId="0" applyNumberFormat="1" applyFont="1" applyFill="1" applyBorder="1" applyAlignment="1">
      <alignment horizontal="center" vertical="center" wrapText="1"/>
    </xf>
    <xf numFmtId="9" fontId="22" fillId="9" borderId="23" xfId="5" applyFont="1" applyFill="1" applyBorder="1" applyAlignment="1">
      <alignment horizontal="center" vertical="center" wrapText="1"/>
    </xf>
    <xf numFmtId="9" fontId="22" fillId="9" borderId="22" xfId="5" applyFont="1" applyFill="1" applyBorder="1" applyAlignment="1">
      <alignment horizontal="center" vertical="center" wrapText="1"/>
    </xf>
    <xf numFmtId="9" fontId="22" fillId="9" borderId="2" xfId="5"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 xfId="0" applyFont="1" applyBorder="1" applyAlignment="1">
      <alignment horizontal="center" vertical="center" wrapText="1"/>
    </xf>
    <xf numFmtId="167" fontId="22" fillId="11" borderId="23" xfId="0" applyNumberFormat="1" applyFont="1" applyFill="1" applyBorder="1" applyAlignment="1">
      <alignment horizontal="center" vertical="center" wrapText="1"/>
    </xf>
    <xf numFmtId="167" fontId="22" fillId="11" borderId="22" xfId="0" applyNumberFormat="1" applyFont="1" applyFill="1" applyBorder="1" applyAlignment="1">
      <alignment horizontal="center" vertical="center" wrapText="1"/>
    </xf>
    <xf numFmtId="167" fontId="22" fillId="11" borderId="2" xfId="0" applyNumberFormat="1" applyFont="1" applyFill="1" applyBorder="1" applyAlignment="1">
      <alignment horizontal="center" vertical="center" wrapText="1"/>
    </xf>
    <xf numFmtId="2" fontId="22" fillId="9" borderId="23" xfId="0" applyNumberFormat="1" applyFont="1" applyFill="1" applyBorder="1" applyAlignment="1">
      <alignment horizontal="center" vertical="center" wrapText="1"/>
    </xf>
    <xf numFmtId="2" fontId="22" fillId="9" borderId="22" xfId="0" applyNumberFormat="1" applyFont="1" applyFill="1" applyBorder="1" applyAlignment="1">
      <alignment horizontal="center" vertical="center" wrapText="1"/>
    </xf>
    <xf numFmtId="2" fontId="22" fillId="9" borderId="2" xfId="0" applyNumberFormat="1" applyFont="1" applyFill="1" applyBorder="1" applyAlignment="1">
      <alignment horizontal="center" vertical="center" wrapText="1"/>
    </xf>
    <xf numFmtId="9" fontId="12" fillId="8" borderId="23" xfId="5" applyFont="1" applyFill="1" applyBorder="1" applyAlignment="1">
      <alignment horizontal="center" vertical="center" wrapText="1"/>
    </xf>
    <xf numFmtId="9" fontId="12" fillId="8" borderId="22" xfId="5" applyFont="1" applyFill="1" applyBorder="1" applyAlignment="1">
      <alignment horizontal="center" vertical="center" wrapText="1"/>
    </xf>
    <xf numFmtId="9" fontId="12" fillId="8" borderId="2" xfId="5" applyFont="1" applyFill="1" applyBorder="1" applyAlignment="1">
      <alignment horizontal="center"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 xfId="0" applyBorder="1" applyAlignment="1">
      <alignment horizontal="left"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14" fontId="13" fillId="0" borderId="23" xfId="0"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13" fillId="0" borderId="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 xfId="0" applyFont="1" applyBorder="1" applyAlignment="1">
      <alignment horizontal="center" vertical="center" wrapText="1"/>
    </xf>
    <xf numFmtId="1" fontId="22" fillId="11" borderId="23" xfId="0" applyNumberFormat="1" applyFont="1" applyFill="1" applyBorder="1" applyAlignment="1">
      <alignment horizontal="center" vertical="center" wrapText="1"/>
    </xf>
    <xf numFmtId="1" fontId="22" fillId="11" borderId="22" xfId="0" applyNumberFormat="1" applyFont="1" applyFill="1" applyBorder="1" applyAlignment="1">
      <alignment horizontal="center" vertical="center" wrapText="1"/>
    </xf>
    <xf numFmtId="1" fontId="22" fillId="11" borderId="2" xfId="0" applyNumberFormat="1" applyFont="1" applyFill="1" applyBorder="1" applyAlignment="1">
      <alignment horizontal="center" vertical="center" wrapText="1"/>
    </xf>
    <xf numFmtId="1" fontId="14" fillId="0" borderId="26" xfId="0" applyNumberFormat="1" applyFont="1" applyBorder="1" applyAlignment="1">
      <alignment horizontal="center" vertical="center" wrapText="1"/>
    </xf>
    <xf numFmtId="1" fontId="14" fillId="0" borderId="27" xfId="0" applyNumberFormat="1" applyFont="1" applyBorder="1" applyAlignment="1">
      <alignment horizontal="center" vertical="center" wrapText="1"/>
    </xf>
    <xf numFmtId="1" fontId="14" fillId="0" borderId="20" xfId="0" applyNumberFormat="1" applyFont="1" applyBorder="1" applyAlignment="1">
      <alignment horizontal="center" vertical="center" wrapText="1"/>
    </xf>
    <xf numFmtId="1" fontId="22" fillId="9" borderId="23" xfId="0" applyNumberFormat="1" applyFont="1" applyFill="1" applyBorder="1" applyAlignment="1">
      <alignment horizontal="center" vertical="center" wrapText="1"/>
    </xf>
    <xf numFmtId="1" fontId="22" fillId="9" borderId="22" xfId="0" applyNumberFormat="1" applyFont="1" applyFill="1" applyBorder="1" applyAlignment="1">
      <alignment horizontal="center" vertical="center" wrapText="1"/>
    </xf>
    <xf numFmtId="14" fontId="21" fillId="0" borderId="24" xfId="0" applyNumberFormat="1" applyFont="1" applyBorder="1" applyAlignment="1">
      <alignment horizontal="center" vertical="center" wrapText="1"/>
    </xf>
    <xf numFmtId="14" fontId="21" fillId="0" borderId="25" xfId="0" applyNumberFormat="1" applyFont="1" applyBorder="1" applyAlignment="1">
      <alignment horizontal="center" vertical="center" wrapText="1"/>
    </xf>
    <xf numFmtId="14" fontId="21" fillId="0" borderId="3" xfId="0" applyNumberFormat="1" applyFont="1" applyBorder="1" applyAlignment="1">
      <alignment horizontal="center" vertical="center" wrapText="1"/>
    </xf>
    <xf numFmtId="9" fontId="24" fillId="0" borderId="22" xfId="0" applyNumberFormat="1" applyFont="1" applyBorder="1" applyAlignment="1">
      <alignment horizontal="center" vertical="center" wrapText="1"/>
    </xf>
    <xf numFmtId="9" fontId="24" fillId="0" borderId="2" xfId="0" applyNumberFormat="1" applyFont="1" applyBorder="1" applyAlignment="1">
      <alignment horizontal="center" vertical="center" wrapText="1"/>
    </xf>
    <xf numFmtId="1" fontId="22" fillId="11" borderId="26" xfId="0" applyNumberFormat="1" applyFont="1" applyFill="1" applyBorder="1" applyAlignment="1">
      <alignment horizontal="center" vertical="center" wrapText="1"/>
    </xf>
    <xf numFmtId="1" fontId="22" fillId="11" borderId="27" xfId="0" applyNumberFormat="1" applyFont="1" applyFill="1" applyBorder="1" applyAlignment="1">
      <alignment horizontal="center" vertical="center"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9" fontId="13" fillId="0" borderId="22" xfId="0" applyNumberFormat="1" applyFont="1" applyBorder="1" applyAlignment="1">
      <alignment horizontal="center" vertical="center" wrapText="1"/>
    </xf>
    <xf numFmtId="9" fontId="21" fillId="0" borderId="23" xfId="5" applyFont="1" applyBorder="1" applyAlignment="1">
      <alignment horizontal="center" vertical="center" wrapText="1"/>
    </xf>
    <xf numFmtId="9" fontId="21" fillId="0" borderId="22" xfId="5" applyFont="1" applyBorder="1" applyAlignment="1">
      <alignment horizontal="center" vertical="center" wrapText="1"/>
    </xf>
    <xf numFmtId="9" fontId="21" fillId="0" borderId="2" xfId="5" applyFont="1" applyBorder="1" applyAlignment="1">
      <alignment horizontal="center" vertical="center" wrapText="1"/>
    </xf>
    <xf numFmtId="0" fontId="13" fillId="0" borderId="1" xfId="0" applyFont="1" applyBorder="1" applyAlignment="1">
      <alignment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48" fillId="0" borderId="1" xfId="0" applyFont="1" applyBorder="1" applyAlignment="1">
      <alignment horizontal="center" vertical="center" wrapText="1"/>
    </xf>
    <xf numFmtId="9" fontId="13" fillId="0" borderId="1" xfId="5" applyFont="1" applyBorder="1" applyAlignment="1">
      <alignment horizontal="center" vertical="center" wrapText="1"/>
    </xf>
    <xf numFmtId="0" fontId="49"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0" fontId="50" fillId="0" borderId="1" xfId="0" applyNumberFormat="1" applyFont="1" applyBorder="1" applyAlignment="1">
      <alignment vertical="center" wrapText="1"/>
    </xf>
    <xf numFmtId="0" fontId="47" fillId="0" borderId="1" xfId="0" applyFont="1" applyBorder="1" applyAlignment="1">
      <alignment horizontal="center" vertical="center"/>
    </xf>
    <xf numFmtId="9" fontId="51" fillId="0" borderId="1" xfId="5" applyFont="1" applyFill="1" applyBorder="1" applyAlignment="1">
      <alignment horizontal="center" vertical="center"/>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3" xfId="0" applyFont="1" applyBorder="1" applyAlignment="1">
      <alignment horizontal="center" vertical="center" wrapText="1"/>
    </xf>
    <xf numFmtId="0" fontId="47" fillId="0" borderId="1" xfId="0" applyFont="1" applyBorder="1" applyAlignment="1">
      <alignment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0" borderId="6" xfId="0" applyFont="1" applyBorder="1" applyAlignment="1">
      <alignment horizontal="center" vertical="center"/>
    </xf>
    <xf numFmtId="9" fontId="35" fillId="0" borderId="0" xfId="0" applyNumberFormat="1" applyFont="1" applyAlignment="1">
      <alignment horizontal="center" vertical="center" wrapText="1"/>
    </xf>
    <xf numFmtId="9" fontId="47" fillId="0" borderId="1" xfId="0" applyNumberFormat="1" applyFont="1" applyBorder="1" applyAlignment="1">
      <alignment horizontal="center" vertical="center"/>
    </xf>
    <xf numFmtId="168" fontId="52" fillId="0" borderId="1" xfId="0" applyNumberFormat="1" applyFont="1" applyBorder="1" applyAlignment="1">
      <alignment vertical="center"/>
    </xf>
    <xf numFmtId="10" fontId="50" fillId="0" borderId="1" xfId="0" applyNumberFormat="1" applyFont="1" applyBorder="1" applyAlignment="1">
      <alignment horizontal="center" vertical="center"/>
    </xf>
    <xf numFmtId="168" fontId="52" fillId="0" borderId="1" xfId="0" applyNumberFormat="1" applyFont="1" applyBorder="1" applyAlignment="1">
      <alignment horizontal="center" vertical="center"/>
    </xf>
    <xf numFmtId="44" fontId="21" fillId="0" borderId="1" xfId="6" applyFont="1" applyBorder="1" applyAlignment="1">
      <alignment vertical="center" wrapText="1"/>
    </xf>
  </cellXfs>
  <cellStyles count="7">
    <cellStyle name="BodyStyle" xfId="2"/>
    <cellStyle name="HeaderStyle" xfId="1"/>
    <cellStyle name="Moneda" xfId="6" builtinId="4"/>
    <cellStyle name="Normal" xfId="0" builtinId="0"/>
    <cellStyle name="Normal 2" xfId="4"/>
    <cellStyle name="Numeric"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2</xdr:row>
      <xdr:rowOff>302381</xdr:rowOff>
    </xdr:to>
    <xdr:pic>
      <xdr:nvPicPr>
        <xdr:cNvPr id="2" name="Imagen 1">
          <a:extLst>
            <a:ext uri="{FF2B5EF4-FFF2-40B4-BE49-F238E27FC236}">
              <a16:creationId xmlns:a16="http://schemas.microsoft.com/office/drawing/2014/main" xmlns=""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17" zoomScale="80" zoomScaleNormal="80" workbookViewId="0">
      <selection activeCell="B22" sqref="B22:H22"/>
    </sheetView>
  </sheetViews>
  <sheetFormatPr baseColWidth="10" defaultColWidth="10.85546875" defaultRowHeight="15.75" x14ac:dyDescent="0.25"/>
  <cols>
    <col min="1" max="1" width="26.5703125" style="28"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x14ac:dyDescent="0.25">
      <c r="A1" s="126" t="s">
        <v>155</v>
      </c>
      <c r="B1" s="126"/>
      <c r="C1" s="126"/>
      <c r="D1" s="126"/>
      <c r="E1" s="126"/>
      <c r="F1" s="126"/>
      <c r="G1" s="126"/>
      <c r="H1" s="126"/>
    </row>
    <row r="2" spans="1:50" ht="21" x14ac:dyDescent="0.25">
      <c r="A2" s="25"/>
      <c r="B2" s="23"/>
      <c r="C2" s="23"/>
      <c r="D2" s="23"/>
      <c r="E2" s="23"/>
      <c r="F2" s="23"/>
      <c r="G2" s="23"/>
      <c r="H2" s="23"/>
    </row>
    <row r="3" spans="1:50" ht="33" customHeight="1" x14ac:dyDescent="0.25">
      <c r="A3" s="121" t="s">
        <v>66</v>
      </c>
      <c r="B3" s="121"/>
      <c r="C3" s="121"/>
      <c r="D3" s="121"/>
      <c r="E3" s="121"/>
      <c r="F3" s="121"/>
      <c r="G3" s="121"/>
      <c r="H3" s="121"/>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25">
      <c r="A4" s="24" t="s">
        <v>71</v>
      </c>
      <c r="B4" s="114" t="s">
        <v>72</v>
      </c>
      <c r="C4" s="114"/>
      <c r="D4" s="114"/>
      <c r="E4" s="114"/>
      <c r="F4" s="114"/>
      <c r="G4" s="114"/>
      <c r="H4" s="114"/>
    </row>
    <row r="5" spans="1:50" ht="31.5" customHeight="1" x14ac:dyDescent="0.25">
      <c r="A5" s="14" t="s">
        <v>1</v>
      </c>
      <c r="B5" s="114" t="s">
        <v>73</v>
      </c>
      <c r="C5" s="114"/>
      <c r="D5" s="114"/>
      <c r="E5" s="114"/>
      <c r="F5" s="114"/>
      <c r="G5" s="114"/>
      <c r="H5" s="114"/>
    </row>
    <row r="6" spans="1:50" ht="40.5" customHeight="1" x14ac:dyDescent="0.25">
      <c r="A6" s="24" t="s">
        <v>2</v>
      </c>
      <c r="B6" s="114" t="s">
        <v>74</v>
      </c>
      <c r="C6" s="114"/>
      <c r="D6" s="114"/>
      <c r="E6" s="114"/>
      <c r="F6" s="114"/>
      <c r="G6" s="114"/>
      <c r="H6" s="114"/>
    </row>
    <row r="7" spans="1:50" ht="41.1" customHeight="1" x14ac:dyDescent="0.25">
      <c r="A7" s="14" t="s">
        <v>3</v>
      </c>
      <c r="B7" s="114" t="s">
        <v>75</v>
      </c>
      <c r="C7" s="114"/>
      <c r="D7" s="114"/>
      <c r="E7" s="114"/>
      <c r="F7" s="114"/>
      <c r="G7" s="114"/>
      <c r="H7" s="114"/>
    </row>
    <row r="8" spans="1:50" ht="31.5" x14ac:dyDescent="0.25">
      <c r="A8" s="14" t="s">
        <v>4</v>
      </c>
      <c r="B8" s="114" t="s">
        <v>76</v>
      </c>
      <c r="C8" s="114"/>
      <c r="D8" s="114"/>
      <c r="E8" s="114"/>
      <c r="F8" s="114"/>
      <c r="G8" s="114"/>
      <c r="H8" s="114"/>
    </row>
    <row r="9" spans="1:50" ht="31.5" x14ac:dyDescent="0.25">
      <c r="A9" s="14" t="s">
        <v>63</v>
      </c>
      <c r="B9" s="114" t="s">
        <v>77</v>
      </c>
      <c r="C9" s="114"/>
      <c r="D9" s="114"/>
      <c r="E9" s="114"/>
      <c r="F9" s="114"/>
      <c r="G9" s="114"/>
      <c r="H9" s="114"/>
    </row>
    <row r="10" spans="1:50" ht="31.5" x14ac:dyDescent="0.25">
      <c r="A10" s="24" t="s">
        <v>65</v>
      </c>
      <c r="B10" s="114" t="s">
        <v>78</v>
      </c>
      <c r="C10" s="114"/>
      <c r="D10" s="114"/>
      <c r="E10" s="114"/>
      <c r="F10" s="114"/>
      <c r="G10" s="114"/>
      <c r="H10" s="114"/>
    </row>
    <row r="11" spans="1:50" ht="31.5" x14ac:dyDescent="0.25">
      <c r="A11" s="24" t="s">
        <v>64</v>
      </c>
      <c r="B11" s="114" t="s">
        <v>79</v>
      </c>
      <c r="C11" s="114"/>
      <c r="D11" s="114"/>
      <c r="E11" s="114"/>
      <c r="F11" s="114"/>
      <c r="G11" s="114"/>
      <c r="H11" s="114"/>
    </row>
    <row r="12" spans="1:50" ht="31.5" x14ac:dyDescent="0.25">
      <c r="A12" s="24" t="s">
        <v>154</v>
      </c>
      <c r="B12" s="114" t="s">
        <v>80</v>
      </c>
      <c r="C12" s="114"/>
      <c r="D12" s="114"/>
      <c r="E12" s="114"/>
      <c r="F12" s="114"/>
      <c r="G12" s="114"/>
      <c r="H12" s="114"/>
    </row>
    <row r="13" spans="1:50" ht="58.5" customHeight="1" x14ac:dyDescent="0.25">
      <c r="A13" s="14" t="s">
        <v>81</v>
      </c>
      <c r="B13" s="114" t="s">
        <v>82</v>
      </c>
      <c r="C13" s="114"/>
      <c r="D13" s="114"/>
      <c r="E13" s="114"/>
      <c r="F13" s="114"/>
      <c r="G13" s="114"/>
      <c r="H13" s="114"/>
    </row>
    <row r="14" spans="1:50" ht="31.5" x14ac:dyDescent="0.25">
      <c r="A14" s="14" t="s">
        <v>6</v>
      </c>
      <c r="B14" s="114" t="s">
        <v>83</v>
      </c>
      <c r="C14" s="114"/>
      <c r="D14" s="114"/>
      <c r="E14" s="114"/>
      <c r="F14" s="114"/>
      <c r="G14" s="114"/>
      <c r="H14" s="114"/>
    </row>
    <row r="15" spans="1:50" ht="47.25" x14ac:dyDescent="0.25">
      <c r="A15" s="14" t="s">
        <v>7</v>
      </c>
      <c r="B15" s="114" t="s">
        <v>84</v>
      </c>
      <c r="C15" s="114"/>
      <c r="D15" s="114"/>
      <c r="E15" s="114"/>
      <c r="F15" s="114"/>
      <c r="G15" s="114"/>
      <c r="H15" s="114"/>
    </row>
    <row r="16" spans="1:50" ht="45" customHeight="1" x14ac:dyDescent="0.25">
      <c r="A16" s="14" t="s">
        <v>8</v>
      </c>
      <c r="B16" s="114" t="s">
        <v>85</v>
      </c>
      <c r="C16" s="114"/>
      <c r="D16" s="114"/>
      <c r="E16" s="114"/>
      <c r="F16" s="114"/>
      <c r="G16" s="114"/>
      <c r="H16" s="114"/>
    </row>
    <row r="17" spans="1:8" ht="47.25" x14ac:dyDescent="0.25">
      <c r="A17" s="14" t="s">
        <v>9</v>
      </c>
      <c r="B17" s="114" t="s">
        <v>86</v>
      </c>
      <c r="C17" s="114"/>
      <c r="D17" s="114"/>
      <c r="E17" s="114"/>
      <c r="F17" s="114"/>
      <c r="G17" s="114"/>
      <c r="H17" s="114"/>
    </row>
    <row r="18" spans="1:8" ht="47.25" x14ac:dyDescent="0.25">
      <c r="A18" s="24" t="s">
        <v>87</v>
      </c>
      <c r="B18" s="114" t="s">
        <v>88</v>
      </c>
      <c r="C18" s="114"/>
      <c r="D18" s="114"/>
      <c r="E18" s="114"/>
      <c r="F18" s="114"/>
      <c r="G18" s="114"/>
      <c r="H18" s="114"/>
    </row>
    <row r="19" spans="1:8" ht="60" customHeight="1" x14ac:dyDescent="0.25">
      <c r="A19" s="24" t="s">
        <v>10</v>
      </c>
      <c r="B19" s="114" t="s">
        <v>89</v>
      </c>
      <c r="C19" s="114"/>
      <c r="D19" s="114"/>
      <c r="E19" s="114"/>
      <c r="F19" s="114"/>
      <c r="G19" s="114"/>
      <c r="H19" s="114"/>
    </row>
    <row r="20" spans="1:8" ht="31.5" x14ac:dyDescent="0.25">
      <c r="A20" s="14" t="s">
        <v>11</v>
      </c>
      <c r="B20" s="114" t="s">
        <v>90</v>
      </c>
      <c r="C20" s="114"/>
      <c r="D20" s="114"/>
      <c r="E20" s="114"/>
      <c r="F20" s="114"/>
      <c r="G20" s="114"/>
      <c r="H20" s="114"/>
    </row>
    <row r="21" spans="1:8" ht="31.5" x14ac:dyDescent="0.25">
      <c r="A21" s="14" t="s">
        <v>152</v>
      </c>
      <c r="B21" s="114" t="s">
        <v>91</v>
      </c>
      <c r="C21" s="114"/>
      <c r="D21" s="114"/>
      <c r="E21" s="114"/>
      <c r="F21" s="114"/>
      <c r="G21" s="114"/>
      <c r="H21" s="114"/>
    </row>
    <row r="22" spans="1:8" ht="31.5" x14ac:dyDescent="0.25">
      <c r="A22" s="14" t="s">
        <v>153</v>
      </c>
      <c r="B22" s="114" t="s">
        <v>92</v>
      </c>
      <c r="C22" s="114"/>
      <c r="D22" s="114"/>
      <c r="E22" s="114"/>
      <c r="F22" s="114"/>
      <c r="G22" s="114"/>
      <c r="H22" s="114"/>
    </row>
    <row r="23" spans="1:8" x14ac:dyDescent="0.25">
      <c r="A23" s="122"/>
      <c r="B23" s="123"/>
      <c r="C23" s="123"/>
      <c r="D23" s="123"/>
      <c r="E23" s="123"/>
      <c r="F23" s="123"/>
      <c r="G23" s="123"/>
      <c r="H23" s="123"/>
    </row>
    <row r="24" spans="1:8" ht="33" customHeight="1" x14ac:dyDescent="0.25">
      <c r="A24" s="121" t="s">
        <v>93</v>
      </c>
      <c r="B24" s="121"/>
      <c r="C24" s="121"/>
      <c r="D24" s="121"/>
      <c r="E24" s="121"/>
      <c r="F24" s="121"/>
      <c r="G24" s="121"/>
      <c r="H24" s="121"/>
    </row>
    <row r="25" spans="1:8" ht="102" customHeight="1" x14ac:dyDescent="0.25">
      <c r="A25" s="125" t="s">
        <v>94</v>
      </c>
      <c r="B25" s="125"/>
      <c r="C25" s="125"/>
      <c r="D25" s="125"/>
      <c r="E25" s="125"/>
      <c r="F25" s="125"/>
      <c r="G25" s="125"/>
      <c r="H25" s="125"/>
    </row>
    <row r="26" spans="1:8" ht="147.94999999999999" customHeight="1" x14ac:dyDescent="0.25">
      <c r="A26" s="24" t="s">
        <v>95</v>
      </c>
      <c r="B26" s="114" t="s">
        <v>96</v>
      </c>
      <c r="C26" s="114"/>
      <c r="D26" s="114"/>
      <c r="E26" s="114"/>
      <c r="F26" s="114"/>
      <c r="G26" s="114"/>
      <c r="H26" s="114"/>
    </row>
    <row r="27" spans="1:8" ht="59.45" customHeight="1" x14ac:dyDescent="0.25">
      <c r="A27" s="24" t="s">
        <v>97</v>
      </c>
      <c r="B27" s="114" t="s">
        <v>98</v>
      </c>
      <c r="C27" s="114"/>
      <c r="D27" s="114"/>
      <c r="E27" s="114"/>
      <c r="F27" s="114"/>
      <c r="G27" s="114"/>
      <c r="H27" s="114"/>
    </row>
    <row r="28" spans="1:8" ht="42" customHeight="1" x14ac:dyDescent="0.25">
      <c r="A28" s="24" t="s">
        <v>99</v>
      </c>
      <c r="B28" s="114" t="s">
        <v>100</v>
      </c>
      <c r="C28" s="114"/>
      <c r="D28" s="114"/>
      <c r="E28" s="114"/>
      <c r="F28" s="114"/>
      <c r="G28" s="114"/>
      <c r="H28" s="114"/>
    </row>
    <row r="29" spans="1:8" ht="28.5" customHeight="1" x14ac:dyDescent="0.25">
      <c r="A29" s="24" t="s">
        <v>101</v>
      </c>
      <c r="B29" s="114" t="s">
        <v>102</v>
      </c>
      <c r="C29" s="114"/>
      <c r="D29" s="114"/>
      <c r="E29" s="114"/>
      <c r="F29" s="114"/>
      <c r="G29" s="114"/>
      <c r="H29" s="114"/>
    </row>
    <row r="30" spans="1:8" x14ac:dyDescent="0.25">
      <c r="A30" s="124"/>
      <c r="B30" s="124"/>
      <c r="C30" s="124"/>
      <c r="D30" s="124"/>
      <c r="E30" s="124"/>
      <c r="F30" s="124"/>
      <c r="G30" s="124"/>
      <c r="H30" s="124"/>
    </row>
    <row r="31" spans="1:8" ht="33" customHeight="1" x14ac:dyDescent="0.25">
      <c r="A31" s="121" t="s">
        <v>103</v>
      </c>
      <c r="B31" s="121"/>
      <c r="C31" s="121"/>
      <c r="D31" s="121"/>
      <c r="E31" s="121"/>
      <c r="F31" s="121"/>
      <c r="G31" s="121"/>
      <c r="H31" s="121"/>
    </row>
    <row r="32" spans="1:8" ht="42" customHeight="1" x14ac:dyDescent="0.25">
      <c r="A32" s="14" t="s">
        <v>12</v>
      </c>
      <c r="B32" s="110" t="s">
        <v>104</v>
      </c>
      <c r="C32" s="111"/>
      <c r="D32" s="111"/>
      <c r="E32" s="111"/>
      <c r="F32" s="111"/>
      <c r="G32" s="111"/>
      <c r="H32" s="112"/>
    </row>
    <row r="33" spans="1:8" ht="43.5" customHeight="1" x14ac:dyDescent="0.25">
      <c r="A33" s="14" t="s">
        <v>13</v>
      </c>
      <c r="B33" s="110" t="s">
        <v>105</v>
      </c>
      <c r="C33" s="111"/>
      <c r="D33" s="111"/>
      <c r="E33" s="111"/>
      <c r="F33" s="111"/>
      <c r="G33" s="111"/>
      <c r="H33" s="112"/>
    </row>
    <row r="34" spans="1:8" ht="40.5" customHeight="1" x14ac:dyDescent="0.25">
      <c r="A34" s="14" t="s">
        <v>14</v>
      </c>
      <c r="B34" s="110" t="s">
        <v>106</v>
      </c>
      <c r="C34" s="111"/>
      <c r="D34" s="111"/>
      <c r="E34" s="111"/>
      <c r="F34" s="111"/>
      <c r="G34" s="111"/>
      <c r="H34" s="112"/>
    </row>
    <row r="35" spans="1:8" ht="75.75" customHeight="1" x14ac:dyDescent="0.25">
      <c r="A35" s="26" t="s">
        <v>107</v>
      </c>
      <c r="B35" s="117" t="s">
        <v>108</v>
      </c>
      <c r="C35" s="118"/>
      <c r="D35" s="118"/>
      <c r="E35" s="118"/>
      <c r="F35" s="118"/>
      <c r="G35" s="118"/>
      <c r="H35" s="119"/>
    </row>
    <row r="36" spans="1:8" ht="27.6" customHeight="1" x14ac:dyDescent="0.25">
      <c r="A36" s="26" t="s">
        <v>15</v>
      </c>
      <c r="B36" s="100" t="s">
        <v>109</v>
      </c>
      <c r="C36" s="101"/>
      <c r="D36" s="101"/>
      <c r="E36" s="101"/>
      <c r="F36" s="101"/>
      <c r="G36" s="101"/>
      <c r="H36" s="102"/>
    </row>
    <row r="37" spans="1:8" ht="47.45" customHeight="1" x14ac:dyDescent="0.25">
      <c r="A37" s="26" t="s">
        <v>135</v>
      </c>
      <c r="B37" s="100" t="s">
        <v>110</v>
      </c>
      <c r="C37" s="101"/>
      <c r="D37" s="101"/>
      <c r="E37" s="101"/>
      <c r="F37" s="101"/>
      <c r="G37" s="101"/>
      <c r="H37" s="102"/>
    </row>
    <row r="38" spans="1:8" ht="57.6" customHeight="1" x14ac:dyDescent="0.25">
      <c r="A38" s="26" t="s">
        <v>68</v>
      </c>
      <c r="B38" s="100" t="s">
        <v>111</v>
      </c>
      <c r="C38" s="101"/>
      <c r="D38" s="101"/>
      <c r="E38" s="101"/>
      <c r="F38" s="101"/>
      <c r="G38" s="101"/>
      <c r="H38" s="102"/>
    </row>
    <row r="39" spans="1:8" ht="45.75" customHeight="1" x14ac:dyDescent="0.25">
      <c r="A39" s="27" t="s">
        <v>16</v>
      </c>
      <c r="B39" s="100" t="s">
        <v>112</v>
      </c>
      <c r="C39" s="101"/>
      <c r="D39" s="101"/>
      <c r="E39" s="101"/>
      <c r="F39" s="101"/>
      <c r="G39" s="101"/>
      <c r="H39" s="102"/>
    </row>
    <row r="40" spans="1:8" ht="39.75" customHeight="1" x14ac:dyDescent="0.25">
      <c r="A40" s="27" t="s">
        <v>17</v>
      </c>
      <c r="B40" s="100" t="s">
        <v>113</v>
      </c>
      <c r="C40" s="101"/>
      <c r="D40" s="101"/>
      <c r="E40" s="101"/>
      <c r="F40" s="101"/>
      <c r="G40" s="101"/>
      <c r="H40" s="102"/>
    </row>
    <row r="41" spans="1:8" ht="41.45" customHeight="1" x14ac:dyDescent="0.25">
      <c r="A41" s="15" t="s">
        <v>18</v>
      </c>
      <c r="B41" s="104" t="s">
        <v>114</v>
      </c>
      <c r="C41" s="105"/>
      <c r="D41" s="105"/>
      <c r="E41" s="105"/>
      <c r="F41" s="105"/>
      <c r="G41" s="105"/>
      <c r="H41" s="106"/>
    </row>
    <row r="43" spans="1:8" ht="33" customHeight="1" x14ac:dyDescent="0.25">
      <c r="A43" s="103" t="s">
        <v>67</v>
      </c>
      <c r="B43" s="103"/>
      <c r="C43" s="103"/>
      <c r="D43" s="103"/>
      <c r="E43" s="103"/>
      <c r="F43" s="103"/>
      <c r="G43" s="103"/>
      <c r="H43" s="103"/>
    </row>
    <row r="44" spans="1:8" ht="39.950000000000003" customHeight="1" x14ac:dyDescent="0.25">
      <c r="A44" s="15" t="s">
        <v>19</v>
      </c>
      <c r="B44" s="104" t="s">
        <v>115</v>
      </c>
      <c r="C44" s="105"/>
      <c r="D44" s="105"/>
      <c r="E44" s="105"/>
      <c r="F44" s="105"/>
      <c r="G44" s="105"/>
      <c r="H44" s="106"/>
    </row>
    <row r="45" spans="1:8" ht="39.950000000000003" customHeight="1" x14ac:dyDescent="0.25">
      <c r="A45" s="15" t="s">
        <v>20</v>
      </c>
      <c r="B45" s="104" t="s">
        <v>116</v>
      </c>
      <c r="C45" s="105"/>
      <c r="D45" s="105"/>
      <c r="E45" s="105"/>
      <c r="F45" s="105"/>
      <c r="G45" s="105"/>
      <c r="H45" s="106"/>
    </row>
    <row r="46" spans="1:8" ht="39.950000000000003" customHeight="1" x14ac:dyDescent="0.25">
      <c r="A46" s="15" t="s">
        <v>21</v>
      </c>
      <c r="B46" s="104" t="s">
        <v>117</v>
      </c>
      <c r="C46" s="105"/>
      <c r="D46" s="105"/>
      <c r="E46" s="105"/>
      <c r="F46" s="105"/>
      <c r="G46" s="105"/>
      <c r="H46" s="106"/>
    </row>
    <row r="47" spans="1:8" ht="39.950000000000003" customHeight="1" x14ac:dyDescent="0.25">
      <c r="A47" s="15" t="s">
        <v>22</v>
      </c>
      <c r="B47" s="104" t="s">
        <v>118</v>
      </c>
      <c r="C47" s="105"/>
      <c r="D47" s="105"/>
      <c r="E47" s="105"/>
      <c r="F47" s="105"/>
      <c r="G47" s="105"/>
      <c r="H47" s="106"/>
    </row>
    <row r="48" spans="1:8" ht="39.950000000000003" customHeight="1" x14ac:dyDescent="0.25">
      <c r="A48" s="15" t="s">
        <v>23</v>
      </c>
      <c r="B48" s="104" t="s">
        <v>119</v>
      </c>
      <c r="C48" s="105"/>
      <c r="D48" s="105"/>
      <c r="E48" s="105"/>
      <c r="F48" s="105"/>
      <c r="G48" s="105"/>
      <c r="H48" s="106"/>
    </row>
    <row r="49" spans="1:8" x14ac:dyDescent="0.25">
      <c r="A49" s="120"/>
      <c r="B49" s="120"/>
      <c r="C49" s="120"/>
      <c r="D49" s="120"/>
      <c r="E49" s="120"/>
      <c r="F49" s="120"/>
      <c r="G49" s="120"/>
      <c r="H49" s="120"/>
    </row>
    <row r="50" spans="1:8" ht="33" customHeight="1" x14ac:dyDescent="0.25">
      <c r="A50" s="103" t="s">
        <v>0</v>
      </c>
      <c r="B50" s="103"/>
      <c r="C50" s="103"/>
      <c r="D50" s="103"/>
      <c r="E50" s="103"/>
      <c r="F50" s="103"/>
      <c r="G50" s="103"/>
      <c r="H50" s="103"/>
    </row>
    <row r="51" spans="1:8" ht="44.25" customHeight="1" x14ac:dyDescent="0.25">
      <c r="A51" s="15" t="s">
        <v>24</v>
      </c>
      <c r="B51" s="107" t="s">
        <v>120</v>
      </c>
      <c r="C51" s="108"/>
      <c r="D51" s="108"/>
      <c r="E51" s="108"/>
      <c r="F51" s="108"/>
      <c r="G51" s="108"/>
      <c r="H51" s="109"/>
    </row>
    <row r="52" spans="1:8" ht="90.95" customHeight="1" x14ac:dyDescent="0.25">
      <c r="A52" s="15" t="s">
        <v>25</v>
      </c>
      <c r="B52" s="110" t="s">
        <v>136</v>
      </c>
      <c r="C52" s="111"/>
      <c r="D52" s="111"/>
      <c r="E52" s="111"/>
      <c r="F52" s="111"/>
      <c r="G52" s="111"/>
      <c r="H52" s="112"/>
    </row>
    <row r="53" spans="1:8" ht="40.5" customHeight="1" x14ac:dyDescent="0.25">
      <c r="A53" s="15" t="s">
        <v>26</v>
      </c>
      <c r="B53" s="107" t="s">
        <v>121</v>
      </c>
      <c r="C53" s="108"/>
      <c r="D53" s="108"/>
      <c r="E53" s="108"/>
      <c r="F53" s="108"/>
      <c r="G53" s="108"/>
      <c r="H53" s="109"/>
    </row>
    <row r="54" spans="1:8" ht="32.25" customHeight="1" x14ac:dyDescent="0.25">
      <c r="A54" s="15" t="s">
        <v>27</v>
      </c>
      <c r="B54" s="107" t="s">
        <v>122</v>
      </c>
      <c r="C54" s="108"/>
      <c r="D54" s="108"/>
      <c r="E54" s="108"/>
      <c r="F54" s="108"/>
      <c r="G54" s="108"/>
      <c r="H54" s="109"/>
    </row>
    <row r="55" spans="1:8" ht="35.1" customHeight="1" x14ac:dyDescent="0.25">
      <c r="A55" s="14" t="s">
        <v>28</v>
      </c>
      <c r="B55" s="107" t="s">
        <v>123</v>
      </c>
      <c r="C55" s="108"/>
      <c r="D55" s="108"/>
      <c r="E55" s="108"/>
      <c r="F55" s="108"/>
      <c r="G55" s="108"/>
      <c r="H55" s="109"/>
    </row>
    <row r="56" spans="1:8" ht="40.5" customHeight="1" x14ac:dyDescent="0.25">
      <c r="A56" s="24" t="s">
        <v>29</v>
      </c>
      <c r="B56" s="107" t="s">
        <v>124</v>
      </c>
      <c r="C56" s="108"/>
      <c r="D56" s="108"/>
      <c r="E56" s="108"/>
      <c r="F56" s="108"/>
      <c r="G56" s="108"/>
      <c r="H56" s="109"/>
    </row>
    <row r="57" spans="1:8" ht="40.5" customHeight="1" x14ac:dyDescent="0.25">
      <c r="A57" s="24" t="s">
        <v>30</v>
      </c>
      <c r="B57" s="107" t="s">
        <v>125</v>
      </c>
      <c r="C57" s="108"/>
      <c r="D57" s="108"/>
      <c r="E57" s="108"/>
      <c r="F57" s="108"/>
      <c r="G57" s="108"/>
      <c r="H57" s="109"/>
    </row>
    <row r="58" spans="1:8" ht="35.1" customHeight="1" x14ac:dyDescent="0.25">
      <c r="A58" s="24" t="s">
        <v>31</v>
      </c>
      <c r="B58" s="107" t="s">
        <v>126</v>
      </c>
      <c r="C58" s="108"/>
      <c r="D58" s="108"/>
      <c r="E58" s="108"/>
      <c r="F58" s="108"/>
      <c r="G58" s="108"/>
      <c r="H58" s="109"/>
    </row>
    <row r="59" spans="1:8" ht="36" customHeight="1" x14ac:dyDescent="0.25">
      <c r="A59" s="24" t="s">
        <v>32</v>
      </c>
      <c r="B59" s="107" t="s">
        <v>127</v>
      </c>
      <c r="C59" s="108"/>
      <c r="D59" s="108"/>
      <c r="E59" s="108"/>
      <c r="F59" s="108"/>
      <c r="G59" s="108"/>
      <c r="H59" s="109"/>
    </row>
    <row r="60" spans="1:8" ht="54.75" customHeight="1" x14ac:dyDescent="0.25">
      <c r="A60" s="14" t="s">
        <v>128</v>
      </c>
      <c r="B60" s="107" t="s">
        <v>129</v>
      </c>
      <c r="C60" s="108"/>
      <c r="D60" s="108"/>
      <c r="E60" s="108"/>
      <c r="F60" s="108"/>
      <c r="G60" s="108"/>
      <c r="H60" s="109"/>
    </row>
    <row r="62" spans="1:8" ht="134.44999999999999" customHeight="1" x14ac:dyDescent="0.25">
      <c r="A62" s="115" t="s">
        <v>130</v>
      </c>
      <c r="B62" s="116"/>
      <c r="C62" s="116"/>
      <c r="D62" s="116"/>
      <c r="E62" s="116"/>
      <c r="F62" s="116"/>
      <c r="G62" s="116"/>
      <c r="H62" s="116"/>
    </row>
    <row r="63" spans="1:8" ht="64.5" customHeight="1" x14ac:dyDescent="0.25">
      <c r="A63" s="113" t="s">
        <v>131</v>
      </c>
      <c r="B63" s="113"/>
      <c r="C63" s="114" t="s">
        <v>132</v>
      </c>
      <c r="D63" s="114"/>
      <c r="E63" s="114"/>
      <c r="F63" s="114"/>
      <c r="G63" s="114"/>
      <c r="H63" s="114"/>
    </row>
    <row r="64" spans="1:8" ht="49.5" customHeight="1" x14ac:dyDescent="0.25">
      <c r="A64" s="113" t="s">
        <v>133</v>
      </c>
      <c r="B64" s="113"/>
      <c r="C64" s="114" t="s">
        <v>134</v>
      </c>
      <c r="D64" s="114"/>
      <c r="E64" s="114"/>
      <c r="F64" s="114"/>
      <c r="G64" s="114"/>
      <c r="H64" s="114"/>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60"/>
  <sheetViews>
    <sheetView tabSelected="1" topLeftCell="AR7" zoomScale="70" zoomScaleNormal="70" workbookViewId="0">
      <pane ySplit="1" topLeftCell="A40" activePane="bottomLeft" state="frozen"/>
      <selection activeCell="A7" sqref="A7"/>
      <selection pane="bottomLeft" activeCell="AS59" sqref="AS59:AS60"/>
    </sheetView>
  </sheetViews>
  <sheetFormatPr baseColWidth="10" defaultColWidth="10.85546875" defaultRowHeight="15" x14ac:dyDescent="0.25"/>
  <cols>
    <col min="1" max="1" width="20.85546875" style="31"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7" customWidth="1"/>
    <col min="8" max="8" width="17.5703125" style="7" customWidth="1"/>
    <col min="9" max="9" width="21.42578125" style="17" customWidth="1"/>
    <col min="10" max="10" width="16.85546875" style="8" customWidth="1"/>
    <col min="11" max="11" width="43.5703125" style="34" customWidth="1"/>
    <col min="12" max="12" width="18.7109375" style="7" customWidth="1"/>
    <col min="13" max="13" width="25.140625" style="7" customWidth="1"/>
    <col min="14" max="14" width="45.140625" style="34" customWidth="1"/>
    <col min="15" max="16" width="13.85546875" style="7" customWidth="1"/>
    <col min="17" max="17" width="20.5703125" style="7" customWidth="1"/>
    <col min="18" max="18" width="17.42578125" style="17" customWidth="1"/>
    <col min="19" max="19" width="17" style="21" customWidth="1"/>
    <col min="20" max="20" width="18.5703125" style="22" customWidth="1"/>
    <col min="21" max="22" width="18.5703125" style="37" hidden="1" customWidth="1"/>
    <col min="23" max="23" width="23.5703125" style="38" hidden="1" customWidth="1"/>
    <col min="24" max="24" width="27.5703125" style="38" hidden="1" customWidth="1"/>
    <col min="25" max="27" width="21.28515625" style="38" customWidth="1"/>
    <col min="28" max="28" width="36.140625" style="20" customWidth="1"/>
    <col min="29" max="29" width="18.42578125" style="4" customWidth="1"/>
    <col min="30" max="30" width="29.28515625" style="6" customWidth="1"/>
    <col min="31" max="31" width="61.28515625" style="35" customWidth="1"/>
    <col min="32" max="32" width="20.5703125" style="18" customWidth="1"/>
    <col min="33" max="35" width="20.42578125" style="19" customWidth="1"/>
    <col min="36" max="36" width="17.5703125" style="19" customWidth="1"/>
    <col min="37" max="38" width="17.5703125" style="29" customWidth="1"/>
    <col min="39" max="39" width="17.5703125" style="16" customWidth="1"/>
    <col min="40" max="40" width="17.5703125" style="17" customWidth="1"/>
    <col min="41" max="41" width="17.5703125" style="30" customWidth="1"/>
    <col min="42" max="42" width="19.7109375" style="7" customWidth="1"/>
    <col min="43" max="43" width="19.7109375" style="31" customWidth="1"/>
    <col min="44" max="44" width="24.42578125" style="36" customWidth="1"/>
    <col min="45" max="45" width="19.7109375" style="36" customWidth="1"/>
    <col min="46" max="46" width="19.7109375" style="31" customWidth="1"/>
    <col min="47" max="47" width="23.42578125" style="31" customWidth="1"/>
    <col min="48" max="51" width="29.140625" style="31" customWidth="1"/>
    <col min="52" max="52" width="21.140625" style="7" customWidth="1"/>
    <col min="53" max="53" width="30.85546875" style="31" customWidth="1"/>
    <col min="54" max="54" width="28" style="31" customWidth="1"/>
    <col min="55" max="55" width="19.5703125" style="7" customWidth="1"/>
    <col min="56" max="56" width="23.140625" style="7" customWidth="1"/>
    <col min="57" max="57" width="41.5703125" style="33" customWidth="1"/>
    <col min="58" max="58" width="53" style="7" customWidth="1"/>
    <col min="59" max="59" width="60.140625" style="34" customWidth="1"/>
    <col min="60" max="16384" width="10.85546875" style="39"/>
  </cols>
  <sheetData>
    <row r="1" spans="1:59" ht="22.5" customHeight="1" x14ac:dyDescent="0.25">
      <c r="B1" s="182" t="s">
        <v>137</v>
      </c>
      <c r="C1" s="182"/>
      <c r="D1" s="183" t="s">
        <v>151</v>
      </c>
      <c r="E1" s="184"/>
      <c r="F1" s="184"/>
      <c r="G1" s="184"/>
      <c r="H1" s="184"/>
      <c r="I1" s="184"/>
      <c r="J1" s="185"/>
      <c r="K1" s="186"/>
      <c r="L1" s="184"/>
      <c r="M1" s="184"/>
      <c r="N1" s="186"/>
      <c r="O1" s="184"/>
      <c r="P1" s="184"/>
      <c r="Q1" s="187"/>
      <c r="R1" s="184"/>
      <c r="S1" s="184"/>
      <c r="T1" s="184"/>
      <c r="U1" s="188"/>
      <c r="V1" s="188"/>
      <c r="W1" s="187"/>
      <c r="X1" s="187"/>
      <c r="Y1" s="187"/>
      <c r="Z1" s="187"/>
      <c r="AA1" s="187"/>
      <c r="AB1" s="185"/>
      <c r="AC1" s="185"/>
      <c r="AD1" s="184"/>
      <c r="AE1" s="186"/>
      <c r="AF1" s="187"/>
      <c r="AG1" s="184"/>
      <c r="AH1" s="184"/>
      <c r="AI1" s="184"/>
      <c r="AJ1" s="184"/>
      <c r="AK1" s="189"/>
      <c r="AL1" s="189"/>
      <c r="AM1" s="190"/>
      <c r="AN1" s="190"/>
      <c r="AO1" s="190"/>
      <c r="AP1" s="185"/>
      <c r="AQ1" s="185"/>
      <c r="AR1" s="184"/>
      <c r="AS1" s="185"/>
      <c r="AT1" s="185"/>
      <c r="AU1" s="185"/>
      <c r="AV1" s="185"/>
      <c r="AW1" s="185"/>
      <c r="AX1" s="185"/>
      <c r="AY1" s="185"/>
      <c r="AZ1" s="191"/>
      <c r="BA1" s="41" t="s">
        <v>138</v>
      </c>
      <c r="BE1" s="32"/>
      <c r="BF1" s="9"/>
      <c r="BG1" s="40"/>
    </row>
    <row r="2" spans="1:59" ht="27.75" customHeight="1" x14ac:dyDescent="0.25">
      <c r="B2" s="182"/>
      <c r="C2" s="182"/>
      <c r="D2" s="183" t="s">
        <v>139</v>
      </c>
      <c r="E2" s="184"/>
      <c r="F2" s="184"/>
      <c r="G2" s="184"/>
      <c r="H2" s="184"/>
      <c r="I2" s="184"/>
      <c r="J2" s="185"/>
      <c r="K2" s="186"/>
      <c r="L2" s="184"/>
      <c r="M2" s="184"/>
      <c r="N2" s="186"/>
      <c r="O2" s="184"/>
      <c r="P2" s="184"/>
      <c r="Q2" s="187"/>
      <c r="R2" s="184"/>
      <c r="S2" s="184"/>
      <c r="T2" s="184"/>
      <c r="U2" s="188"/>
      <c r="V2" s="188"/>
      <c r="W2" s="187"/>
      <c r="X2" s="187"/>
      <c r="Y2" s="187"/>
      <c r="Z2" s="187"/>
      <c r="AA2" s="187"/>
      <c r="AB2" s="185"/>
      <c r="AC2" s="185"/>
      <c r="AD2" s="184"/>
      <c r="AE2" s="186"/>
      <c r="AF2" s="187"/>
      <c r="AG2" s="184"/>
      <c r="AH2" s="184"/>
      <c r="AI2" s="184"/>
      <c r="AJ2" s="184"/>
      <c r="AK2" s="189"/>
      <c r="AL2" s="189"/>
      <c r="AM2" s="190"/>
      <c r="AN2" s="190"/>
      <c r="AO2" s="190"/>
      <c r="AP2" s="185"/>
      <c r="AQ2" s="185"/>
      <c r="AR2" s="184"/>
      <c r="AS2" s="185"/>
      <c r="AT2" s="185"/>
      <c r="AU2" s="185"/>
      <c r="AV2" s="185"/>
      <c r="AW2" s="185"/>
      <c r="AX2" s="185"/>
      <c r="AY2" s="185"/>
      <c r="AZ2" s="191"/>
      <c r="BA2" s="41" t="s">
        <v>140</v>
      </c>
      <c r="BE2" s="32"/>
      <c r="BF2" s="9"/>
      <c r="BG2" s="40"/>
    </row>
    <row r="3" spans="1:59" ht="35.25" customHeight="1" x14ac:dyDescent="0.25">
      <c r="B3" s="182"/>
      <c r="C3" s="182"/>
      <c r="D3" s="183" t="s">
        <v>141</v>
      </c>
      <c r="E3" s="184"/>
      <c r="F3" s="184"/>
      <c r="G3" s="184"/>
      <c r="H3" s="184"/>
      <c r="I3" s="184"/>
      <c r="J3" s="185"/>
      <c r="K3" s="186"/>
      <c r="L3" s="184"/>
      <c r="M3" s="184"/>
      <c r="N3" s="186"/>
      <c r="O3" s="184"/>
      <c r="P3" s="184"/>
      <c r="Q3" s="187"/>
      <c r="R3" s="184"/>
      <c r="S3" s="184"/>
      <c r="T3" s="184"/>
      <c r="U3" s="188"/>
      <c r="V3" s="188"/>
      <c r="W3" s="187"/>
      <c r="X3" s="187"/>
      <c r="Y3" s="187"/>
      <c r="Z3" s="187"/>
      <c r="AA3" s="187"/>
      <c r="AB3" s="185"/>
      <c r="AC3" s="185"/>
      <c r="AD3" s="184"/>
      <c r="AE3" s="186"/>
      <c r="AF3" s="187"/>
      <c r="AG3" s="184"/>
      <c r="AH3" s="184"/>
      <c r="AI3" s="184"/>
      <c r="AJ3" s="184"/>
      <c r="AK3" s="189"/>
      <c r="AL3" s="189"/>
      <c r="AM3" s="190"/>
      <c r="AN3" s="190"/>
      <c r="AO3" s="190"/>
      <c r="AP3" s="185"/>
      <c r="AQ3" s="185"/>
      <c r="AR3" s="184"/>
      <c r="AS3" s="185"/>
      <c r="AT3" s="185"/>
      <c r="AU3" s="185"/>
      <c r="AV3" s="185"/>
      <c r="AW3" s="185"/>
      <c r="AX3" s="185"/>
      <c r="AY3" s="185"/>
      <c r="AZ3" s="191"/>
      <c r="BA3" s="41" t="s">
        <v>142</v>
      </c>
      <c r="BE3" s="32"/>
      <c r="BF3" s="9"/>
      <c r="BG3" s="40"/>
    </row>
    <row r="4" spans="1:59" ht="19.5" customHeight="1" x14ac:dyDescent="0.25">
      <c r="B4" s="182"/>
      <c r="C4" s="182"/>
      <c r="D4" s="183" t="s">
        <v>143</v>
      </c>
      <c r="E4" s="184"/>
      <c r="F4" s="184"/>
      <c r="G4" s="184"/>
      <c r="H4" s="184"/>
      <c r="I4" s="184"/>
      <c r="J4" s="185"/>
      <c r="K4" s="186"/>
      <c r="L4" s="184"/>
      <c r="M4" s="184"/>
      <c r="N4" s="186"/>
      <c r="O4" s="184"/>
      <c r="P4" s="184"/>
      <c r="Q4" s="187"/>
      <c r="R4" s="184"/>
      <c r="S4" s="184"/>
      <c r="T4" s="184"/>
      <c r="U4" s="188"/>
      <c r="V4" s="188"/>
      <c r="W4" s="187"/>
      <c r="X4" s="187"/>
      <c r="Y4" s="187"/>
      <c r="Z4" s="187"/>
      <c r="AA4" s="187"/>
      <c r="AB4" s="185"/>
      <c r="AC4" s="185"/>
      <c r="AD4" s="184"/>
      <c r="AE4" s="186"/>
      <c r="AF4" s="187"/>
      <c r="AG4" s="184"/>
      <c r="AH4" s="184"/>
      <c r="AI4" s="184"/>
      <c r="AJ4" s="184"/>
      <c r="AK4" s="189"/>
      <c r="AL4" s="189"/>
      <c r="AM4" s="190"/>
      <c r="AN4" s="190"/>
      <c r="AO4" s="190"/>
      <c r="AP4" s="185"/>
      <c r="AQ4" s="185"/>
      <c r="AR4" s="184"/>
      <c r="AS4" s="185"/>
      <c r="AT4" s="185"/>
      <c r="AU4" s="185"/>
      <c r="AV4" s="185"/>
      <c r="AW4" s="185"/>
      <c r="AX4" s="185"/>
      <c r="AY4" s="185"/>
      <c r="AZ4" s="191"/>
      <c r="BA4" s="41" t="s">
        <v>144</v>
      </c>
      <c r="BE4" s="32"/>
      <c r="BF4" s="9"/>
      <c r="BG4" s="40"/>
    </row>
    <row r="5" spans="1:59" ht="34.5" customHeight="1" thickBot="1" x14ac:dyDescent="0.3">
      <c r="B5" s="192" t="s">
        <v>145</v>
      </c>
      <c r="C5" s="192"/>
      <c r="D5" s="193" t="s">
        <v>188</v>
      </c>
      <c r="E5" s="194"/>
      <c r="F5" s="194"/>
      <c r="G5" s="194"/>
      <c r="H5" s="194"/>
      <c r="I5" s="194"/>
      <c r="J5" s="195"/>
      <c r="K5" s="196"/>
      <c r="L5" s="194"/>
      <c r="M5" s="194"/>
      <c r="N5" s="196"/>
      <c r="O5" s="194"/>
      <c r="P5" s="194"/>
      <c r="Q5" s="197"/>
      <c r="R5" s="194"/>
      <c r="S5" s="194"/>
      <c r="T5" s="194"/>
      <c r="U5" s="198"/>
      <c r="V5" s="198"/>
      <c r="W5" s="197"/>
      <c r="X5" s="197"/>
      <c r="Y5" s="199"/>
      <c r="Z5" s="199"/>
      <c r="AA5" s="199"/>
      <c r="AB5" s="195"/>
      <c r="AC5" s="195"/>
      <c r="AD5" s="194"/>
      <c r="AE5" s="196"/>
      <c r="AF5" s="197"/>
      <c r="AG5" s="194"/>
      <c r="AH5" s="194"/>
      <c r="AI5" s="194"/>
      <c r="AJ5" s="194"/>
      <c r="AK5" s="200"/>
      <c r="AL5" s="200"/>
      <c r="AM5" s="201"/>
      <c r="AN5" s="201"/>
      <c r="AO5" s="201"/>
      <c r="AP5" s="195"/>
      <c r="AQ5" s="195"/>
      <c r="AR5" s="194"/>
      <c r="AS5" s="195"/>
      <c r="AT5" s="195"/>
      <c r="AU5" s="195"/>
      <c r="AV5" s="195"/>
      <c r="AW5" s="195"/>
      <c r="AX5" s="195"/>
      <c r="AY5" s="195"/>
      <c r="AZ5" s="202"/>
      <c r="BA5" s="42"/>
      <c r="BE5" s="32"/>
      <c r="BF5" s="9"/>
      <c r="BG5" s="40"/>
    </row>
    <row r="6" spans="1:59" ht="97.5" customHeight="1" thickBot="1" x14ac:dyDescent="0.3">
      <c r="A6" s="206" t="s">
        <v>66</v>
      </c>
      <c r="B6" s="168"/>
      <c r="C6" s="168"/>
      <c r="D6" s="168"/>
      <c r="E6" s="168"/>
      <c r="F6" s="168"/>
      <c r="G6" s="167"/>
      <c r="H6" s="168"/>
      <c r="I6" s="167"/>
      <c r="J6" s="207"/>
      <c r="K6" s="208"/>
      <c r="L6" s="168"/>
      <c r="M6" s="168"/>
      <c r="N6" s="208"/>
      <c r="O6" s="168"/>
      <c r="P6" s="168"/>
      <c r="Q6" s="209"/>
      <c r="R6" s="167"/>
      <c r="S6" s="167"/>
      <c r="T6" s="167"/>
      <c r="U6" s="210" t="s">
        <v>147</v>
      </c>
      <c r="V6" s="211"/>
      <c r="W6" s="212"/>
      <c r="X6" s="213"/>
      <c r="Y6" s="66"/>
      <c r="Z6" s="67"/>
      <c r="AA6" s="68"/>
      <c r="AB6" s="214" t="s">
        <v>149</v>
      </c>
      <c r="AC6" s="215"/>
      <c r="AD6" s="216"/>
      <c r="AE6" s="217"/>
      <c r="AF6" s="218"/>
      <c r="AG6" s="219"/>
      <c r="AH6" s="219"/>
      <c r="AI6" s="219"/>
      <c r="AJ6" s="219"/>
      <c r="AK6" s="220"/>
      <c r="AL6" s="220"/>
      <c r="AM6" s="219"/>
      <c r="AN6" s="219"/>
      <c r="AO6" s="219"/>
      <c r="AP6" s="221"/>
      <c r="AQ6" s="222"/>
      <c r="AR6" s="166" t="s">
        <v>67</v>
      </c>
      <c r="AS6" s="167"/>
      <c r="AT6" s="168"/>
      <c r="AU6" s="168"/>
      <c r="AV6" s="169"/>
      <c r="AW6" s="75"/>
      <c r="AX6" s="75"/>
      <c r="AY6" s="75"/>
      <c r="AZ6" s="170" t="s">
        <v>0</v>
      </c>
      <c r="BA6" s="171"/>
      <c r="BB6" s="171"/>
      <c r="BC6" s="171"/>
      <c r="BD6" s="172"/>
      <c r="BE6" s="51"/>
      <c r="BF6" s="173" t="s">
        <v>148</v>
      </c>
      <c r="BG6" s="174"/>
    </row>
    <row r="7" spans="1:59" ht="57" customHeight="1" thickBot="1" x14ac:dyDescent="0.3">
      <c r="A7" s="157" t="s">
        <v>71</v>
      </c>
      <c r="B7" s="157" t="s">
        <v>1</v>
      </c>
      <c r="C7" s="157" t="s">
        <v>2</v>
      </c>
      <c r="D7" s="157" t="s">
        <v>146</v>
      </c>
      <c r="E7" s="157" t="s">
        <v>4</v>
      </c>
      <c r="F7" s="157" t="s">
        <v>63</v>
      </c>
      <c r="G7" s="157" t="s">
        <v>65</v>
      </c>
      <c r="H7" s="157" t="s">
        <v>64</v>
      </c>
      <c r="I7" s="157" t="s">
        <v>154</v>
      </c>
      <c r="J7" s="157" t="s">
        <v>5</v>
      </c>
      <c r="K7" s="157" t="s">
        <v>6</v>
      </c>
      <c r="L7" s="157" t="s">
        <v>7</v>
      </c>
      <c r="M7" s="223" t="s">
        <v>8</v>
      </c>
      <c r="N7" s="223" t="s">
        <v>9</v>
      </c>
      <c r="O7" s="246" t="s">
        <v>70</v>
      </c>
      <c r="P7" s="247"/>
      <c r="Q7" s="227" t="s">
        <v>10</v>
      </c>
      <c r="R7" s="223" t="s">
        <v>11</v>
      </c>
      <c r="S7" s="223" t="s">
        <v>152</v>
      </c>
      <c r="T7" s="244" t="s">
        <v>153</v>
      </c>
      <c r="U7" s="223" t="s">
        <v>95</v>
      </c>
      <c r="V7" s="223" t="s">
        <v>97</v>
      </c>
      <c r="W7" s="223" t="s">
        <v>99</v>
      </c>
      <c r="X7" s="223" t="s">
        <v>101</v>
      </c>
      <c r="Y7" s="229" t="s">
        <v>232</v>
      </c>
      <c r="Z7" s="233" t="s">
        <v>233</v>
      </c>
      <c r="AA7" s="231" t="s">
        <v>234</v>
      </c>
      <c r="AB7" s="223" t="s">
        <v>12</v>
      </c>
      <c r="AC7" s="223" t="s">
        <v>13</v>
      </c>
      <c r="AD7" s="223" t="s">
        <v>14</v>
      </c>
      <c r="AE7" s="225" t="s">
        <v>69</v>
      </c>
      <c r="AF7" s="225" t="s">
        <v>15</v>
      </c>
      <c r="AG7" s="225" t="s">
        <v>156</v>
      </c>
      <c r="AH7" s="150" t="s">
        <v>241</v>
      </c>
      <c r="AI7" s="152" t="s">
        <v>242</v>
      </c>
      <c r="AJ7" s="225" t="s">
        <v>68</v>
      </c>
      <c r="AK7" s="225" t="s">
        <v>16</v>
      </c>
      <c r="AL7" s="225" t="s">
        <v>17</v>
      </c>
      <c r="AM7" s="204" t="s">
        <v>18</v>
      </c>
      <c r="AN7" s="204" t="s">
        <v>19</v>
      </c>
      <c r="AO7" s="204" t="s">
        <v>20</v>
      </c>
      <c r="AP7" s="175" t="s">
        <v>21</v>
      </c>
      <c r="AQ7" s="175" t="s">
        <v>22</v>
      </c>
      <c r="AR7" s="157" t="s">
        <v>23</v>
      </c>
      <c r="AS7" s="175" t="s">
        <v>24</v>
      </c>
      <c r="AT7" s="175" t="s">
        <v>25</v>
      </c>
      <c r="AU7" s="175" t="s">
        <v>26</v>
      </c>
      <c r="AV7" s="175" t="s">
        <v>27</v>
      </c>
      <c r="AW7" s="144" t="s">
        <v>244</v>
      </c>
      <c r="AX7" s="144" t="s">
        <v>245</v>
      </c>
      <c r="AY7" s="145" t="s">
        <v>246</v>
      </c>
      <c r="AZ7" s="157" t="s">
        <v>28</v>
      </c>
      <c r="BA7" s="157" t="s">
        <v>29</v>
      </c>
      <c r="BB7" s="157" t="s">
        <v>30</v>
      </c>
      <c r="BC7" s="157" t="s">
        <v>31</v>
      </c>
      <c r="BD7" s="157" t="s">
        <v>32</v>
      </c>
      <c r="BE7" s="242" t="s">
        <v>235</v>
      </c>
      <c r="BF7" s="240" t="s">
        <v>131</v>
      </c>
      <c r="BG7" s="238" t="s">
        <v>133</v>
      </c>
    </row>
    <row r="8" spans="1:59" ht="36.950000000000003" customHeight="1" thickBot="1" x14ac:dyDescent="0.3">
      <c r="A8" s="203"/>
      <c r="B8" s="158"/>
      <c r="C8" s="158"/>
      <c r="D8" s="158"/>
      <c r="E8" s="158"/>
      <c r="F8" s="158"/>
      <c r="G8" s="158"/>
      <c r="H8" s="158"/>
      <c r="I8" s="158"/>
      <c r="J8" s="158"/>
      <c r="K8" s="158"/>
      <c r="L8" s="158"/>
      <c r="M8" s="224"/>
      <c r="N8" s="224"/>
      <c r="O8" s="43" t="s">
        <v>33</v>
      </c>
      <c r="P8" s="43" t="s">
        <v>150</v>
      </c>
      <c r="Q8" s="228"/>
      <c r="R8" s="224"/>
      <c r="S8" s="224"/>
      <c r="T8" s="245"/>
      <c r="U8" s="224"/>
      <c r="V8" s="224"/>
      <c r="W8" s="224"/>
      <c r="X8" s="224"/>
      <c r="Y8" s="230"/>
      <c r="Z8" s="234"/>
      <c r="AA8" s="232"/>
      <c r="AB8" s="224"/>
      <c r="AC8" s="224"/>
      <c r="AD8" s="224"/>
      <c r="AE8" s="226"/>
      <c r="AF8" s="226"/>
      <c r="AG8" s="226"/>
      <c r="AH8" s="151"/>
      <c r="AI8" s="153"/>
      <c r="AJ8" s="226"/>
      <c r="AK8" s="226"/>
      <c r="AL8" s="226"/>
      <c r="AM8" s="205"/>
      <c r="AN8" s="205"/>
      <c r="AO8" s="205"/>
      <c r="AP8" s="176"/>
      <c r="AQ8" s="176"/>
      <c r="AR8" s="158"/>
      <c r="AS8" s="176"/>
      <c r="AT8" s="176"/>
      <c r="AU8" s="176"/>
      <c r="AV8" s="176"/>
      <c r="AW8" s="144"/>
      <c r="AX8" s="144"/>
      <c r="AY8" s="146"/>
      <c r="AZ8" s="158"/>
      <c r="BA8" s="158"/>
      <c r="BB8" s="158"/>
      <c r="BC8" s="158"/>
      <c r="BD8" s="158"/>
      <c r="BE8" s="243"/>
      <c r="BF8" s="241"/>
      <c r="BG8" s="239"/>
    </row>
    <row r="9" spans="1:59" x14ac:dyDescent="0.25">
      <c r="A9" s="52"/>
      <c r="B9" s="63"/>
      <c r="C9" s="53"/>
      <c r="D9" s="44"/>
      <c r="E9" s="45"/>
      <c r="F9" s="44"/>
      <c r="G9" s="46"/>
      <c r="H9" s="44"/>
      <c r="I9" s="46"/>
      <c r="J9" s="46"/>
      <c r="K9" s="47"/>
      <c r="L9" s="44"/>
      <c r="M9" s="44"/>
      <c r="N9" s="47"/>
      <c r="O9" s="44"/>
      <c r="P9" s="44"/>
      <c r="Q9" s="44"/>
      <c r="R9" s="46"/>
      <c r="S9" s="46"/>
      <c r="T9" s="46"/>
      <c r="U9" s="48"/>
      <c r="V9" s="48"/>
      <c r="W9" s="44"/>
      <c r="X9" s="44"/>
      <c r="Y9" s="46"/>
      <c r="Z9" s="46"/>
      <c r="AA9" s="46"/>
      <c r="AB9" s="46"/>
      <c r="AC9" s="44"/>
      <c r="AD9" s="44"/>
      <c r="AE9" s="47"/>
      <c r="AF9" s="44"/>
      <c r="AG9" s="46"/>
      <c r="AH9" s="46"/>
      <c r="AI9" s="46"/>
      <c r="AJ9" s="46"/>
      <c r="AK9" s="49"/>
      <c r="AL9" s="49"/>
      <c r="AM9" s="48"/>
      <c r="AN9" s="55"/>
      <c r="AO9" s="56"/>
      <c r="AP9" s="65"/>
      <c r="AQ9" s="65"/>
      <c r="AR9" s="48"/>
      <c r="AS9" s="48"/>
      <c r="AT9" s="44"/>
      <c r="AU9" s="44"/>
      <c r="AV9" s="44"/>
      <c r="AW9" s="44"/>
      <c r="AX9" s="44"/>
      <c r="AY9" s="44"/>
      <c r="AZ9" s="50"/>
      <c r="BA9" s="50"/>
      <c r="BB9" s="50"/>
      <c r="BC9" s="50"/>
      <c r="BD9" s="50"/>
      <c r="BE9" s="69"/>
      <c r="BF9" s="62"/>
      <c r="BG9" s="69"/>
    </row>
    <row r="10" spans="1:59" ht="63.75" customHeight="1" x14ac:dyDescent="0.25">
      <c r="A10" s="164"/>
      <c r="B10" s="164" t="s">
        <v>157</v>
      </c>
      <c r="C10" s="164" t="s">
        <v>158</v>
      </c>
      <c r="D10" s="64" t="s">
        <v>159</v>
      </c>
      <c r="E10" s="54">
        <v>0.39</v>
      </c>
      <c r="F10" s="9" t="s">
        <v>160</v>
      </c>
      <c r="G10" s="57">
        <v>0.45</v>
      </c>
      <c r="H10" s="9" t="s">
        <v>187</v>
      </c>
      <c r="I10" s="57">
        <v>0.03</v>
      </c>
      <c r="J10" s="127" t="s">
        <v>162</v>
      </c>
      <c r="K10" s="9" t="s">
        <v>163</v>
      </c>
      <c r="L10" s="9" t="s">
        <v>161</v>
      </c>
      <c r="M10" s="9">
        <v>32.9</v>
      </c>
      <c r="N10" s="40" t="s">
        <v>164</v>
      </c>
      <c r="O10" s="9" t="s">
        <v>165</v>
      </c>
      <c r="P10" s="9"/>
      <c r="Q10" s="9"/>
      <c r="R10" s="9">
        <v>7.6</v>
      </c>
      <c r="S10" s="58">
        <v>3</v>
      </c>
      <c r="T10" s="70">
        <v>1.2</v>
      </c>
      <c r="Y10" s="71">
        <v>0</v>
      </c>
      <c r="Z10" s="72">
        <f>Y10/S10</f>
        <v>0</v>
      </c>
      <c r="AA10" s="90">
        <f>(T10+Y10)/R10</f>
        <v>0.15789473684210525</v>
      </c>
      <c r="AB10" s="133" t="s">
        <v>166</v>
      </c>
      <c r="AC10" s="270">
        <v>2020130010239</v>
      </c>
      <c r="AD10" s="273" t="s">
        <v>167</v>
      </c>
      <c r="AE10" s="59" t="s">
        <v>168</v>
      </c>
      <c r="AF10" s="59" t="s">
        <v>169</v>
      </c>
      <c r="AG10" s="60">
        <v>3</v>
      </c>
      <c r="AH10" s="60">
        <v>0</v>
      </c>
      <c r="AI10" s="92">
        <v>0</v>
      </c>
      <c r="AJ10" s="61">
        <v>0.4</v>
      </c>
      <c r="AK10" s="248">
        <v>45293</v>
      </c>
      <c r="AL10" s="248" t="s">
        <v>170</v>
      </c>
      <c r="AM10" s="177">
        <v>180</v>
      </c>
      <c r="AN10" s="164">
        <v>1036134</v>
      </c>
      <c r="AO10" s="251"/>
      <c r="AP10" s="161" t="s">
        <v>171</v>
      </c>
      <c r="AQ10" s="164" t="s">
        <v>172</v>
      </c>
      <c r="AR10" s="258" t="s">
        <v>173</v>
      </c>
      <c r="AS10" s="147">
        <v>1000000000</v>
      </c>
      <c r="AT10" s="164" t="s">
        <v>177</v>
      </c>
      <c r="AU10" s="164" t="s">
        <v>176</v>
      </c>
      <c r="AV10" s="164" t="s">
        <v>180</v>
      </c>
      <c r="AW10" s="147">
        <v>77200000</v>
      </c>
      <c r="AX10" s="147">
        <v>0</v>
      </c>
      <c r="AY10" s="147">
        <v>0</v>
      </c>
      <c r="AZ10" s="164" t="s">
        <v>181</v>
      </c>
      <c r="BA10" s="164" t="s">
        <v>182</v>
      </c>
      <c r="BB10" s="164" t="s">
        <v>182</v>
      </c>
      <c r="BC10" s="164" t="s">
        <v>183</v>
      </c>
      <c r="BD10" s="181">
        <v>45323</v>
      </c>
      <c r="BE10" s="300" t="s">
        <v>238</v>
      </c>
      <c r="BF10" s="161" t="s">
        <v>184</v>
      </c>
      <c r="BG10" s="164" t="s">
        <v>185</v>
      </c>
    </row>
    <row r="11" spans="1:59" ht="15" customHeight="1" x14ac:dyDescent="0.25">
      <c r="A11" s="165"/>
      <c r="B11" s="165"/>
      <c r="C11" s="165"/>
      <c r="D11" s="264" t="s">
        <v>186</v>
      </c>
      <c r="E11" s="267">
        <v>0.05</v>
      </c>
      <c r="F11" s="164" t="s">
        <v>186</v>
      </c>
      <c r="G11" s="267">
        <v>0.1</v>
      </c>
      <c r="H11" s="164" t="s">
        <v>187</v>
      </c>
      <c r="I11" s="268">
        <v>0.01</v>
      </c>
      <c r="J11" s="128"/>
      <c r="K11" s="164" t="s">
        <v>189</v>
      </c>
      <c r="L11" s="164" t="s">
        <v>161</v>
      </c>
      <c r="M11" s="164">
        <v>6</v>
      </c>
      <c r="N11" s="164" t="s">
        <v>190</v>
      </c>
      <c r="O11" s="164" t="s">
        <v>165</v>
      </c>
      <c r="P11" s="164"/>
      <c r="Q11" s="164"/>
      <c r="R11" s="164">
        <v>6.3</v>
      </c>
      <c r="S11" s="276">
        <v>6.0739999999999998</v>
      </c>
      <c r="T11" s="279">
        <v>1.5</v>
      </c>
      <c r="Y11" s="282">
        <v>0</v>
      </c>
      <c r="Z11" s="297">
        <f>Y11/S11</f>
        <v>0</v>
      </c>
      <c r="AA11" s="285">
        <f>(T11+Y11)/R11</f>
        <v>0.23809523809523811</v>
      </c>
      <c r="AB11" s="134"/>
      <c r="AC11" s="271"/>
      <c r="AD11" s="274"/>
      <c r="AE11" s="303" t="s">
        <v>191</v>
      </c>
      <c r="AF11" s="303" t="s">
        <v>192</v>
      </c>
      <c r="AG11" s="139">
        <v>1</v>
      </c>
      <c r="AH11" s="139">
        <v>0</v>
      </c>
      <c r="AI11" s="142">
        <v>0</v>
      </c>
      <c r="AJ11" s="142">
        <v>0.2</v>
      </c>
      <c r="AK11" s="249"/>
      <c r="AL11" s="249"/>
      <c r="AM11" s="178"/>
      <c r="AN11" s="165"/>
      <c r="AO11" s="252"/>
      <c r="AP11" s="162"/>
      <c r="AQ11" s="165"/>
      <c r="AR11" s="259"/>
      <c r="AS11" s="148"/>
      <c r="AT11" s="165"/>
      <c r="AU11" s="165"/>
      <c r="AV11" s="165"/>
      <c r="AW11" s="148"/>
      <c r="AX11" s="148"/>
      <c r="AY11" s="148"/>
      <c r="AZ11" s="165"/>
      <c r="BA11" s="165"/>
      <c r="BB11" s="165"/>
      <c r="BC11" s="165"/>
      <c r="BD11" s="162"/>
      <c r="BE11" s="301"/>
      <c r="BF11" s="162"/>
      <c r="BG11" s="165"/>
    </row>
    <row r="12" spans="1:59" x14ac:dyDescent="0.25">
      <c r="A12" s="165"/>
      <c r="B12" s="165"/>
      <c r="C12" s="165"/>
      <c r="D12" s="265"/>
      <c r="E12" s="165"/>
      <c r="F12" s="165"/>
      <c r="G12" s="165"/>
      <c r="H12" s="165"/>
      <c r="I12" s="255"/>
      <c r="J12" s="128"/>
      <c r="K12" s="165"/>
      <c r="L12" s="165"/>
      <c r="M12" s="165"/>
      <c r="N12" s="165"/>
      <c r="O12" s="165"/>
      <c r="P12" s="165"/>
      <c r="Q12" s="165"/>
      <c r="R12" s="165"/>
      <c r="S12" s="277"/>
      <c r="T12" s="280"/>
      <c r="Y12" s="283"/>
      <c r="Z12" s="298"/>
      <c r="AA12" s="286"/>
      <c r="AB12" s="134"/>
      <c r="AC12" s="271"/>
      <c r="AD12" s="274"/>
      <c r="AE12" s="304"/>
      <c r="AF12" s="304"/>
      <c r="AG12" s="140"/>
      <c r="AH12" s="140"/>
      <c r="AI12" s="140"/>
      <c r="AJ12" s="140"/>
      <c r="AK12" s="249"/>
      <c r="AL12" s="249"/>
      <c r="AM12" s="178"/>
      <c r="AN12" s="165"/>
      <c r="AO12" s="252"/>
      <c r="AP12" s="162"/>
      <c r="AQ12" s="165"/>
      <c r="AR12" s="259"/>
      <c r="AS12" s="148"/>
      <c r="AT12" s="165"/>
      <c r="AU12" s="165"/>
      <c r="AV12" s="165"/>
      <c r="AW12" s="148"/>
      <c r="AX12" s="148"/>
      <c r="AY12" s="148"/>
      <c r="AZ12" s="165"/>
      <c r="BA12" s="165"/>
      <c r="BB12" s="165"/>
      <c r="BC12" s="165"/>
      <c r="BD12" s="162"/>
      <c r="BE12" s="301"/>
      <c r="BF12" s="162"/>
      <c r="BG12" s="165"/>
    </row>
    <row r="13" spans="1:59" x14ac:dyDescent="0.25">
      <c r="A13" s="165"/>
      <c r="B13" s="165"/>
      <c r="C13" s="165"/>
      <c r="D13" s="265"/>
      <c r="E13" s="165"/>
      <c r="F13" s="165"/>
      <c r="G13" s="165"/>
      <c r="H13" s="165"/>
      <c r="I13" s="255"/>
      <c r="J13" s="128"/>
      <c r="K13" s="165"/>
      <c r="L13" s="165"/>
      <c r="M13" s="165"/>
      <c r="N13" s="165"/>
      <c r="O13" s="165"/>
      <c r="P13" s="165"/>
      <c r="Q13" s="165"/>
      <c r="R13" s="165"/>
      <c r="S13" s="277"/>
      <c r="T13" s="280"/>
      <c r="Y13" s="283"/>
      <c r="Z13" s="298"/>
      <c r="AA13" s="286"/>
      <c r="AB13" s="134"/>
      <c r="AC13" s="271"/>
      <c r="AD13" s="274"/>
      <c r="AE13" s="304"/>
      <c r="AF13" s="304"/>
      <c r="AG13" s="140"/>
      <c r="AH13" s="140"/>
      <c r="AI13" s="140"/>
      <c r="AJ13" s="140"/>
      <c r="AK13" s="249"/>
      <c r="AL13" s="249"/>
      <c r="AM13" s="178"/>
      <c r="AN13" s="165"/>
      <c r="AO13" s="252"/>
      <c r="AP13" s="162"/>
      <c r="AQ13" s="165"/>
      <c r="AR13" s="259"/>
      <c r="AS13" s="148"/>
      <c r="AT13" s="165"/>
      <c r="AU13" s="165"/>
      <c r="AV13" s="165"/>
      <c r="AW13" s="148"/>
      <c r="AX13" s="148"/>
      <c r="AY13" s="148"/>
      <c r="AZ13" s="165"/>
      <c r="BA13" s="165"/>
      <c r="BB13" s="165"/>
      <c r="BC13" s="165"/>
      <c r="BD13" s="162"/>
      <c r="BE13" s="301"/>
      <c r="BF13" s="162"/>
      <c r="BG13" s="165"/>
    </row>
    <row r="14" spans="1:59" x14ac:dyDescent="0.25">
      <c r="A14" s="165"/>
      <c r="B14" s="165"/>
      <c r="C14" s="165"/>
      <c r="D14" s="265"/>
      <c r="E14" s="165"/>
      <c r="F14" s="165"/>
      <c r="G14" s="165"/>
      <c r="H14" s="165"/>
      <c r="I14" s="255"/>
      <c r="J14" s="128"/>
      <c r="K14" s="165"/>
      <c r="L14" s="165"/>
      <c r="M14" s="165"/>
      <c r="N14" s="165"/>
      <c r="O14" s="165"/>
      <c r="P14" s="165"/>
      <c r="Q14" s="165"/>
      <c r="R14" s="165"/>
      <c r="S14" s="277"/>
      <c r="T14" s="280"/>
      <c r="Y14" s="283"/>
      <c r="Z14" s="298"/>
      <c r="AA14" s="286"/>
      <c r="AB14" s="134"/>
      <c r="AC14" s="271"/>
      <c r="AD14" s="274"/>
      <c r="AE14" s="304"/>
      <c r="AF14" s="304"/>
      <c r="AG14" s="140"/>
      <c r="AH14" s="140"/>
      <c r="AI14" s="140"/>
      <c r="AJ14" s="140"/>
      <c r="AK14" s="249"/>
      <c r="AL14" s="249"/>
      <c r="AM14" s="178"/>
      <c r="AN14" s="165"/>
      <c r="AO14" s="252"/>
      <c r="AP14" s="162"/>
      <c r="AQ14" s="165"/>
      <c r="AR14" s="259"/>
      <c r="AS14" s="148"/>
      <c r="AT14" s="165"/>
      <c r="AU14" s="165"/>
      <c r="AV14" s="165"/>
      <c r="AW14" s="148"/>
      <c r="AX14" s="148"/>
      <c r="AY14" s="148"/>
      <c r="AZ14" s="165"/>
      <c r="BA14" s="165"/>
      <c r="BB14" s="165"/>
      <c r="BC14" s="165"/>
      <c r="BD14" s="162"/>
      <c r="BE14" s="301"/>
      <c r="BF14" s="162"/>
      <c r="BG14" s="165"/>
    </row>
    <row r="15" spans="1:59" x14ac:dyDescent="0.25">
      <c r="A15" s="165"/>
      <c r="B15" s="165"/>
      <c r="C15" s="165"/>
      <c r="D15" s="265"/>
      <c r="E15" s="165"/>
      <c r="F15" s="165"/>
      <c r="G15" s="165"/>
      <c r="H15" s="165"/>
      <c r="I15" s="255"/>
      <c r="J15" s="128"/>
      <c r="K15" s="165"/>
      <c r="L15" s="165"/>
      <c r="M15" s="165"/>
      <c r="N15" s="165"/>
      <c r="O15" s="165"/>
      <c r="P15" s="165"/>
      <c r="Q15" s="165"/>
      <c r="R15" s="165"/>
      <c r="S15" s="277"/>
      <c r="T15" s="280"/>
      <c r="Y15" s="283"/>
      <c r="Z15" s="298"/>
      <c r="AA15" s="286"/>
      <c r="AB15" s="134"/>
      <c r="AC15" s="271"/>
      <c r="AD15" s="274"/>
      <c r="AE15" s="304"/>
      <c r="AF15" s="304"/>
      <c r="AG15" s="140"/>
      <c r="AH15" s="140"/>
      <c r="AI15" s="140"/>
      <c r="AJ15" s="140"/>
      <c r="AK15" s="249"/>
      <c r="AL15" s="249"/>
      <c r="AM15" s="178"/>
      <c r="AN15" s="165"/>
      <c r="AO15" s="252"/>
      <c r="AP15" s="162"/>
      <c r="AQ15" s="165"/>
      <c r="AR15" s="260"/>
      <c r="AS15" s="149"/>
      <c r="AT15" s="180"/>
      <c r="AU15" s="165"/>
      <c r="AV15" s="180"/>
      <c r="AW15" s="149"/>
      <c r="AX15" s="149"/>
      <c r="AY15" s="149"/>
      <c r="AZ15" s="165"/>
      <c r="BA15" s="165"/>
      <c r="BB15" s="165"/>
      <c r="BC15" s="165"/>
      <c r="BD15" s="162"/>
      <c r="BE15" s="301"/>
      <c r="BF15" s="162"/>
      <c r="BG15" s="165"/>
    </row>
    <row r="16" spans="1:59" ht="15" customHeight="1" x14ac:dyDescent="0.25">
      <c r="A16" s="165"/>
      <c r="B16" s="165"/>
      <c r="C16" s="165"/>
      <c r="D16" s="265"/>
      <c r="E16" s="165"/>
      <c r="F16" s="165"/>
      <c r="G16" s="165"/>
      <c r="H16" s="165"/>
      <c r="I16" s="255"/>
      <c r="J16" s="128"/>
      <c r="K16" s="165"/>
      <c r="L16" s="165"/>
      <c r="M16" s="165"/>
      <c r="N16" s="165"/>
      <c r="O16" s="165"/>
      <c r="P16" s="165"/>
      <c r="Q16" s="165"/>
      <c r="R16" s="165"/>
      <c r="S16" s="277"/>
      <c r="T16" s="280"/>
      <c r="Y16" s="283"/>
      <c r="Z16" s="298"/>
      <c r="AA16" s="286"/>
      <c r="AB16" s="134"/>
      <c r="AC16" s="271"/>
      <c r="AD16" s="274"/>
      <c r="AE16" s="304"/>
      <c r="AF16" s="304"/>
      <c r="AG16" s="140"/>
      <c r="AH16" s="140"/>
      <c r="AI16" s="140"/>
      <c r="AJ16" s="140"/>
      <c r="AK16" s="249"/>
      <c r="AL16" s="249"/>
      <c r="AM16" s="178"/>
      <c r="AN16" s="165"/>
      <c r="AO16" s="252"/>
      <c r="AP16" s="162"/>
      <c r="AQ16" s="165"/>
      <c r="AR16" s="261" t="s">
        <v>174</v>
      </c>
      <c r="AS16" s="147">
        <v>20951330</v>
      </c>
      <c r="AT16" s="164" t="s">
        <v>178</v>
      </c>
      <c r="AU16" s="165"/>
      <c r="AV16" s="164" t="s">
        <v>180</v>
      </c>
      <c r="AW16" s="147">
        <v>0</v>
      </c>
      <c r="AX16" s="147">
        <v>0</v>
      </c>
      <c r="AY16" s="147">
        <v>0</v>
      </c>
      <c r="AZ16" s="165"/>
      <c r="BA16" s="165"/>
      <c r="BB16" s="165"/>
      <c r="BC16" s="165"/>
      <c r="BD16" s="162"/>
      <c r="BE16" s="301"/>
      <c r="BF16" s="162"/>
      <c r="BG16" s="165"/>
    </row>
    <row r="17" spans="1:59" x14ac:dyDescent="0.25">
      <c r="A17" s="165"/>
      <c r="B17" s="165"/>
      <c r="C17" s="165"/>
      <c r="D17" s="265"/>
      <c r="E17" s="165"/>
      <c r="F17" s="165"/>
      <c r="G17" s="165"/>
      <c r="H17" s="165"/>
      <c r="I17" s="255"/>
      <c r="J17" s="128"/>
      <c r="K17" s="165"/>
      <c r="L17" s="165"/>
      <c r="M17" s="165"/>
      <c r="N17" s="165"/>
      <c r="O17" s="165"/>
      <c r="P17" s="165"/>
      <c r="Q17" s="165"/>
      <c r="R17" s="165"/>
      <c r="S17" s="277"/>
      <c r="T17" s="280"/>
      <c r="Y17" s="283"/>
      <c r="Z17" s="298"/>
      <c r="AA17" s="286"/>
      <c r="AB17" s="134"/>
      <c r="AC17" s="271"/>
      <c r="AD17" s="274"/>
      <c r="AE17" s="304"/>
      <c r="AF17" s="304"/>
      <c r="AG17" s="140"/>
      <c r="AH17" s="140"/>
      <c r="AI17" s="140"/>
      <c r="AJ17" s="140"/>
      <c r="AK17" s="249"/>
      <c r="AL17" s="249"/>
      <c r="AM17" s="178"/>
      <c r="AN17" s="165"/>
      <c r="AO17" s="252"/>
      <c r="AP17" s="162"/>
      <c r="AQ17" s="165"/>
      <c r="AR17" s="262"/>
      <c r="AS17" s="148"/>
      <c r="AT17" s="165"/>
      <c r="AU17" s="165"/>
      <c r="AV17" s="165"/>
      <c r="AW17" s="148"/>
      <c r="AX17" s="148"/>
      <c r="AY17" s="148"/>
      <c r="AZ17" s="165"/>
      <c r="BA17" s="165"/>
      <c r="BB17" s="165"/>
      <c r="BC17" s="165"/>
      <c r="BD17" s="162"/>
      <c r="BE17" s="301"/>
      <c r="BF17" s="162"/>
      <c r="BG17" s="165"/>
    </row>
    <row r="18" spans="1:59" x14ac:dyDescent="0.25">
      <c r="A18" s="165"/>
      <c r="B18" s="165"/>
      <c r="C18" s="165"/>
      <c r="D18" s="265"/>
      <c r="E18" s="165"/>
      <c r="F18" s="165"/>
      <c r="G18" s="165"/>
      <c r="H18" s="165"/>
      <c r="I18" s="255"/>
      <c r="J18" s="128"/>
      <c r="K18" s="165"/>
      <c r="L18" s="165"/>
      <c r="M18" s="165"/>
      <c r="N18" s="165"/>
      <c r="O18" s="165"/>
      <c r="P18" s="165"/>
      <c r="Q18" s="165"/>
      <c r="R18" s="165"/>
      <c r="S18" s="277"/>
      <c r="T18" s="280"/>
      <c r="Y18" s="283"/>
      <c r="Z18" s="298"/>
      <c r="AA18" s="286"/>
      <c r="AB18" s="134"/>
      <c r="AC18" s="271"/>
      <c r="AD18" s="274"/>
      <c r="AE18" s="304"/>
      <c r="AF18" s="304"/>
      <c r="AG18" s="140"/>
      <c r="AH18" s="140"/>
      <c r="AI18" s="140"/>
      <c r="AJ18" s="140"/>
      <c r="AK18" s="249"/>
      <c r="AL18" s="249"/>
      <c r="AM18" s="178"/>
      <c r="AN18" s="165"/>
      <c r="AO18" s="252"/>
      <c r="AP18" s="162"/>
      <c r="AQ18" s="165"/>
      <c r="AR18" s="262"/>
      <c r="AS18" s="148"/>
      <c r="AT18" s="165"/>
      <c r="AU18" s="165"/>
      <c r="AV18" s="165"/>
      <c r="AW18" s="148"/>
      <c r="AX18" s="148"/>
      <c r="AY18" s="148"/>
      <c r="AZ18" s="165"/>
      <c r="BA18" s="165"/>
      <c r="BB18" s="165"/>
      <c r="BC18" s="165"/>
      <c r="BD18" s="162"/>
      <c r="BE18" s="301"/>
      <c r="BF18" s="162"/>
      <c r="BG18" s="165"/>
    </row>
    <row r="19" spans="1:59" x14ac:dyDescent="0.25">
      <c r="A19" s="165"/>
      <c r="B19" s="165"/>
      <c r="C19" s="165"/>
      <c r="D19" s="265"/>
      <c r="E19" s="165"/>
      <c r="F19" s="165"/>
      <c r="G19" s="165"/>
      <c r="H19" s="165"/>
      <c r="I19" s="255"/>
      <c r="J19" s="128"/>
      <c r="K19" s="165"/>
      <c r="L19" s="165"/>
      <c r="M19" s="165"/>
      <c r="N19" s="165"/>
      <c r="O19" s="165"/>
      <c r="P19" s="165"/>
      <c r="Q19" s="165"/>
      <c r="R19" s="165"/>
      <c r="S19" s="277"/>
      <c r="T19" s="280"/>
      <c r="Y19" s="283"/>
      <c r="Z19" s="298"/>
      <c r="AA19" s="286"/>
      <c r="AB19" s="134"/>
      <c r="AC19" s="271"/>
      <c r="AD19" s="274"/>
      <c r="AE19" s="304"/>
      <c r="AF19" s="304"/>
      <c r="AG19" s="140"/>
      <c r="AH19" s="140"/>
      <c r="AI19" s="140"/>
      <c r="AJ19" s="140"/>
      <c r="AK19" s="249"/>
      <c r="AL19" s="249"/>
      <c r="AM19" s="178"/>
      <c r="AN19" s="165"/>
      <c r="AO19" s="252"/>
      <c r="AP19" s="162"/>
      <c r="AQ19" s="165"/>
      <c r="AR19" s="263"/>
      <c r="AS19" s="149"/>
      <c r="AT19" s="180"/>
      <c r="AU19" s="165"/>
      <c r="AV19" s="180"/>
      <c r="AW19" s="149"/>
      <c r="AX19" s="149"/>
      <c r="AY19" s="149"/>
      <c r="AZ19" s="165"/>
      <c r="BA19" s="165"/>
      <c r="BB19" s="165"/>
      <c r="BC19" s="165"/>
      <c r="BD19" s="162"/>
      <c r="BE19" s="301"/>
      <c r="BF19" s="162"/>
      <c r="BG19" s="165"/>
    </row>
    <row r="20" spans="1:59" ht="15" customHeight="1" x14ac:dyDescent="0.25">
      <c r="A20" s="165"/>
      <c r="B20" s="165"/>
      <c r="C20" s="165"/>
      <c r="D20" s="265"/>
      <c r="E20" s="165"/>
      <c r="F20" s="165"/>
      <c r="G20" s="165"/>
      <c r="H20" s="165"/>
      <c r="I20" s="255"/>
      <c r="J20" s="128"/>
      <c r="K20" s="165"/>
      <c r="L20" s="165"/>
      <c r="M20" s="165"/>
      <c r="N20" s="165"/>
      <c r="O20" s="165"/>
      <c r="P20" s="165"/>
      <c r="Q20" s="165"/>
      <c r="R20" s="165"/>
      <c r="S20" s="277"/>
      <c r="T20" s="280"/>
      <c r="Y20" s="283"/>
      <c r="Z20" s="298"/>
      <c r="AA20" s="286"/>
      <c r="AB20" s="134"/>
      <c r="AC20" s="271"/>
      <c r="AD20" s="274"/>
      <c r="AE20" s="304"/>
      <c r="AF20" s="304"/>
      <c r="AG20" s="140"/>
      <c r="AH20" s="140"/>
      <c r="AI20" s="140"/>
      <c r="AJ20" s="140"/>
      <c r="AK20" s="249"/>
      <c r="AL20" s="249"/>
      <c r="AM20" s="178"/>
      <c r="AN20" s="165"/>
      <c r="AO20" s="252"/>
      <c r="AP20" s="162"/>
      <c r="AQ20" s="165"/>
      <c r="AR20" s="261" t="s">
        <v>175</v>
      </c>
      <c r="AS20" s="147">
        <v>211785730</v>
      </c>
      <c r="AT20" s="164" t="s">
        <v>179</v>
      </c>
      <c r="AU20" s="165"/>
      <c r="AV20" s="164" t="s">
        <v>180</v>
      </c>
      <c r="AW20" s="147">
        <v>0</v>
      </c>
      <c r="AX20" s="147">
        <v>0</v>
      </c>
      <c r="AY20" s="147">
        <v>0</v>
      </c>
      <c r="AZ20" s="165"/>
      <c r="BA20" s="165"/>
      <c r="BB20" s="165"/>
      <c r="BC20" s="165"/>
      <c r="BD20" s="162"/>
      <c r="BE20" s="301"/>
      <c r="BF20" s="162"/>
      <c r="BG20" s="165"/>
    </row>
    <row r="21" spans="1:59" x14ac:dyDescent="0.25">
      <c r="A21" s="165"/>
      <c r="B21" s="165"/>
      <c r="C21" s="165"/>
      <c r="D21" s="265"/>
      <c r="E21" s="165"/>
      <c r="F21" s="165"/>
      <c r="G21" s="165"/>
      <c r="H21" s="165"/>
      <c r="I21" s="255"/>
      <c r="J21" s="128"/>
      <c r="K21" s="165"/>
      <c r="L21" s="165"/>
      <c r="M21" s="165"/>
      <c r="N21" s="165"/>
      <c r="O21" s="165"/>
      <c r="P21" s="165"/>
      <c r="Q21" s="165"/>
      <c r="R21" s="165"/>
      <c r="S21" s="277"/>
      <c r="T21" s="280"/>
      <c r="Y21" s="283"/>
      <c r="Z21" s="298"/>
      <c r="AA21" s="286"/>
      <c r="AB21" s="134"/>
      <c r="AC21" s="271"/>
      <c r="AD21" s="274"/>
      <c r="AE21" s="304"/>
      <c r="AF21" s="304"/>
      <c r="AG21" s="140"/>
      <c r="AH21" s="140"/>
      <c r="AI21" s="140"/>
      <c r="AJ21" s="140"/>
      <c r="AK21" s="249"/>
      <c r="AL21" s="249"/>
      <c r="AM21" s="178"/>
      <c r="AN21" s="165"/>
      <c r="AO21" s="252"/>
      <c r="AP21" s="162"/>
      <c r="AQ21" s="165"/>
      <c r="AR21" s="262"/>
      <c r="AS21" s="148"/>
      <c r="AT21" s="165"/>
      <c r="AU21" s="165"/>
      <c r="AV21" s="165"/>
      <c r="AW21" s="148"/>
      <c r="AX21" s="148"/>
      <c r="AY21" s="148"/>
      <c r="AZ21" s="165"/>
      <c r="BA21" s="165"/>
      <c r="BB21" s="165"/>
      <c r="BC21" s="165"/>
      <c r="BD21" s="162"/>
      <c r="BE21" s="301"/>
      <c r="BF21" s="162"/>
      <c r="BG21" s="165"/>
    </row>
    <row r="22" spans="1:59" x14ac:dyDescent="0.25">
      <c r="A22" s="165"/>
      <c r="B22" s="165"/>
      <c r="C22" s="165"/>
      <c r="D22" s="265"/>
      <c r="E22" s="165"/>
      <c r="F22" s="165"/>
      <c r="G22" s="165"/>
      <c r="H22" s="165"/>
      <c r="I22" s="255"/>
      <c r="J22" s="128"/>
      <c r="K22" s="165"/>
      <c r="L22" s="165"/>
      <c r="M22" s="165"/>
      <c r="N22" s="165"/>
      <c r="O22" s="165"/>
      <c r="P22" s="165"/>
      <c r="Q22" s="165"/>
      <c r="R22" s="165"/>
      <c r="S22" s="277"/>
      <c r="T22" s="280"/>
      <c r="Y22" s="283"/>
      <c r="Z22" s="298"/>
      <c r="AA22" s="286"/>
      <c r="AB22" s="134"/>
      <c r="AC22" s="271"/>
      <c r="AD22" s="274"/>
      <c r="AE22" s="304"/>
      <c r="AF22" s="304"/>
      <c r="AG22" s="140"/>
      <c r="AH22" s="140"/>
      <c r="AI22" s="140"/>
      <c r="AJ22" s="140"/>
      <c r="AK22" s="249"/>
      <c r="AL22" s="249"/>
      <c r="AM22" s="178"/>
      <c r="AN22" s="165"/>
      <c r="AO22" s="252"/>
      <c r="AP22" s="162"/>
      <c r="AQ22" s="165"/>
      <c r="AR22" s="262"/>
      <c r="AS22" s="148"/>
      <c r="AT22" s="165"/>
      <c r="AU22" s="165"/>
      <c r="AV22" s="165"/>
      <c r="AW22" s="148"/>
      <c r="AX22" s="148"/>
      <c r="AY22" s="148"/>
      <c r="AZ22" s="165"/>
      <c r="BA22" s="165"/>
      <c r="BB22" s="165"/>
      <c r="BC22" s="165"/>
      <c r="BD22" s="162"/>
      <c r="BE22" s="301"/>
      <c r="BF22" s="162"/>
      <c r="BG22" s="165"/>
    </row>
    <row r="23" spans="1:59" ht="125.25" customHeight="1" x14ac:dyDescent="0.25">
      <c r="A23" s="165"/>
      <c r="B23" s="165"/>
      <c r="C23" s="165"/>
      <c r="D23" s="266"/>
      <c r="E23" s="180"/>
      <c r="F23" s="180"/>
      <c r="G23" s="180"/>
      <c r="H23" s="180"/>
      <c r="I23" s="269"/>
      <c r="J23" s="128"/>
      <c r="K23" s="180"/>
      <c r="L23" s="180"/>
      <c r="M23" s="180"/>
      <c r="N23" s="180"/>
      <c r="O23" s="180"/>
      <c r="P23" s="180"/>
      <c r="Q23" s="180"/>
      <c r="R23" s="180"/>
      <c r="S23" s="278"/>
      <c r="T23" s="281"/>
      <c r="Y23" s="284"/>
      <c r="Z23" s="299"/>
      <c r="AA23" s="287"/>
      <c r="AB23" s="134"/>
      <c r="AC23" s="272"/>
      <c r="AD23" s="275"/>
      <c r="AE23" s="304"/>
      <c r="AF23" s="304"/>
      <c r="AG23" s="141"/>
      <c r="AH23" s="141"/>
      <c r="AI23" s="141"/>
      <c r="AJ23" s="141"/>
      <c r="AK23" s="250"/>
      <c r="AL23" s="250"/>
      <c r="AM23" s="179"/>
      <c r="AN23" s="180"/>
      <c r="AO23" s="253"/>
      <c r="AP23" s="162"/>
      <c r="AQ23" s="165"/>
      <c r="AR23" s="263"/>
      <c r="AS23" s="149"/>
      <c r="AT23" s="180"/>
      <c r="AU23" s="180"/>
      <c r="AV23" s="180"/>
      <c r="AW23" s="149"/>
      <c r="AX23" s="149"/>
      <c r="AY23" s="149"/>
      <c r="AZ23" s="180"/>
      <c r="BA23" s="180"/>
      <c r="BB23" s="180"/>
      <c r="BC23" s="180"/>
      <c r="BD23" s="163"/>
      <c r="BE23" s="302"/>
      <c r="BF23" s="162"/>
      <c r="BG23" s="180"/>
    </row>
    <row r="24" spans="1:59" ht="125.25" customHeight="1" x14ac:dyDescent="0.25">
      <c r="A24" s="165"/>
      <c r="B24" s="165"/>
      <c r="C24" s="165"/>
      <c r="D24" s="89"/>
      <c r="E24" s="74"/>
      <c r="F24" s="74"/>
      <c r="G24" s="74"/>
      <c r="H24" s="74"/>
      <c r="I24" s="81"/>
      <c r="J24" s="129"/>
      <c r="K24" s="130" t="s">
        <v>239</v>
      </c>
      <c r="L24" s="131"/>
      <c r="M24" s="131"/>
      <c r="N24" s="131"/>
      <c r="O24" s="131"/>
      <c r="P24" s="131"/>
      <c r="Q24" s="131"/>
      <c r="R24" s="131"/>
      <c r="S24" s="131"/>
      <c r="T24" s="131"/>
      <c r="U24" s="131"/>
      <c r="V24" s="131"/>
      <c r="W24" s="131"/>
      <c r="X24" s="131"/>
      <c r="Y24" s="132"/>
      <c r="Z24" s="83">
        <f>AVERAGE(Z10:Z23)</f>
        <v>0</v>
      </c>
      <c r="AA24" s="91">
        <f>AVERAGE(AA10:AA23)</f>
        <v>0.19799498746867167</v>
      </c>
      <c r="AB24" s="135"/>
      <c r="AC24" s="154" t="s">
        <v>240</v>
      </c>
      <c r="AD24" s="155"/>
      <c r="AE24" s="155"/>
      <c r="AF24" s="155"/>
      <c r="AG24" s="155"/>
      <c r="AH24" s="156"/>
      <c r="AI24" s="88">
        <v>0</v>
      </c>
      <c r="AJ24" s="82"/>
      <c r="AK24" s="78"/>
      <c r="AL24" s="78"/>
      <c r="AM24" s="77"/>
      <c r="AN24" s="74"/>
      <c r="AO24" s="79"/>
      <c r="AP24" s="162"/>
      <c r="AQ24" s="165"/>
      <c r="AR24" s="93" t="s">
        <v>243</v>
      </c>
      <c r="AS24" s="80">
        <f>SUM(AS10:AS23)</f>
        <v>1232737060</v>
      </c>
      <c r="AT24" s="74"/>
      <c r="AU24" s="74"/>
      <c r="AV24" s="74"/>
      <c r="AW24" s="80">
        <f>SUM(AW10:AW23)</f>
        <v>77200000</v>
      </c>
      <c r="AX24" s="80">
        <f>SUM(AX10:AX23)</f>
        <v>0</v>
      </c>
      <c r="AY24" s="94">
        <v>0</v>
      </c>
      <c r="AZ24" s="74"/>
      <c r="BA24" s="74"/>
      <c r="BB24" s="74"/>
      <c r="BC24" s="74"/>
      <c r="BD24" s="73"/>
      <c r="BE24" s="84"/>
      <c r="BF24" s="73"/>
      <c r="BG24" s="74"/>
    </row>
    <row r="25" spans="1:59" ht="15" customHeight="1" x14ac:dyDescent="0.25">
      <c r="A25" s="165"/>
      <c r="B25" s="165"/>
      <c r="C25" s="165"/>
      <c r="D25" s="235" t="s">
        <v>193</v>
      </c>
      <c r="E25" s="267">
        <v>0.02</v>
      </c>
      <c r="F25" s="164" t="s">
        <v>193</v>
      </c>
      <c r="G25" s="268">
        <v>0.12</v>
      </c>
      <c r="H25" s="164" t="s">
        <v>187</v>
      </c>
      <c r="I25" s="254">
        <v>2</v>
      </c>
      <c r="J25" s="127" t="s">
        <v>194</v>
      </c>
      <c r="K25" s="164" t="s">
        <v>195</v>
      </c>
      <c r="L25" s="164" t="s">
        <v>196</v>
      </c>
      <c r="M25" s="164">
        <v>1</v>
      </c>
      <c r="N25" s="164" t="s">
        <v>197</v>
      </c>
      <c r="O25" s="164" t="s">
        <v>165</v>
      </c>
      <c r="P25" s="164"/>
      <c r="Q25" s="164"/>
      <c r="R25" s="254">
        <v>7</v>
      </c>
      <c r="S25" s="288">
        <v>1.4</v>
      </c>
      <c r="T25" s="291">
        <v>5.6</v>
      </c>
      <c r="Y25" s="282">
        <v>0</v>
      </c>
      <c r="Z25" s="297">
        <f>Y25/S25</f>
        <v>0</v>
      </c>
      <c r="AA25" s="294">
        <f>T25+Y25</f>
        <v>5.6</v>
      </c>
      <c r="AB25" s="133" t="s">
        <v>198</v>
      </c>
      <c r="AC25" s="270">
        <v>2020130010239</v>
      </c>
      <c r="AD25" s="273" t="s">
        <v>199</v>
      </c>
      <c r="AE25" s="303" t="s">
        <v>200</v>
      </c>
      <c r="AF25" s="303" t="s">
        <v>201</v>
      </c>
      <c r="AG25" s="139">
        <v>2.4</v>
      </c>
      <c r="AH25" s="139">
        <v>0</v>
      </c>
      <c r="AI25" s="142">
        <v>0</v>
      </c>
      <c r="AJ25" s="142">
        <v>0.3</v>
      </c>
      <c r="AK25" s="248">
        <v>45293</v>
      </c>
      <c r="AL25" s="248" t="s">
        <v>170</v>
      </c>
      <c r="AM25" s="254">
        <v>180</v>
      </c>
      <c r="AN25" s="256"/>
      <c r="AO25" s="251"/>
      <c r="AP25" s="162"/>
      <c r="AQ25" s="165"/>
      <c r="AR25" s="159" t="s">
        <v>173</v>
      </c>
      <c r="AS25" s="147">
        <v>900000000</v>
      </c>
      <c r="AT25" s="164" t="s">
        <v>177</v>
      </c>
      <c r="AU25" s="164" t="s">
        <v>202</v>
      </c>
      <c r="AV25" s="310" t="s">
        <v>203</v>
      </c>
      <c r="AW25" s="143">
        <v>12000000</v>
      </c>
      <c r="AX25" s="143">
        <v>0</v>
      </c>
      <c r="AY25" s="143"/>
      <c r="AZ25" s="164" t="s">
        <v>181</v>
      </c>
      <c r="BA25" s="164" t="s">
        <v>182</v>
      </c>
      <c r="BB25" s="164" t="s">
        <v>182</v>
      </c>
      <c r="BC25" s="164" t="s">
        <v>204</v>
      </c>
      <c r="BD25" s="306">
        <v>45323</v>
      </c>
      <c r="BE25" s="307" t="s">
        <v>237</v>
      </c>
      <c r="BF25" s="164" t="s">
        <v>205</v>
      </c>
      <c r="BG25" s="164" t="s">
        <v>206</v>
      </c>
    </row>
    <row r="26" spans="1:59" x14ac:dyDescent="0.25">
      <c r="A26" s="165"/>
      <c r="B26" s="165"/>
      <c r="C26" s="165"/>
      <c r="D26" s="236"/>
      <c r="E26" s="165"/>
      <c r="F26" s="165"/>
      <c r="G26" s="255"/>
      <c r="H26" s="165"/>
      <c r="I26" s="255"/>
      <c r="J26" s="128"/>
      <c r="K26" s="165"/>
      <c r="L26" s="165"/>
      <c r="M26" s="165"/>
      <c r="N26" s="165"/>
      <c r="O26" s="165"/>
      <c r="P26" s="165"/>
      <c r="Q26" s="165"/>
      <c r="R26" s="255"/>
      <c r="S26" s="289"/>
      <c r="T26" s="292"/>
      <c r="Y26" s="283"/>
      <c r="Z26" s="298"/>
      <c r="AA26" s="295"/>
      <c r="AB26" s="134"/>
      <c r="AC26" s="271"/>
      <c r="AD26" s="274"/>
      <c r="AE26" s="304"/>
      <c r="AF26" s="304"/>
      <c r="AG26" s="140"/>
      <c r="AH26" s="140"/>
      <c r="AI26" s="140"/>
      <c r="AJ26" s="140"/>
      <c r="AK26" s="249"/>
      <c r="AL26" s="249"/>
      <c r="AM26" s="255"/>
      <c r="AN26" s="257"/>
      <c r="AO26" s="252"/>
      <c r="AP26" s="162"/>
      <c r="AQ26" s="165"/>
      <c r="AR26" s="160"/>
      <c r="AS26" s="148"/>
      <c r="AT26" s="165"/>
      <c r="AU26" s="165"/>
      <c r="AV26" s="310"/>
      <c r="AW26" s="143"/>
      <c r="AX26" s="143"/>
      <c r="AY26" s="143"/>
      <c r="AZ26" s="165"/>
      <c r="BA26" s="165"/>
      <c r="BB26" s="165"/>
      <c r="BC26" s="165"/>
      <c r="BD26" s="165"/>
      <c r="BE26" s="308"/>
      <c r="BF26" s="165"/>
      <c r="BG26" s="165"/>
    </row>
    <row r="27" spans="1:59" x14ac:dyDescent="0.25">
      <c r="A27" s="165"/>
      <c r="B27" s="165"/>
      <c r="C27" s="165"/>
      <c r="D27" s="236"/>
      <c r="E27" s="165"/>
      <c r="F27" s="165"/>
      <c r="G27" s="255"/>
      <c r="H27" s="165"/>
      <c r="I27" s="255"/>
      <c r="J27" s="128"/>
      <c r="K27" s="165"/>
      <c r="L27" s="165"/>
      <c r="M27" s="165"/>
      <c r="N27" s="165"/>
      <c r="O27" s="165"/>
      <c r="P27" s="165"/>
      <c r="Q27" s="165"/>
      <c r="R27" s="255"/>
      <c r="S27" s="289"/>
      <c r="T27" s="292"/>
      <c r="Y27" s="283"/>
      <c r="Z27" s="298"/>
      <c r="AA27" s="295"/>
      <c r="AB27" s="134"/>
      <c r="AC27" s="271"/>
      <c r="AD27" s="274"/>
      <c r="AE27" s="304"/>
      <c r="AF27" s="304"/>
      <c r="AG27" s="140"/>
      <c r="AH27" s="140"/>
      <c r="AI27" s="140"/>
      <c r="AJ27" s="140"/>
      <c r="AK27" s="249"/>
      <c r="AL27" s="249"/>
      <c r="AM27" s="255"/>
      <c r="AN27" s="257"/>
      <c r="AO27" s="252"/>
      <c r="AP27" s="162"/>
      <c r="AQ27" s="165"/>
      <c r="AR27" s="160"/>
      <c r="AS27" s="148"/>
      <c r="AT27" s="165"/>
      <c r="AU27" s="165"/>
      <c r="AV27" s="310"/>
      <c r="AW27" s="143"/>
      <c r="AX27" s="143"/>
      <c r="AY27" s="143"/>
      <c r="AZ27" s="165"/>
      <c r="BA27" s="165"/>
      <c r="BB27" s="165"/>
      <c r="BC27" s="165"/>
      <c r="BD27" s="165"/>
      <c r="BE27" s="308"/>
      <c r="BF27" s="165"/>
      <c r="BG27" s="165"/>
    </row>
    <row r="28" spans="1:59" x14ac:dyDescent="0.25">
      <c r="A28" s="165"/>
      <c r="B28" s="165"/>
      <c r="C28" s="165"/>
      <c r="D28" s="236"/>
      <c r="E28" s="165"/>
      <c r="F28" s="165"/>
      <c r="G28" s="255"/>
      <c r="H28" s="165"/>
      <c r="I28" s="255"/>
      <c r="J28" s="128"/>
      <c r="K28" s="165"/>
      <c r="L28" s="165"/>
      <c r="M28" s="165"/>
      <c r="N28" s="165"/>
      <c r="O28" s="165"/>
      <c r="P28" s="165"/>
      <c r="Q28" s="165"/>
      <c r="R28" s="255"/>
      <c r="S28" s="289"/>
      <c r="T28" s="292"/>
      <c r="Y28" s="283"/>
      <c r="Z28" s="298"/>
      <c r="AA28" s="295"/>
      <c r="AB28" s="134"/>
      <c r="AC28" s="271"/>
      <c r="AD28" s="274"/>
      <c r="AE28" s="304"/>
      <c r="AF28" s="304"/>
      <c r="AG28" s="140"/>
      <c r="AH28" s="140"/>
      <c r="AI28" s="140"/>
      <c r="AJ28" s="140"/>
      <c r="AK28" s="249"/>
      <c r="AL28" s="249"/>
      <c r="AM28" s="255"/>
      <c r="AN28" s="257"/>
      <c r="AO28" s="252"/>
      <c r="AP28" s="162"/>
      <c r="AQ28" s="165"/>
      <c r="AR28" s="160"/>
      <c r="AS28" s="148"/>
      <c r="AT28" s="165"/>
      <c r="AU28" s="165"/>
      <c r="AV28" s="310"/>
      <c r="AW28" s="143"/>
      <c r="AX28" s="143"/>
      <c r="AY28" s="143"/>
      <c r="AZ28" s="165"/>
      <c r="BA28" s="165"/>
      <c r="BB28" s="165"/>
      <c r="BC28" s="165"/>
      <c r="BD28" s="165"/>
      <c r="BE28" s="308"/>
      <c r="BF28" s="165"/>
      <c r="BG28" s="165"/>
    </row>
    <row r="29" spans="1:59" x14ac:dyDescent="0.25">
      <c r="A29" s="165"/>
      <c r="B29" s="165"/>
      <c r="C29" s="165"/>
      <c r="D29" s="236"/>
      <c r="E29" s="165"/>
      <c r="F29" s="165"/>
      <c r="G29" s="255"/>
      <c r="H29" s="165"/>
      <c r="I29" s="255"/>
      <c r="J29" s="128"/>
      <c r="K29" s="165"/>
      <c r="L29" s="165"/>
      <c r="M29" s="165"/>
      <c r="N29" s="165"/>
      <c r="O29" s="165"/>
      <c r="P29" s="165"/>
      <c r="Q29" s="165"/>
      <c r="R29" s="255"/>
      <c r="S29" s="289"/>
      <c r="T29" s="292"/>
      <c r="Y29" s="283"/>
      <c r="Z29" s="298"/>
      <c r="AA29" s="295"/>
      <c r="AB29" s="134"/>
      <c r="AC29" s="271"/>
      <c r="AD29" s="274"/>
      <c r="AE29" s="304"/>
      <c r="AF29" s="304"/>
      <c r="AG29" s="140"/>
      <c r="AH29" s="140"/>
      <c r="AI29" s="140"/>
      <c r="AJ29" s="140"/>
      <c r="AK29" s="249"/>
      <c r="AL29" s="249"/>
      <c r="AM29" s="255"/>
      <c r="AN29" s="257"/>
      <c r="AO29" s="252"/>
      <c r="AP29" s="162"/>
      <c r="AQ29" s="165"/>
      <c r="AR29" s="160"/>
      <c r="AS29" s="148"/>
      <c r="AT29" s="165"/>
      <c r="AU29" s="165"/>
      <c r="AV29" s="310"/>
      <c r="AW29" s="143"/>
      <c r="AX29" s="143"/>
      <c r="AY29" s="143"/>
      <c r="AZ29" s="165"/>
      <c r="BA29" s="165"/>
      <c r="BB29" s="165"/>
      <c r="BC29" s="165"/>
      <c r="BD29" s="165"/>
      <c r="BE29" s="308"/>
      <c r="BF29" s="165"/>
      <c r="BG29" s="165"/>
    </row>
    <row r="30" spans="1:59" x14ac:dyDescent="0.25">
      <c r="A30" s="165"/>
      <c r="B30" s="165"/>
      <c r="C30" s="165"/>
      <c r="D30" s="236"/>
      <c r="E30" s="165"/>
      <c r="F30" s="165"/>
      <c r="G30" s="255"/>
      <c r="H30" s="165"/>
      <c r="I30" s="255"/>
      <c r="J30" s="128"/>
      <c r="K30" s="165"/>
      <c r="L30" s="165"/>
      <c r="M30" s="165"/>
      <c r="N30" s="165"/>
      <c r="O30" s="165"/>
      <c r="P30" s="165"/>
      <c r="Q30" s="165"/>
      <c r="R30" s="255"/>
      <c r="S30" s="289"/>
      <c r="T30" s="292"/>
      <c r="Y30" s="283"/>
      <c r="Z30" s="298"/>
      <c r="AA30" s="295"/>
      <c r="AB30" s="134"/>
      <c r="AC30" s="271"/>
      <c r="AD30" s="274"/>
      <c r="AE30" s="304"/>
      <c r="AF30" s="304"/>
      <c r="AG30" s="140"/>
      <c r="AH30" s="140"/>
      <c r="AI30" s="140"/>
      <c r="AJ30" s="140"/>
      <c r="AK30" s="249"/>
      <c r="AL30" s="249"/>
      <c r="AM30" s="255"/>
      <c r="AN30" s="257"/>
      <c r="AO30" s="252"/>
      <c r="AP30" s="162"/>
      <c r="AQ30" s="165"/>
      <c r="AR30" s="160"/>
      <c r="AS30" s="148"/>
      <c r="AT30" s="165"/>
      <c r="AU30" s="165"/>
      <c r="AV30" s="310"/>
      <c r="AW30" s="143"/>
      <c r="AX30" s="143"/>
      <c r="AY30" s="143"/>
      <c r="AZ30" s="165"/>
      <c r="BA30" s="165"/>
      <c r="BB30" s="165"/>
      <c r="BC30" s="165"/>
      <c r="BD30" s="165"/>
      <c r="BE30" s="308"/>
      <c r="BF30" s="165"/>
      <c r="BG30" s="165"/>
    </row>
    <row r="31" spans="1:59" x14ac:dyDescent="0.25">
      <c r="A31" s="165"/>
      <c r="B31" s="165"/>
      <c r="C31" s="165"/>
      <c r="D31" s="236"/>
      <c r="E31" s="165"/>
      <c r="F31" s="165"/>
      <c r="G31" s="255"/>
      <c r="H31" s="165"/>
      <c r="I31" s="255"/>
      <c r="J31" s="128"/>
      <c r="K31" s="165"/>
      <c r="L31" s="165"/>
      <c r="M31" s="165"/>
      <c r="N31" s="165"/>
      <c r="O31" s="165"/>
      <c r="P31" s="165"/>
      <c r="Q31" s="165"/>
      <c r="R31" s="255"/>
      <c r="S31" s="289"/>
      <c r="T31" s="292"/>
      <c r="Y31" s="283"/>
      <c r="Z31" s="298"/>
      <c r="AA31" s="295"/>
      <c r="AB31" s="134"/>
      <c r="AC31" s="271"/>
      <c r="AD31" s="274"/>
      <c r="AE31" s="304"/>
      <c r="AF31" s="304"/>
      <c r="AG31" s="140"/>
      <c r="AH31" s="140"/>
      <c r="AI31" s="140"/>
      <c r="AJ31" s="140"/>
      <c r="AK31" s="249"/>
      <c r="AL31" s="249"/>
      <c r="AM31" s="255"/>
      <c r="AN31" s="257"/>
      <c r="AO31" s="252"/>
      <c r="AP31" s="162"/>
      <c r="AQ31" s="165"/>
      <c r="AR31" s="160"/>
      <c r="AS31" s="148"/>
      <c r="AT31" s="165"/>
      <c r="AU31" s="165"/>
      <c r="AV31" s="310"/>
      <c r="AW31" s="143"/>
      <c r="AX31" s="143"/>
      <c r="AY31" s="143"/>
      <c r="AZ31" s="165"/>
      <c r="BA31" s="165"/>
      <c r="BB31" s="165"/>
      <c r="BC31" s="165"/>
      <c r="BD31" s="165"/>
      <c r="BE31" s="308"/>
      <c r="BF31" s="165"/>
      <c r="BG31" s="165"/>
    </row>
    <row r="32" spans="1:59" x14ac:dyDescent="0.25">
      <c r="A32" s="165"/>
      <c r="B32" s="165"/>
      <c r="C32" s="165"/>
      <c r="D32" s="236"/>
      <c r="E32" s="165"/>
      <c r="F32" s="165"/>
      <c r="G32" s="255"/>
      <c r="H32" s="165"/>
      <c r="I32" s="255"/>
      <c r="J32" s="128"/>
      <c r="K32" s="165"/>
      <c r="L32" s="165"/>
      <c r="M32" s="165"/>
      <c r="N32" s="165"/>
      <c r="O32" s="165"/>
      <c r="P32" s="165"/>
      <c r="Q32" s="165"/>
      <c r="R32" s="255"/>
      <c r="S32" s="289"/>
      <c r="T32" s="292"/>
      <c r="Y32" s="283"/>
      <c r="Z32" s="298"/>
      <c r="AA32" s="295"/>
      <c r="AB32" s="134"/>
      <c r="AC32" s="271"/>
      <c r="AD32" s="274"/>
      <c r="AE32" s="304"/>
      <c r="AF32" s="304"/>
      <c r="AG32" s="140"/>
      <c r="AH32" s="140"/>
      <c r="AI32" s="140"/>
      <c r="AJ32" s="140"/>
      <c r="AK32" s="249"/>
      <c r="AL32" s="249"/>
      <c r="AM32" s="255"/>
      <c r="AN32" s="257"/>
      <c r="AO32" s="252"/>
      <c r="AP32" s="162"/>
      <c r="AQ32" s="165"/>
      <c r="AR32" s="160"/>
      <c r="AS32" s="148"/>
      <c r="AT32" s="165"/>
      <c r="AU32" s="165"/>
      <c r="AV32" s="310"/>
      <c r="AW32" s="143"/>
      <c r="AX32" s="143"/>
      <c r="AY32" s="143"/>
      <c r="AZ32" s="165"/>
      <c r="BA32" s="165"/>
      <c r="BB32" s="165"/>
      <c r="BC32" s="165"/>
      <c r="BD32" s="165"/>
      <c r="BE32" s="308"/>
      <c r="BF32" s="165"/>
      <c r="BG32" s="165"/>
    </row>
    <row r="33" spans="1:59" x14ac:dyDescent="0.25">
      <c r="A33" s="165"/>
      <c r="B33" s="165"/>
      <c r="C33" s="165"/>
      <c r="D33" s="237"/>
      <c r="E33" s="180"/>
      <c r="F33" s="180"/>
      <c r="G33" s="269"/>
      <c r="H33" s="180"/>
      <c r="I33" s="269"/>
      <c r="J33" s="128"/>
      <c r="K33" s="180"/>
      <c r="L33" s="180"/>
      <c r="M33" s="180"/>
      <c r="N33" s="180"/>
      <c r="O33" s="180"/>
      <c r="P33" s="180"/>
      <c r="Q33" s="180"/>
      <c r="R33" s="269"/>
      <c r="S33" s="290"/>
      <c r="T33" s="293"/>
      <c r="Y33" s="284"/>
      <c r="Z33" s="299"/>
      <c r="AA33" s="296"/>
      <c r="AB33" s="134"/>
      <c r="AC33" s="271"/>
      <c r="AD33" s="275"/>
      <c r="AE33" s="305"/>
      <c r="AF33" s="305"/>
      <c r="AG33" s="141"/>
      <c r="AH33" s="141"/>
      <c r="AI33" s="141"/>
      <c r="AJ33" s="141"/>
      <c r="AK33" s="249"/>
      <c r="AL33" s="249"/>
      <c r="AM33" s="255"/>
      <c r="AN33" s="257"/>
      <c r="AO33" s="252"/>
      <c r="AP33" s="162"/>
      <c r="AQ33" s="165"/>
      <c r="AR33" s="160"/>
      <c r="AS33" s="148"/>
      <c r="AT33" s="180"/>
      <c r="AU33" s="180"/>
      <c r="AV33" s="310"/>
      <c r="AW33" s="143"/>
      <c r="AX33" s="143"/>
      <c r="AY33" s="143"/>
      <c r="AZ33" s="180"/>
      <c r="BA33" s="180"/>
      <c r="BB33" s="180"/>
      <c r="BC33" s="180"/>
      <c r="BD33" s="180"/>
      <c r="BE33" s="309"/>
      <c r="BF33" s="180"/>
      <c r="BG33" s="180"/>
    </row>
    <row r="34" spans="1:59" ht="78" customHeight="1" x14ac:dyDescent="0.25">
      <c r="A34" s="165"/>
      <c r="B34" s="165"/>
      <c r="C34" s="165"/>
      <c r="D34" s="76"/>
      <c r="E34" s="74"/>
      <c r="F34" s="74"/>
      <c r="G34" s="81"/>
      <c r="H34" s="74"/>
      <c r="I34" s="77"/>
      <c r="J34" s="129"/>
      <c r="K34" s="130" t="s">
        <v>247</v>
      </c>
      <c r="L34" s="131"/>
      <c r="M34" s="131"/>
      <c r="N34" s="131"/>
      <c r="O34" s="131"/>
      <c r="P34" s="131"/>
      <c r="Q34" s="131"/>
      <c r="R34" s="131"/>
      <c r="S34" s="131"/>
      <c r="T34" s="131"/>
      <c r="U34" s="131"/>
      <c r="V34" s="131"/>
      <c r="W34" s="131"/>
      <c r="X34" s="131"/>
      <c r="Y34" s="132"/>
      <c r="Z34" s="83">
        <f>+Z25</f>
        <v>0</v>
      </c>
      <c r="AA34" s="95">
        <f>+AA25/R25</f>
        <v>0.79999999999999993</v>
      </c>
      <c r="AB34" s="135"/>
      <c r="AC34" s="136" t="s">
        <v>248</v>
      </c>
      <c r="AD34" s="137"/>
      <c r="AE34" s="137"/>
      <c r="AF34" s="137"/>
      <c r="AG34" s="137"/>
      <c r="AH34" s="138"/>
      <c r="AI34" s="88">
        <f>+AI25</f>
        <v>0</v>
      </c>
      <c r="AJ34" s="82"/>
      <c r="AK34" s="87"/>
      <c r="AL34" s="87"/>
      <c r="AM34" s="77"/>
      <c r="AN34" s="86"/>
      <c r="AO34" s="79"/>
      <c r="AP34" s="162"/>
      <c r="AQ34" s="162"/>
      <c r="AR34" s="96" t="s">
        <v>243</v>
      </c>
      <c r="AS34" s="97">
        <f>SUM(AS25)</f>
        <v>900000000</v>
      </c>
      <c r="AT34" s="74"/>
      <c r="AU34" s="74"/>
      <c r="AV34" s="74"/>
      <c r="AW34" s="99">
        <f>SUM(AW25)</f>
        <v>12000000</v>
      </c>
      <c r="AX34" s="99">
        <f>SUM(AX25)</f>
        <v>0</v>
      </c>
      <c r="AY34" s="333">
        <v>0</v>
      </c>
      <c r="AZ34" s="74"/>
      <c r="BA34" s="74"/>
      <c r="BB34" s="74"/>
      <c r="BC34" s="74"/>
      <c r="BD34" s="74"/>
      <c r="BE34" s="85"/>
      <c r="BF34" s="74"/>
      <c r="BG34" s="74"/>
    </row>
    <row r="35" spans="1:59" ht="15" customHeight="1" x14ac:dyDescent="0.25">
      <c r="A35" s="165"/>
      <c r="B35" s="165"/>
      <c r="C35" s="165"/>
      <c r="D35" s="235" t="s">
        <v>207</v>
      </c>
      <c r="E35" s="267">
        <v>0.04</v>
      </c>
      <c r="F35" s="164"/>
      <c r="G35" s="268">
        <v>7.0000000000000007E-2</v>
      </c>
      <c r="H35" s="164" t="s">
        <v>187</v>
      </c>
      <c r="I35" s="311"/>
      <c r="J35" s="338" t="s">
        <v>208</v>
      </c>
      <c r="K35" s="235" t="s">
        <v>209</v>
      </c>
      <c r="L35" s="164" t="s">
        <v>210</v>
      </c>
      <c r="M35" s="164">
        <v>4</v>
      </c>
      <c r="N35" s="164" t="s">
        <v>211</v>
      </c>
      <c r="O35" s="164" t="s">
        <v>165</v>
      </c>
      <c r="P35" s="164"/>
      <c r="Q35" s="164"/>
      <c r="R35" s="254">
        <v>3</v>
      </c>
      <c r="S35" s="276">
        <v>3</v>
      </c>
      <c r="T35" s="314">
        <v>0</v>
      </c>
      <c r="Y35" s="282">
        <v>0</v>
      </c>
      <c r="Z35" s="297">
        <f>Y35/S35</f>
        <v>0</v>
      </c>
      <c r="AA35" s="320">
        <f>T35+Y35</f>
        <v>0</v>
      </c>
      <c r="AB35" s="348" t="s">
        <v>212</v>
      </c>
      <c r="AC35" s="317">
        <v>2020130010154</v>
      </c>
      <c r="AD35" s="273" t="s">
        <v>213</v>
      </c>
      <c r="AE35" s="303" t="s">
        <v>214</v>
      </c>
      <c r="AF35" s="303" t="s">
        <v>215</v>
      </c>
      <c r="AG35" s="139">
        <v>0</v>
      </c>
      <c r="AH35" s="139">
        <v>0</v>
      </c>
      <c r="AI35" s="142">
        <v>0</v>
      </c>
      <c r="AJ35" s="142">
        <v>0</v>
      </c>
      <c r="AK35" s="322">
        <v>45293</v>
      </c>
      <c r="AL35" s="322">
        <v>45293</v>
      </c>
      <c r="AM35" s="177">
        <v>180</v>
      </c>
      <c r="AN35" s="161">
        <v>1036134</v>
      </c>
      <c r="AO35" s="251"/>
      <c r="AP35" s="162"/>
      <c r="AQ35" s="162"/>
      <c r="AR35" s="177" t="s">
        <v>173</v>
      </c>
      <c r="AS35" s="147">
        <v>1</v>
      </c>
      <c r="AT35" s="164" t="s">
        <v>177</v>
      </c>
      <c r="AU35" s="164" t="s">
        <v>222</v>
      </c>
      <c r="AV35" s="164" t="s">
        <v>223</v>
      </c>
      <c r="AW35" s="147">
        <v>0</v>
      </c>
      <c r="AX35" s="147">
        <v>0</v>
      </c>
      <c r="AY35" s="334">
        <v>0</v>
      </c>
      <c r="AZ35" s="164" t="s">
        <v>224</v>
      </c>
      <c r="BA35" s="164" t="s">
        <v>48</v>
      </c>
      <c r="BB35" s="164" t="s">
        <v>48</v>
      </c>
      <c r="BC35" s="164" t="s">
        <v>48</v>
      </c>
      <c r="BD35" s="164" t="s">
        <v>48</v>
      </c>
      <c r="BE35" s="307" t="s">
        <v>236</v>
      </c>
      <c r="BF35" s="164" t="s">
        <v>48</v>
      </c>
      <c r="BG35" s="164" t="s">
        <v>48</v>
      </c>
    </row>
    <row r="36" spans="1:59" x14ac:dyDescent="0.25">
      <c r="A36" s="165"/>
      <c r="B36" s="165"/>
      <c r="C36" s="165"/>
      <c r="D36" s="236"/>
      <c r="E36" s="165"/>
      <c r="F36" s="165"/>
      <c r="G36" s="255"/>
      <c r="H36" s="165"/>
      <c r="I36" s="312"/>
      <c r="J36" s="339"/>
      <c r="K36" s="236"/>
      <c r="L36" s="165"/>
      <c r="M36" s="165"/>
      <c r="N36" s="165"/>
      <c r="O36" s="165"/>
      <c r="P36" s="165"/>
      <c r="Q36" s="165"/>
      <c r="R36" s="255"/>
      <c r="S36" s="277"/>
      <c r="T36" s="315"/>
      <c r="Y36" s="283"/>
      <c r="Z36" s="298"/>
      <c r="AA36" s="321"/>
      <c r="AB36" s="349"/>
      <c r="AC36" s="318"/>
      <c r="AD36" s="274"/>
      <c r="AE36" s="304"/>
      <c r="AF36" s="304"/>
      <c r="AG36" s="140"/>
      <c r="AH36" s="140"/>
      <c r="AI36" s="140"/>
      <c r="AJ36" s="325"/>
      <c r="AK36" s="323"/>
      <c r="AL36" s="323"/>
      <c r="AM36" s="178"/>
      <c r="AN36" s="162"/>
      <c r="AO36" s="252"/>
      <c r="AP36" s="162"/>
      <c r="AQ36" s="162"/>
      <c r="AR36" s="178"/>
      <c r="AS36" s="148"/>
      <c r="AT36" s="165"/>
      <c r="AU36" s="165"/>
      <c r="AV36" s="165"/>
      <c r="AW36" s="148"/>
      <c r="AX36" s="148"/>
      <c r="AY36" s="335"/>
      <c r="AZ36" s="165"/>
      <c r="BA36" s="165"/>
      <c r="BB36" s="165"/>
      <c r="BC36" s="165"/>
      <c r="BD36" s="165"/>
      <c r="BE36" s="308"/>
      <c r="BF36" s="165"/>
      <c r="BG36" s="165"/>
    </row>
    <row r="37" spans="1:59" x14ac:dyDescent="0.25">
      <c r="A37" s="165"/>
      <c r="B37" s="165"/>
      <c r="C37" s="165"/>
      <c r="D37" s="236"/>
      <c r="E37" s="165"/>
      <c r="F37" s="165"/>
      <c r="G37" s="255"/>
      <c r="H37" s="165"/>
      <c r="I37" s="312"/>
      <c r="J37" s="339"/>
      <c r="K37" s="236"/>
      <c r="L37" s="165"/>
      <c r="M37" s="165"/>
      <c r="N37" s="165"/>
      <c r="O37" s="165"/>
      <c r="P37" s="165"/>
      <c r="Q37" s="165"/>
      <c r="R37" s="255"/>
      <c r="S37" s="277"/>
      <c r="T37" s="315"/>
      <c r="Y37" s="283"/>
      <c r="Z37" s="298"/>
      <c r="AA37" s="321"/>
      <c r="AB37" s="349"/>
      <c r="AC37" s="318"/>
      <c r="AD37" s="274"/>
      <c r="AE37" s="304"/>
      <c r="AF37" s="304"/>
      <c r="AG37" s="140"/>
      <c r="AH37" s="140"/>
      <c r="AI37" s="140"/>
      <c r="AJ37" s="325"/>
      <c r="AK37" s="323"/>
      <c r="AL37" s="323"/>
      <c r="AM37" s="178"/>
      <c r="AN37" s="162"/>
      <c r="AO37" s="252"/>
      <c r="AP37" s="162"/>
      <c r="AQ37" s="162"/>
      <c r="AR37" s="178"/>
      <c r="AS37" s="148"/>
      <c r="AT37" s="165"/>
      <c r="AU37" s="165"/>
      <c r="AV37" s="165"/>
      <c r="AW37" s="148"/>
      <c r="AX37" s="148"/>
      <c r="AY37" s="335"/>
      <c r="AZ37" s="165"/>
      <c r="BA37" s="165"/>
      <c r="BB37" s="165"/>
      <c r="BC37" s="165"/>
      <c r="BD37" s="165"/>
      <c r="BE37" s="308"/>
      <c r="BF37" s="165"/>
      <c r="BG37" s="165"/>
    </row>
    <row r="38" spans="1:59" ht="36.75" customHeight="1" x14ac:dyDescent="0.25">
      <c r="A38" s="165"/>
      <c r="B38" s="165"/>
      <c r="C38" s="165"/>
      <c r="D38" s="236"/>
      <c r="E38" s="165"/>
      <c r="F38" s="165"/>
      <c r="G38" s="255"/>
      <c r="H38" s="165"/>
      <c r="I38" s="312"/>
      <c r="J38" s="339"/>
      <c r="K38" s="236"/>
      <c r="L38" s="165"/>
      <c r="M38" s="165"/>
      <c r="N38" s="165"/>
      <c r="O38" s="165"/>
      <c r="P38" s="165"/>
      <c r="Q38" s="165"/>
      <c r="R38" s="255"/>
      <c r="S38" s="277"/>
      <c r="T38" s="315"/>
      <c r="Y38" s="283"/>
      <c r="Z38" s="298"/>
      <c r="AA38" s="321"/>
      <c r="AB38" s="349"/>
      <c r="AC38" s="318"/>
      <c r="AD38" s="274"/>
      <c r="AE38" s="304"/>
      <c r="AF38" s="304"/>
      <c r="AG38" s="140"/>
      <c r="AH38" s="140"/>
      <c r="AI38" s="140"/>
      <c r="AJ38" s="325"/>
      <c r="AK38" s="323"/>
      <c r="AL38" s="323"/>
      <c r="AM38" s="178"/>
      <c r="AN38" s="162"/>
      <c r="AO38" s="252"/>
      <c r="AP38" s="162"/>
      <c r="AQ38" s="162"/>
      <c r="AR38" s="178"/>
      <c r="AS38" s="148"/>
      <c r="AT38" s="165"/>
      <c r="AU38" s="165"/>
      <c r="AV38" s="165"/>
      <c r="AW38" s="148"/>
      <c r="AX38" s="148"/>
      <c r="AY38" s="335"/>
      <c r="AZ38" s="165"/>
      <c r="BA38" s="165"/>
      <c r="BB38" s="165"/>
      <c r="BC38" s="165"/>
      <c r="BD38" s="165"/>
      <c r="BE38" s="308"/>
      <c r="BF38" s="165"/>
      <c r="BG38" s="165"/>
    </row>
    <row r="39" spans="1:59" x14ac:dyDescent="0.25">
      <c r="A39" s="165"/>
      <c r="B39" s="165"/>
      <c r="C39" s="165"/>
      <c r="D39" s="236"/>
      <c r="E39" s="165"/>
      <c r="F39" s="165"/>
      <c r="G39" s="255"/>
      <c r="H39" s="165"/>
      <c r="I39" s="312"/>
      <c r="J39" s="339"/>
      <c r="K39" s="236"/>
      <c r="L39" s="165"/>
      <c r="M39" s="165"/>
      <c r="N39" s="165"/>
      <c r="O39" s="165"/>
      <c r="P39" s="165"/>
      <c r="Q39" s="165"/>
      <c r="R39" s="255"/>
      <c r="S39" s="277"/>
      <c r="T39" s="315"/>
      <c r="Y39" s="283"/>
      <c r="Z39" s="298"/>
      <c r="AA39" s="321"/>
      <c r="AB39" s="349"/>
      <c r="AC39" s="318"/>
      <c r="AD39" s="274"/>
      <c r="AE39" s="304"/>
      <c r="AF39" s="304"/>
      <c r="AG39" s="140"/>
      <c r="AH39" s="140"/>
      <c r="AI39" s="140"/>
      <c r="AJ39" s="325"/>
      <c r="AK39" s="323"/>
      <c r="AL39" s="323"/>
      <c r="AM39" s="178"/>
      <c r="AN39" s="162"/>
      <c r="AO39" s="252"/>
      <c r="AP39" s="162"/>
      <c r="AQ39" s="162"/>
      <c r="AR39" s="178"/>
      <c r="AS39" s="148"/>
      <c r="AT39" s="165"/>
      <c r="AU39" s="165"/>
      <c r="AV39" s="165"/>
      <c r="AW39" s="148"/>
      <c r="AX39" s="148"/>
      <c r="AY39" s="335"/>
      <c r="AZ39" s="165"/>
      <c r="BA39" s="165"/>
      <c r="BB39" s="165"/>
      <c r="BC39" s="165"/>
      <c r="BD39" s="165"/>
      <c r="BE39" s="308"/>
      <c r="BF39" s="165"/>
      <c r="BG39" s="165"/>
    </row>
    <row r="40" spans="1:59" x14ac:dyDescent="0.25">
      <c r="A40" s="165"/>
      <c r="B40" s="165"/>
      <c r="C40" s="165"/>
      <c r="D40" s="236"/>
      <c r="E40" s="165"/>
      <c r="F40" s="165"/>
      <c r="G40" s="255"/>
      <c r="H40" s="165"/>
      <c r="I40" s="312"/>
      <c r="J40" s="339"/>
      <c r="K40" s="236"/>
      <c r="L40" s="165"/>
      <c r="M40" s="165"/>
      <c r="N40" s="165"/>
      <c r="O40" s="165"/>
      <c r="P40" s="165"/>
      <c r="Q40" s="165"/>
      <c r="R40" s="255"/>
      <c r="S40" s="277"/>
      <c r="T40" s="315"/>
      <c r="Y40" s="283"/>
      <c r="Z40" s="298"/>
      <c r="AA40" s="321"/>
      <c r="AB40" s="349"/>
      <c r="AC40" s="318"/>
      <c r="AD40" s="274"/>
      <c r="AE40" s="304"/>
      <c r="AF40" s="304"/>
      <c r="AG40" s="140"/>
      <c r="AH40" s="140"/>
      <c r="AI40" s="140"/>
      <c r="AJ40" s="325"/>
      <c r="AK40" s="323"/>
      <c r="AL40" s="323"/>
      <c r="AM40" s="178"/>
      <c r="AN40" s="162"/>
      <c r="AO40" s="252"/>
      <c r="AP40" s="162"/>
      <c r="AQ40" s="162"/>
      <c r="AR40" s="178"/>
      <c r="AS40" s="148"/>
      <c r="AT40" s="165"/>
      <c r="AU40" s="165"/>
      <c r="AV40" s="165"/>
      <c r="AW40" s="148"/>
      <c r="AX40" s="148"/>
      <c r="AY40" s="335"/>
      <c r="AZ40" s="165"/>
      <c r="BA40" s="165"/>
      <c r="BB40" s="165"/>
      <c r="BC40" s="165"/>
      <c r="BD40" s="165"/>
      <c r="BE40" s="308"/>
      <c r="BF40" s="165"/>
      <c r="BG40" s="165"/>
    </row>
    <row r="41" spans="1:59" x14ac:dyDescent="0.25">
      <c r="A41" s="165"/>
      <c r="B41" s="165"/>
      <c r="C41" s="165"/>
      <c r="D41" s="237"/>
      <c r="E41" s="180"/>
      <c r="F41" s="180"/>
      <c r="G41" s="269"/>
      <c r="H41" s="180"/>
      <c r="I41" s="313"/>
      <c r="J41" s="339"/>
      <c r="K41" s="237"/>
      <c r="L41" s="180"/>
      <c r="M41" s="180"/>
      <c r="N41" s="180"/>
      <c r="O41" s="180"/>
      <c r="P41" s="180"/>
      <c r="Q41" s="180"/>
      <c r="R41" s="269"/>
      <c r="S41" s="278"/>
      <c r="T41" s="316"/>
      <c r="Y41" s="284"/>
      <c r="Z41" s="299"/>
      <c r="AA41" s="321"/>
      <c r="AB41" s="349"/>
      <c r="AC41" s="318"/>
      <c r="AD41" s="274"/>
      <c r="AE41" s="305"/>
      <c r="AF41" s="305"/>
      <c r="AG41" s="140"/>
      <c r="AH41" s="140"/>
      <c r="AI41" s="140"/>
      <c r="AJ41" s="325"/>
      <c r="AK41" s="323"/>
      <c r="AL41" s="323"/>
      <c r="AM41" s="178"/>
      <c r="AN41" s="162"/>
      <c r="AO41" s="252"/>
      <c r="AP41" s="162"/>
      <c r="AQ41" s="162"/>
      <c r="AR41" s="178"/>
      <c r="AS41" s="148"/>
      <c r="AT41" s="165"/>
      <c r="AU41" s="165"/>
      <c r="AV41" s="165"/>
      <c r="AW41" s="148"/>
      <c r="AX41" s="148"/>
      <c r="AY41" s="335"/>
      <c r="AZ41" s="165"/>
      <c r="BA41" s="165"/>
      <c r="BB41" s="165"/>
      <c r="BC41" s="165"/>
      <c r="BD41" s="165"/>
      <c r="BE41" s="308"/>
      <c r="BF41" s="165"/>
      <c r="BG41" s="165"/>
    </row>
    <row r="42" spans="1:59" x14ac:dyDescent="0.25">
      <c r="A42" s="165"/>
      <c r="B42" s="165"/>
      <c r="C42" s="165"/>
      <c r="D42" s="164" t="s">
        <v>217</v>
      </c>
      <c r="E42" s="164">
        <v>40</v>
      </c>
      <c r="F42" s="164"/>
      <c r="G42" s="267">
        <v>0.5</v>
      </c>
      <c r="H42" s="164" t="s">
        <v>187</v>
      </c>
      <c r="I42" s="268">
        <v>0.1</v>
      </c>
      <c r="J42" s="339"/>
      <c r="K42" s="164" t="s">
        <v>218</v>
      </c>
      <c r="L42" s="164" t="s">
        <v>161</v>
      </c>
      <c r="M42" s="164">
        <v>41</v>
      </c>
      <c r="N42" s="164" t="s">
        <v>219</v>
      </c>
      <c r="O42" s="164" t="s">
        <v>165</v>
      </c>
      <c r="P42" s="164"/>
      <c r="Q42" s="164"/>
      <c r="R42" s="254">
        <v>5</v>
      </c>
      <c r="S42" s="288">
        <v>5</v>
      </c>
      <c r="T42" s="314">
        <v>0</v>
      </c>
      <c r="Y42" s="282">
        <v>0</v>
      </c>
      <c r="Z42" s="297">
        <f>Y42/S42</f>
        <v>0</v>
      </c>
      <c r="AA42" s="320">
        <f>T42+Y42</f>
        <v>0</v>
      </c>
      <c r="AB42" s="349"/>
      <c r="AC42" s="318"/>
      <c r="AD42" s="274"/>
      <c r="AE42" s="303" t="s">
        <v>216</v>
      </c>
      <c r="AF42" s="303" t="s">
        <v>221</v>
      </c>
      <c r="AG42" s="140"/>
      <c r="AH42" s="140"/>
      <c r="AI42" s="140"/>
      <c r="AJ42" s="325"/>
      <c r="AK42" s="323"/>
      <c r="AL42" s="323"/>
      <c r="AM42" s="178"/>
      <c r="AN42" s="162"/>
      <c r="AO42" s="252"/>
      <c r="AP42" s="162"/>
      <c r="AQ42" s="162"/>
      <c r="AR42" s="178"/>
      <c r="AS42" s="148"/>
      <c r="AT42" s="165"/>
      <c r="AU42" s="165"/>
      <c r="AV42" s="165"/>
      <c r="AW42" s="148"/>
      <c r="AX42" s="148"/>
      <c r="AY42" s="335"/>
      <c r="AZ42" s="165"/>
      <c r="BA42" s="165"/>
      <c r="BB42" s="165"/>
      <c r="BC42" s="165"/>
      <c r="BD42" s="165"/>
      <c r="BE42" s="308"/>
      <c r="BF42" s="165"/>
      <c r="BG42" s="165"/>
    </row>
    <row r="43" spans="1:59" x14ac:dyDescent="0.25">
      <c r="A43" s="165"/>
      <c r="B43" s="165"/>
      <c r="C43" s="165"/>
      <c r="D43" s="165"/>
      <c r="E43" s="165"/>
      <c r="F43" s="165"/>
      <c r="G43" s="165"/>
      <c r="H43" s="165"/>
      <c r="I43" s="255"/>
      <c r="J43" s="339"/>
      <c r="K43" s="165"/>
      <c r="L43" s="165"/>
      <c r="M43" s="165"/>
      <c r="N43" s="165"/>
      <c r="O43" s="165"/>
      <c r="P43" s="165"/>
      <c r="Q43" s="165"/>
      <c r="R43" s="255"/>
      <c r="S43" s="289"/>
      <c r="T43" s="315"/>
      <c r="Y43" s="283"/>
      <c r="Z43" s="298"/>
      <c r="AA43" s="321"/>
      <c r="AB43" s="349"/>
      <c r="AC43" s="318"/>
      <c r="AD43" s="274"/>
      <c r="AE43" s="304"/>
      <c r="AF43" s="304"/>
      <c r="AG43" s="140"/>
      <c r="AH43" s="140"/>
      <c r="AI43" s="140"/>
      <c r="AJ43" s="325"/>
      <c r="AK43" s="323"/>
      <c r="AL43" s="323"/>
      <c r="AM43" s="178"/>
      <c r="AN43" s="162"/>
      <c r="AO43" s="252"/>
      <c r="AP43" s="162"/>
      <c r="AQ43" s="162"/>
      <c r="AR43" s="178"/>
      <c r="AS43" s="148"/>
      <c r="AT43" s="165"/>
      <c r="AU43" s="165"/>
      <c r="AV43" s="165"/>
      <c r="AW43" s="148"/>
      <c r="AX43" s="148"/>
      <c r="AY43" s="335"/>
      <c r="AZ43" s="165"/>
      <c r="BA43" s="165"/>
      <c r="BB43" s="165"/>
      <c r="BC43" s="165"/>
      <c r="BD43" s="165"/>
      <c r="BE43" s="308"/>
      <c r="BF43" s="165"/>
      <c r="BG43" s="165"/>
    </row>
    <row r="44" spans="1:59" x14ac:dyDescent="0.25">
      <c r="A44" s="165"/>
      <c r="B44" s="165"/>
      <c r="C44" s="165"/>
      <c r="D44" s="165"/>
      <c r="E44" s="165"/>
      <c r="F44" s="165"/>
      <c r="G44" s="165"/>
      <c r="H44" s="165"/>
      <c r="I44" s="255"/>
      <c r="J44" s="339"/>
      <c r="K44" s="165"/>
      <c r="L44" s="165"/>
      <c r="M44" s="165"/>
      <c r="N44" s="165"/>
      <c r="O44" s="165"/>
      <c r="P44" s="165"/>
      <c r="Q44" s="165"/>
      <c r="R44" s="255"/>
      <c r="S44" s="289"/>
      <c r="T44" s="315"/>
      <c r="Y44" s="283"/>
      <c r="Z44" s="298"/>
      <c r="AA44" s="321"/>
      <c r="AB44" s="349"/>
      <c r="AC44" s="318"/>
      <c r="AD44" s="274"/>
      <c r="AE44" s="305"/>
      <c r="AF44" s="305"/>
      <c r="AG44" s="140"/>
      <c r="AH44" s="140"/>
      <c r="AI44" s="140"/>
      <c r="AJ44" s="325"/>
      <c r="AK44" s="323"/>
      <c r="AL44" s="323"/>
      <c r="AM44" s="178"/>
      <c r="AN44" s="162"/>
      <c r="AO44" s="252"/>
      <c r="AP44" s="162"/>
      <c r="AQ44" s="162"/>
      <c r="AR44" s="178"/>
      <c r="AS44" s="148"/>
      <c r="AT44" s="165"/>
      <c r="AU44" s="165"/>
      <c r="AV44" s="165"/>
      <c r="AW44" s="148"/>
      <c r="AX44" s="148"/>
      <c r="AY44" s="335"/>
      <c r="AZ44" s="165"/>
      <c r="BA44" s="165"/>
      <c r="BB44" s="165"/>
      <c r="BC44" s="165"/>
      <c r="BD44" s="165"/>
      <c r="BE44" s="308"/>
      <c r="BF44" s="165"/>
      <c r="BG44" s="165"/>
    </row>
    <row r="45" spans="1:59" x14ac:dyDescent="0.25">
      <c r="A45" s="165"/>
      <c r="B45" s="165"/>
      <c r="C45" s="165"/>
      <c r="D45" s="165"/>
      <c r="E45" s="165"/>
      <c r="F45" s="165"/>
      <c r="G45" s="165"/>
      <c r="H45" s="165"/>
      <c r="I45" s="255"/>
      <c r="J45" s="339"/>
      <c r="K45" s="165"/>
      <c r="L45" s="165"/>
      <c r="M45" s="165"/>
      <c r="N45" s="165"/>
      <c r="O45" s="165"/>
      <c r="P45" s="165"/>
      <c r="Q45" s="165"/>
      <c r="R45" s="255"/>
      <c r="S45" s="289"/>
      <c r="T45" s="315"/>
      <c r="Y45" s="283"/>
      <c r="Z45" s="298"/>
      <c r="AA45" s="321"/>
      <c r="AB45" s="349"/>
      <c r="AC45" s="318"/>
      <c r="AD45" s="274"/>
      <c r="AE45" s="303" t="s">
        <v>220</v>
      </c>
      <c r="AF45" s="303" t="s">
        <v>229</v>
      </c>
      <c r="AG45" s="140"/>
      <c r="AH45" s="140"/>
      <c r="AI45" s="140"/>
      <c r="AJ45" s="325"/>
      <c r="AK45" s="323"/>
      <c r="AL45" s="323"/>
      <c r="AM45" s="178"/>
      <c r="AN45" s="162"/>
      <c r="AO45" s="252"/>
      <c r="AP45" s="162"/>
      <c r="AQ45" s="162"/>
      <c r="AR45" s="178"/>
      <c r="AS45" s="148"/>
      <c r="AT45" s="165"/>
      <c r="AU45" s="165"/>
      <c r="AV45" s="165"/>
      <c r="AW45" s="148"/>
      <c r="AX45" s="148"/>
      <c r="AY45" s="335"/>
      <c r="AZ45" s="165"/>
      <c r="BA45" s="165"/>
      <c r="BB45" s="165"/>
      <c r="BC45" s="165"/>
      <c r="BD45" s="165"/>
      <c r="BE45" s="308"/>
      <c r="BF45" s="165"/>
      <c r="BG45" s="165"/>
    </row>
    <row r="46" spans="1:59" x14ac:dyDescent="0.25">
      <c r="A46" s="165"/>
      <c r="B46" s="165"/>
      <c r="C46" s="165"/>
      <c r="D46" s="165"/>
      <c r="E46" s="165"/>
      <c r="F46" s="165"/>
      <c r="G46" s="165"/>
      <c r="H46" s="165"/>
      <c r="I46" s="255"/>
      <c r="J46" s="339"/>
      <c r="K46" s="165"/>
      <c r="L46" s="165"/>
      <c r="M46" s="165"/>
      <c r="N46" s="165"/>
      <c r="O46" s="165"/>
      <c r="P46" s="165"/>
      <c r="Q46" s="165"/>
      <c r="R46" s="255"/>
      <c r="S46" s="289"/>
      <c r="T46" s="315"/>
      <c r="Y46" s="283"/>
      <c r="Z46" s="298"/>
      <c r="AA46" s="321"/>
      <c r="AB46" s="349"/>
      <c r="AC46" s="318"/>
      <c r="AD46" s="274"/>
      <c r="AE46" s="304"/>
      <c r="AF46" s="304"/>
      <c r="AG46" s="140"/>
      <c r="AH46" s="140"/>
      <c r="AI46" s="140"/>
      <c r="AJ46" s="325"/>
      <c r="AK46" s="323"/>
      <c r="AL46" s="323"/>
      <c r="AM46" s="178"/>
      <c r="AN46" s="162"/>
      <c r="AO46" s="252"/>
      <c r="AP46" s="162"/>
      <c r="AQ46" s="162"/>
      <c r="AR46" s="178"/>
      <c r="AS46" s="148"/>
      <c r="AT46" s="165"/>
      <c r="AU46" s="165"/>
      <c r="AV46" s="165"/>
      <c r="AW46" s="148"/>
      <c r="AX46" s="148"/>
      <c r="AY46" s="335"/>
      <c r="AZ46" s="165"/>
      <c r="BA46" s="165"/>
      <c r="BB46" s="165"/>
      <c r="BC46" s="165"/>
      <c r="BD46" s="165"/>
      <c r="BE46" s="308"/>
      <c r="BF46" s="165"/>
      <c r="BG46" s="165"/>
    </row>
    <row r="47" spans="1:59" x14ac:dyDescent="0.25">
      <c r="A47" s="165"/>
      <c r="B47" s="165"/>
      <c r="C47" s="165"/>
      <c r="D47" s="165"/>
      <c r="E47" s="165"/>
      <c r="F47" s="165"/>
      <c r="G47" s="165"/>
      <c r="H47" s="165"/>
      <c r="I47" s="255"/>
      <c r="J47" s="339"/>
      <c r="K47" s="165"/>
      <c r="L47" s="165"/>
      <c r="M47" s="165"/>
      <c r="N47" s="165"/>
      <c r="O47" s="165"/>
      <c r="P47" s="165"/>
      <c r="Q47" s="165"/>
      <c r="R47" s="255"/>
      <c r="S47" s="289"/>
      <c r="T47" s="315"/>
      <c r="Y47" s="283"/>
      <c r="Z47" s="298"/>
      <c r="AA47" s="321"/>
      <c r="AB47" s="349"/>
      <c r="AC47" s="318"/>
      <c r="AD47" s="274"/>
      <c r="AE47" s="304"/>
      <c r="AF47" s="304"/>
      <c r="AG47" s="140"/>
      <c r="AH47" s="140"/>
      <c r="AI47" s="140"/>
      <c r="AJ47" s="325"/>
      <c r="AK47" s="323"/>
      <c r="AL47" s="323"/>
      <c r="AM47" s="178"/>
      <c r="AN47" s="162"/>
      <c r="AO47" s="252"/>
      <c r="AP47" s="162"/>
      <c r="AQ47" s="162"/>
      <c r="AR47" s="178"/>
      <c r="AS47" s="148"/>
      <c r="AT47" s="165"/>
      <c r="AU47" s="165"/>
      <c r="AV47" s="165"/>
      <c r="AW47" s="148"/>
      <c r="AX47" s="148"/>
      <c r="AY47" s="335"/>
      <c r="AZ47" s="165"/>
      <c r="BA47" s="165"/>
      <c r="BB47" s="165"/>
      <c r="BC47" s="165"/>
      <c r="BD47" s="165"/>
      <c r="BE47" s="308"/>
      <c r="BF47" s="165"/>
      <c r="BG47" s="165"/>
    </row>
    <row r="48" spans="1:59" x14ac:dyDescent="0.25">
      <c r="A48" s="165"/>
      <c r="B48" s="165"/>
      <c r="C48" s="165"/>
      <c r="D48" s="180"/>
      <c r="E48" s="180"/>
      <c r="F48" s="180"/>
      <c r="G48" s="180"/>
      <c r="H48" s="180"/>
      <c r="I48" s="269"/>
      <c r="J48" s="339"/>
      <c r="K48" s="180"/>
      <c r="L48" s="180"/>
      <c r="M48" s="180"/>
      <c r="N48" s="180"/>
      <c r="O48" s="180"/>
      <c r="P48" s="180"/>
      <c r="Q48" s="165"/>
      <c r="R48" s="255"/>
      <c r="S48" s="289"/>
      <c r="T48" s="316"/>
      <c r="Y48" s="284"/>
      <c r="Z48" s="299"/>
      <c r="AA48" s="321"/>
      <c r="AB48" s="349"/>
      <c r="AC48" s="318"/>
      <c r="AD48" s="274"/>
      <c r="AE48" s="305"/>
      <c r="AF48" s="305"/>
      <c r="AG48" s="141"/>
      <c r="AH48" s="141"/>
      <c r="AI48" s="141"/>
      <c r="AJ48" s="326"/>
      <c r="AK48" s="323"/>
      <c r="AL48" s="323"/>
      <c r="AM48" s="178"/>
      <c r="AN48" s="162"/>
      <c r="AO48" s="252"/>
      <c r="AP48" s="162"/>
      <c r="AQ48" s="162"/>
      <c r="AR48" s="178"/>
      <c r="AS48" s="148"/>
      <c r="AT48" s="165"/>
      <c r="AU48" s="165"/>
      <c r="AV48" s="165"/>
      <c r="AW48" s="148"/>
      <c r="AX48" s="148"/>
      <c r="AY48" s="335"/>
      <c r="AZ48" s="165"/>
      <c r="BA48" s="165"/>
      <c r="BB48" s="165"/>
      <c r="BC48" s="165"/>
      <c r="BD48" s="165"/>
      <c r="BE48" s="308"/>
      <c r="BF48" s="165"/>
      <c r="BG48" s="165"/>
    </row>
    <row r="49" spans="1:59" x14ac:dyDescent="0.25">
      <c r="A49" s="165"/>
      <c r="B49" s="165"/>
      <c r="C49" s="165"/>
      <c r="D49" s="164" t="s">
        <v>225</v>
      </c>
      <c r="E49" s="164">
        <v>100</v>
      </c>
      <c r="F49" s="164"/>
      <c r="G49" s="268">
        <v>1.75</v>
      </c>
      <c r="H49" s="164" t="s">
        <v>187</v>
      </c>
      <c r="I49" s="268">
        <v>0.75</v>
      </c>
      <c r="J49" s="339"/>
      <c r="K49" s="164" t="s">
        <v>226</v>
      </c>
      <c r="L49" s="164" t="s">
        <v>227</v>
      </c>
      <c r="M49" s="164">
        <v>6850</v>
      </c>
      <c r="N49" s="164" t="s">
        <v>228</v>
      </c>
      <c r="O49" s="164" t="s">
        <v>165</v>
      </c>
      <c r="P49" s="164"/>
      <c r="Q49" s="164"/>
      <c r="R49" s="254">
        <v>5110</v>
      </c>
      <c r="S49" s="329">
        <v>5110</v>
      </c>
      <c r="T49" s="327">
        <v>0</v>
      </c>
      <c r="Y49" s="282">
        <v>0</v>
      </c>
      <c r="Z49" s="297">
        <f>T49+Y49</f>
        <v>0</v>
      </c>
      <c r="AA49" s="320">
        <f>T49+Y49</f>
        <v>0</v>
      </c>
      <c r="AB49" s="349"/>
      <c r="AC49" s="318"/>
      <c r="AD49" s="274"/>
      <c r="AE49" s="303" t="s">
        <v>230</v>
      </c>
      <c r="AF49" s="303" t="s">
        <v>231</v>
      </c>
      <c r="AG49" s="139">
        <v>0</v>
      </c>
      <c r="AH49" s="139">
        <v>0</v>
      </c>
      <c r="AI49" s="142">
        <v>0</v>
      </c>
      <c r="AJ49" s="142">
        <v>0</v>
      </c>
      <c r="AK49" s="323"/>
      <c r="AL49" s="323"/>
      <c r="AM49" s="178"/>
      <c r="AN49" s="162"/>
      <c r="AO49" s="252"/>
      <c r="AP49" s="162"/>
      <c r="AQ49" s="162"/>
      <c r="AR49" s="178"/>
      <c r="AS49" s="148"/>
      <c r="AT49" s="165"/>
      <c r="AU49" s="165"/>
      <c r="AV49" s="165"/>
      <c r="AW49" s="148"/>
      <c r="AX49" s="148"/>
      <c r="AY49" s="335"/>
      <c r="AZ49" s="165"/>
      <c r="BA49" s="165"/>
      <c r="BB49" s="165"/>
      <c r="BC49" s="165"/>
      <c r="BD49" s="165"/>
      <c r="BE49" s="308"/>
      <c r="BF49" s="165"/>
      <c r="BG49" s="165"/>
    </row>
    <row r="50" spans="1:59" x14ac:dyDescent="0.25">
      <c r="A50" s="165"/>
      <c r="B50" s="165"/>
      <c r="C50" s="165"/>
      <c r="D50" s="165"/>
      <c r="E50" s="165"/>
      <c r="F50" s="165"/>
      <c r="G50" s="255"/>
      <c r="H50" s="165"/>
      <c r="I50" s="255"/>
      <c r="J50" s="339"/>
      <c r="K50" s="165"/>
      <c r="L50" s="165"/>
      <c r="M50" s="165"/>
      <c r="N50" s="165"/>
      <c r="O50" s="165"/>
      <c r="P50" s="165"/>
      <c r="Q50" s="165"/>
      <c r="R50" s="255"/>
      <c r="S50" s="330"/>
      <c r="T50" s="328"/>
      <c r="Y50" s="283"/>
      <c r="Z50" s="298"/>
      <c r="AA50" s="321"/>
      <c r="AB50" s="349"/>
      <c r="AC50" s="318"/>
      <c r="AD50" s="274"/>
      <c r="AE50" s="304"/>
      <c r="AF50" s="304"/>
      <c r="AG50" s="140"/>
      <c r="AH50" s="140"/>
      <c r="AI50" s="140"/>
      <c r="AJ50" s="140"/>
      <c r="AK50" s="323"/>
      <c r="AL50" s="323"/>
      <c r="AM50" s="178"/>
      <c r="AN50" s="162"/>
      <c r="AO50" s="252"/>
      <c r="AP50" s="162"/>
      <c r="AQ50" s="162"/>
      <c r="AR50" s="178"/>
      <c r="AS50" s="148"/>
      <c r="AT50" s="165"/>
      <c r="AU50" s="165"/>
      <c r="AV50" s="165"/>
      <c r="AW50" s="148"/>
      <c r="AX50" s="148"/>
      <c r="AY50" s="335"/>
      <c r="AZ50" s="165"/>
      <c r="BA50" s="165"/>
      <c r="BB50" s="165"/>
      <c r="BC50" s="165"/>
      <c r="BD50" s="165"/>
      <c r="BE50" s="308"/>
      <c r="BF50" s="165"/>
      <c r="BG50" s="165"/>
    </row>
    <row r="51" spans="1:59" x14ac:dyDescent="0.25">
      <c r="A51" s="165"/>
      <c r="B51" s="165"/>
      <c r="C51" s="165"/>
      <c r="D51" s="165"/>
      <c r="E51" s="165"/>
      <c r="F51" s="165"/>
      <c r="G51" s="255"/>
      <c r="H51" s="165"/>
      <c r="I51" s="255"/>
      <c r="J51" s="339"/>
      <c r="K51" s="165"/>
      <c r="L51" s="165"/>
      <c r="M51" s="165"/>
      <c r="N51" s="165"/>
      <c r="O51" s="165"/>
      <c r="P51" s="165"/>
      <c r="Q51" s="165"/>
      <c r="R51" s="255"/>
      <c r="S51" s="330"/>
      <c r="T51" s="328"/>
      <c r="Y51" s="283"/>
      <c r="Z51" s="298"/>
      <c r="AA51" s="321"/>
      <c r="AB51" s="349"/>
      <c r="AC51" s="318"/>
      <c r="AD51" s="274"/>
      <c r="AE51" s="304"/>
      <c r="AF51" s="304"/>
      <c r="AG51" s="140"/>
      <c r="AH51" s="140"/>
      <c r="AI51" s="140"/>
      <c r="AJ51" s="140"/>
      <c r="AK51" s="323"/>
      <c r="AL51" s="323"/>
      <c r="AM51" s="178"/>
      <c r="AN51" s="162"/>
      <c r="AO51" s="252"/>
      <c r="AP51" s="162"/>
      <c r="AQ51" s="162"/>
      <c r="AR51" s="178"/>
      <c r="AS51" s="148"/>
      <c r="AT51" s="165"/>
      <c r="AU51" s="165"/>
      <c r="AV51" s="165"/>
      <c r="AW51" s="148"/>
      <c r="AX51" s="148"/>
      <c r="AY51" s="335"/>
      <c r="AZ51" s="165"/>
      <c r="BA51" s="165"/>
      <c r="BB51" s="165"/>
      <c r="BC51" s="165"/>
      <c r="BD51" s="165"/>
      <c r="BE51" s="308"/>
      <c r="BF51" s="165"/>
      <c r="BG51" s="165"/>
    </row>
    <row r="52" spans="1:59" x14ac:dyDescent="0.25">
      <c r="A52" s="165"/>
      <c r="B52" s="165"/>
      <c r="C52" s="165"/>
      <c r="D52" s="165"/>
      <c r="E52" s="165"/>
      <c r="F52" s="165"/>
      <c r="G52" s="255"/>
      <c r="H52" s="165"/>
      <c r="I52" s="255"/>
      <c r="J52" s="339"/>
      <c r="K52" s="165"/>
      <c r="L52" s="165"/>
      <c r="M52" s="165"/>
      <c r="N52" s="165"/>
      <c r="O52" s="165"/>
      <c r="P52" s="165"/>
      <c r="Q52" s="165"/>
      <c r="R52" s="255"/>
      <c r="S52" s="330"/>
      <c r="T52" s="328"/>
      <c r="Y52" s="283"/>
      <c r="Z52" s="298"/>
      <c r="AA52" s="321"/>
      <c r="AB52" s="349"/>
      <c r="AC52" s="318"/>
      <c r="AD52" s="274"/>
      <c r="AE52" s="304"/>
      <c r="AF52" s="304"/>
      <c r="AG52" s="140"/>
      <c r="AH52" s="140"/>
      <c r="AI52" s="140"/>
      <c r="AJ52" s="140"/>
      <c r="AK52" s="323"/>
      <c r="AL52" s="323"/>
      <c r="AM52" s="178"/>
      <c r="AN52" s="162"/>
      <c r="AO52" s="252"/>
      <c r="AP52" s="162"/>
      <c r="AQ52" s="162"/>
      <c r="AR52" s="178"/>
      <c r="AS52" s="148"/>
      <c r="AT52" s="165"/>
      <c r="AU52" s="165"/>
      <c r="AV52" s="165"/>
      <c r="AW52" s="148"/>
      <c r="AX52" s="148"/>
      <c r="AY52" s="335"/>
      <c r="AZ52" s="165"/>
      <c r="BA52" s="165"/>
      <c r="BB52" s="165"/>
      <c r="BC52" s="165"/>
      <c r="BD52" s="165"/>
      <c r="BE52" s="308"/>
      <c r="BF52" s="165"/>
      <c r="BG52" s="165"/>
    </row>
    <row r="53" spans="1:59" x14ac:dyDescent="0.25">
      <c r="A53" s="165"/>
      <c r="B53" s="165"/>
      <c r="C53" s="165"/>
      <c r="D53" s="165"/>
      <c r="E53" s="165"/>
      <c r="F53" s="165"/>
      <c r="G53" s="255"/>
      <c r="H53" s="165"/>
      <c r="I53" s="255"/>
      <c r="J53" s="339"/>
      <c r="K53" s="165"/>
      <c r="L53" s="165"/>
      <c r="M53" s="165"/>
      <c r="N53" s="165"/>
      <c r="O53" s="165"/>
      <c r="P53" s="165"/>
      <c r="Q53" s="165"/>
      <c r="R53" s="255"/>
      <c r="S53" s="330"/>
      <c r="T53" s="328"/>
      <c r="Y53" s="283"/>
      <c r="Z53" s="298"/>
      <c r="AA53" s="321"/>
      <c r="AB53" s="349"/>
      <c r="AC53" s="318"/>
      <c r="AD53" s="274"/>
      <c r="AE53" s="304"/>
      <c r="AF53" s="304"/>
      <c r="AG53" s="140"/>
      <c r="AH53" s="140"/>
      <c r="AI53" s="140"/>
      <c r="AJ53" s="140"/>
      <c r="AK53" s="323"/>
      <c r="AL53" s="323"/>
      <c r="AM53" s="178"/>
      <c r="AN53" s="162"/>
      <c r="AO53" s="252"/>
      <c r="AP53" s="162"/>
      <c r="AQ53" s="162"/>
      <c r="AR53" s="178"/>
      <c r="AS53" s="148"/>
      <c r="AT53" s="165"/>
      <c r="AU53" s="165"/>
      <c r="AV53" s="165"/>
      <c r="AW53" s="148"/>
      <c r="AX53" s="148"/>
      <c r="AY53" s="335"/>
      <c r="AZ53" s="165"/>
      <c r="BA53" s="165"/>
      <c r="BB53" s="165"/>
      <c r="BC53" s="165"/>
      <c r="BD53" s="165"/>
      <c r="BE53" s="308"/>
      <c r="BF53" s="165"/>
      <c r="BG53" s="165"/>
    </row>
    <row r="54" spans="1:59" x14ac:dyDescent="0.25">
      <c r="A54" s="165"/>
      <c r="B54" s="165"/>
      <c r="C54" s="165"/>
      <c r="D54" s="165"/>
      <c r="E54" s="165"/>
      <c r="F54" s="165"/>
      <c r="G54" s="255"/>
      <c r="H54" s="165"/>
      <c r="I54" s="255"/>
      <c r="J54" s="339"/>
      <c r="K54" s="165"/>
      <c r="L54" s="165"/>
      <c r="M54" s="165"/>
      <c r="N54" s="165"/>
      <c r="O54" s="165"/>
      <c r="P54" s="165"/>
      <c r="Q54" s="165"/>
      <c r="R54" s="255"/>
      <c r="S54" s="330"/>
      <c r="T54" s="328"/>
      <c r="Y54" s="283"/>
      <c r="Z54" s="298"/>
      <c r="AA54" s="321"/>
      <c r="AB54" s="349"/>
      <c r="AC54" s="318"/>
      <c r="AD54" s="274"/>
      <c r="AE54" s="304"/>
      <c r="AF54" s="304"/>
      <c r="AG54" s="140"/>
      <c r="AH54" s="140"/>
      <c r="AI54" s="140"/>
      <c r="AJ54" s="140"/>
      <c r="AK54" s="323"/>
      <c r="AL54" s="323"/>
      <c r="AM54" s="178"/>
      <c r="AN54" s="162"/>
      <c r="AO54" s="252"/>
      <c r="AP54" s="162"/>
      <c r="AQ54" s="162"/>
      <c r="AR54" s="178"/>
      <c r="AS54" s="148"/>
      <c r="AT54" s="165"/>
      <c r="AU54" s="165"/>
      <c r="AV54" s="165"/>
      <c r="AW54" s="148"/>
      <c r="AX54" s="148"/>
      <c r="AY54" s="335"/>
      <c r="AZ54" s="165"/>
      <c r="BA54" s="165"/>
      <c r="BB54" s="165"/>
      <c r="BC54" s="165"/>
      <c r="BD54" s="165"/>
      <c r="BE54" s="308"/>
      <c r="BF54" s="165"/>
      <c r="BG54" s="165"/>
    </row>
    <row r="55" spans="1:59" x14ac:dyDescent="0.25">
      <c r="A55" s="165"/>
      <c r="B55" s="165"/>
      <c r="C55" s="165"/>
      <c r="D55" s="165"/>
      <c r="E55" s="165"/>
      <c r="F55" s="165"/>
      <c r="G55" s="255"/>
      <c r="H55" s="165"/>
      <c r="I55" s="255"/>
      <c r="J55" s="339"/>
      <c r="K55" s="165"/>
      <c r="L55" s="165"/>
      <c r="M55" s="165"/>
      <c r="N55" s="165"/>
      <c r="O55" s="165"/>
      <c r="P55" s="165"/>
      <c r="Q55" s="165"/>
      <c r="R55" s="255"/>
      <c r="S55" s="330"/>
      <c r="T55" s="328"/>
      <c r="Y55" s="283"/>
      <c r="Z55" s="298"/>
      <c r="AA55" s="321"/>
      <c r="AB55" s="349"/>
      <c r="AC55" s="318"/>
      <c r="AD55" s="274"/>
      <c r="AE55" s="304"/>
      <c r="AF55" s="304"/>
      <c r="AG55" s="140"/>
      <c r="AH55" s="140"/>
      <c r="AI55" s="140"/>
      <c r="AJ55" s="140"/>
      <c r="AK55" s="323"/>
      <c r="AL55" s="323"/>
      <c r="AM55" s="178"/>
      <c r="AN55" s="162"/>
      <c r="AO55" s="252"/>
      <c r="AP55" s="162"/>
      <c r="AQ55" s="162"/>
      <c r="AR55" s="178"/>
      <c r="AS55" s="148"/>
      <c r="AT55" s="165"/>
      <c r="AU55" s="165"/>
      <c r="AV55" s="165"/>
      <c r="AW55" s="148"/>
      <c r="AX55" s="148"/>
      <c r="AY55" s="335"/>
      <c r="AZ55" s="165"/>
      <c r="BA55" s="165"/>
      <c r="BB55" s="165"/>
      <c r="BC55" s="165"/>
      <c r="BD55" s="165"/>
      <c r="BE55" s="308"/>
      <c r="BF55" s="165"/>
      <c r="BG55" s="165"/>
    </row>
    <row r="56" spans="1:59" x14ac:dyDescent="0.25">
      <c r="A56" s="165"/>
      <c r="B56" s="165"/>
      <c r="C56" s="165"/>
      <c r="D56" s="165"/>
      <c r="E56" s="165"/>
      <c r="F56" s="165"/>
      <c r="G56" s="255"/>
      <c r="H56" s="165"/>
      <c r="I56" s="255"/>
      <c r="J56" s="339"/>
      <c r="K56" s="165"/>
      <c r="L56" s="165"/>
      <c r="M56" s="165"/>
      <c r="N56" s="165"/>
      <c r="O56" s="165"/>
      <c r="P56" s="165"/>
      <c r="Q56" s="165"/>
      <c r="R56" s="255"/>
      <c r="S56" s="330"/>
      <c r="T56" s="328"/>
      <c r="Y56" s="283"/>
      <c r="Z56" s="298"/>
      <c r="AA56" s="321"/>
      <c r="AB56" s="349"/>
      <c r="AC56" s="318"/>
      <c r="AD56" s="274"/>
      <c r="AE56" s="304"/>
      <c r="AF56" s="304"/>
      <c r="AG56" s="140"/>
      <c r="AH56" s="140"/>
      <c r="AI56" s="140"/>
      <c r="AJ56" s="140"/>
      <c r="AK56" s="323"/>
      <c r="AL56" s="323"/>
      <c r="AM56" s="178"/>
      <c r="AN56" s="162"/>
      <c r="AO56" s="252"/>
      <c r="AP56" s="162"/>
      <c r="AQ56" s="162"/>
      <c r="AR56" s="178"/>
      <c r="AS56" s="148"/>
      <c r="AT56" s="165"/>
      <c r="AU56" s="165"/>
      <c r="AV56" s="165"/>
      <c r="AW56" s="148"/>
      <c r="AX56" s="148"/>
      <c r="AY56" s="335"/>
      <c r="AZ56" s="165"/>
      <c r="BA56" s="165"/>
      <c r="BB56" s="165"/>
      <c r="BC56" s="165"/>
      <c r="BD56" s="165"/>
      <c r="BE56" s="308"/>
      <c r="BF56" s="165"/>
      <c r="BG56" s="165"/>
    </row>
    <row r="57" spans="1:59" x14ac:dyDescent="0.25">
      <c r="A57" s="165"/>
      <c r="B57" s="165"/>
      <c r="C57" s="165"/>
      <c r="D57" s="165"/>
      <c r="E57" s="165"/>
      <c r="F57" s="165"/>
      <c r="G57" s="255"/>
      <c r="H57" s="165"/>
      <c r="I57" s="255"/>
      <c r="J57" s="339"/>
      <c r="K57" s="165"/>
      <c r="L57" s="165"/>
      <c r="M57" s="165"/>
      <c r="N57" s="165"/>
      <c r="O57" s="165"/>
      <c r="P57" s="165"/>
      <c r="Q57" s="165"/>
      <c r="R57" s="255"/>
      <c r="S57" s="330"/>
      <c r="T57" s="328"/>
      <c r="Y57" s="283"/>
      <c r="Z57" s="298"/>
      <c r="AA57" s="321"/>
      <c r="AB57" s="349"/>
      <c r="AC57" s="318"/>
      <c r="AD57" s="274"/>
      <c r="AE57" s="304"/>
      <c r="AF57" s="304"/>
      <c r="AG57" s="140"/>
      <c r="AH57" s="140"/>
      <c r="AI57" s="140"/>
      <c r="AJ57" s="140"/>
      <c r="AK57" s="323"/>
      <c r="AL57" s="323"/>
      <c r="AM57" s="178"/>
      <c r="AN57" s="162"/>
      <c r="AO57" s="252"/>
      <c r="AP57" s="162"/>
      <c r="AQ57" s="162"/>
      <c r="AR57" s="178"/>
      <c r="AS57" s="148"/>
      <c r="AT57" s="165"/>
      <c r="AU57" s="165"/>
      <c r="AV57" s="165"/>
      <c r="AW57" s="148"/>
      <c r="AX57" s="148"/>
      <c r="AY57" s="335"/>
      <c r="AZ57" s="165"/>
      <c r="BA57" s="165"/>
      <c r="BB57" s="165"/>
      <c r="BC57" s="165"/>
      <c r="BD57" s="165"/>
      <c r="BE57" s="308"/>
      <c r="BF57" s="165"/>
      <c r="BG57" s="165"/>
    </row>
    <row r="58" spans="1:59" x14ac:dyDescent="0.25">
      <c r="A58" s="180"/>
      <c r="B58" s="180"/>
      <c r="C58" s="180"/>
      <c r="D58" s="180"/>
      <c r="E58" s="180"/>
      <c r="F58" s="180"/>
      <c r="G58" s="269"/>
      <c r="H58" s="180"/>
      <c r="I58" s="269"/>
      <c r="J58" s="339"/>
      <c r="K58" s="165"/>
      <c r="L58" s="165"/>
      <c r="M58" s="165"/>
      <c r="N58" s="165"/>
      <c r="O58" s="165"/>
      <c r="P58" s="165"/>
      <c r="Q58" s="165"/>
      <c r="R58" s="255"/>
      <c r="S58" s="330"/>
      <c r="T58" s="328"/>
      <c r="Y58" s="283"/>
      <c r="Z58" s="298"/>
      <c r="AA58" s="321"/>
      <c r="AB58" s="349"/>
      <c r="AC58" s="319"/>
      <c r="AD58" s="275"/>
      <c r="AE58" s="305"/>
      <c r="AF58" s="305"/>
      <c r="AG58" s="141"/>
      <c r="AH58" s="141"/>
      <c r="AI58" s="141"/>
      <c r="AJ58" s="141"/>
      <c r="AK58" s="324"/>
      <c r="AL58" s="324"/>
      <c r="AM58" s="179"/>
      <c r="AN58" s="163"/>
      <c r="AO58" s="253"/>
      <c r="AP58" s="163"/>
      <c r="AQ58" s="163"/>
      <c r="AR58" s="179"/>
      <c r="AS58" s="149"/>
      <c r="AT58" s="180"/>
      <c r="AU58" s="180"/>
      <c r="AV58" s="180"/>
      <c r="AW58" s="149"/>
      <c r="AX58" s="149"/>
      <c r="AY58" s="336"/>
      <c r="AZ58" s="180"/>
      <c r="BA58" s="180"/>
      <c r="BB58" s="180"/>
      <c r="BC58" s="180"/>
      <c r="BD58" s="180"/>
      <c r="BE58" s="309"/>
      <c r="BF58" s="180"/>
      <c r="BG58" s="180"/>
    </row>
    <row r="59" spans="1:59" ht="37.5" customHeight="1" x14ac:dyDescent="0.25">
      <c r="J59" s="339"/>
      <c r="K59" s="340" t="s">
        <v>249</v>
      </c>
      <c r="L59" s="340"/>
      <c r="M59" s="340"/>
      <c r="N59" s="340"/>
      <c r="O59" s="340"/>
      <c r="P59" s="340"/>
      <c r="Q59" s="340"/>
      <c r="R59" s="340"/>
      <c r="S59" s="340"/>
      <c r="T59" s="340"/>
      <c r="U59" s="340"/>
      <c r="V59" s="340"/>
      <c r="W59" s="340"/>
      <c r="X59" s="340"/>
      <c r="Y59" s="340"/>
      <c r="Z59" s="341">
        <v>0</v>
      </c>
      <c r="AA59" s="341">
        <v>0</v>
      </c>
      <c r="AB59" s="350"/>
      <c r="AC59" s="136" t="s">
        <v>252</v>
      </c>
      <c r="AD59" s="137"/>
      <c r="AE59" s="137"/>
      <c r="AF59" s="137"/>
      <c r="AG59" s="137"/>
      <c r="AH59" s="138"/>
      <c r="AI59" s="355">
        <v>0</v>
      </c>
      <c r="AR59" s="96" t="s">
        <v>243</v>
      </c>
      <c r="AS59" s="360">
        <v>1</v>
      </c>
      <c r="AT59" s="337"/>
      <c r="AU59" s="337"/>
      <c r="AV59" s="337"/>
      <c r="AW59" s="98">
        <v>0</v>
      </c>
      <c r="AX59" s="98">
        <v>0</v>
      </c>
      <c r="AY59" s="57">
        <v>0</v>
      </c>
      <c r="AZ59" s="98"/>
    </row>
    <row r="60" spans="1:59" ht="42.75" customHeight="1" x14ac:dyDescent="0.25">
      <c r="N60" s="342" t="s">
        <v>250</v>
      </c>
      <c r="O60" s="342"/>
      <c r="P60" s="342"/>
      <c r="Q60" s="342"/>
      <c r="R60" s="342"/>
      <c r="S60" s="342"/>
      <c r="T60" s="342"/>
      <c r="U60" s="343"/>
      <c r="V60" s="344"/>
      <c r="W60" s="344"/>
      <c r="X60" s="344"/>
      <c r="Y60" s="344"/>
      <c r="Z60" s="345">
        <f>AVERAGE(Z24,Z34,Z59)</f>
        <v>0</v>
      </c>
      <c r="AA60" s="345">
        <f>AVERAGE(AA24,AA34,AA59)</f>
        <v>0.3326649958228905</v>
      </c>
      <c r="AB60" s="352" t="s">
        <v>251</v>
      </c>
      <c r="AC60" s="353"/>
      <c r="AD60" s="353"/>
      <c r="AE60" s="353"/>
      <c r="AF60" s="353"/>
      <c r="AG60" s="353"/>
      <c r="AH60" s="354"/>
      <c r="AI60" s="356">
        <v>0</v>
      </c>
      <c r="AJ60" s="351"/>
      <c r="AK60" s="347"/>
      <c r="AS60" s="357">
        <f>+AS42+AS31+AS59</f>
        <v>1</v>
      </c>
      <c r="AT60" s="346" t="s">
        <v>253</v>
      </c>
      <c r="AU60" s="346"/>
      <c r="AV60" s="346"/>
      <c r="AW60" s="357">
        <f>+AW24+AW34+AW59</f>
        <v>89200000</v>
      </c>
      <c r="AX60" s="359">
        <f>+AX24+AX34+AX59</f>
        <v>0</v>
      </c>
      <c r="AY60" s="359">
        <v>0</v>
      </c>
      <c r="AZ60" s="358"/>
    </row>
  </sheetData>
  <mergeCells count="297">
    <mergeCell ref="AW35:AW58"/>
    <mergeCell ref="AX35:AX58"/>
    <mergeCell ref="AY35:AY58"/>
    <mergeCell ref="J35:J59"/>
    <mergeCell ref="K59:Y59"/>
    <mergeCell ref="N60:T60"/>
    <mergeCell ref="AB35:AB59"/>
    <mergeCell ref="AC59:AH59"/>
    <mergeCell ref="AH35:AH48"/>
    <mergeCell ref="AI35:AI48"/>
    <mergeCell ref="AH49:AH58"/>
    <mergeCell ref="AI49:AI58"/>
    <mergeCell ref="AB60:AH60"/>
    <mergeCell ref="AT60:AV60"/>
    <mergeCell ref="BF35:BF58"/>
    <mergeCell ref="BG35:BG58"/>
    <mergeCell ref="D49:D58"/>
    <mergeCell ref="E49:E58"/>
    <mergeCell ref="F49:F58"/>
    <mergeCell ref="G49:G58"/>
    <mergeCell ref="H49:H58"/>
    <mergeCell ref="I49:I58"/>
    <mergeCell ref="K49:K58"/>
    <mergeCell ref="L49:L58"/>
    <mergeCell ref="N49:N58"/>
    <mergeCell ref="O49:O58"/>
    <mergeCell ref="P49:P58"/>
    <mergeCell ref="BA35:BA58"/>
    <mergeCell ref="BB35:BB58"/>
    <mergeCell ref="BC35:BC58"/>
    <mergeCell ref="BD35:BD58"/>
    <mergeCell ref="BE35:BE58"/>
    <mergeCell ref="AS35:AS58"/>
    <mergeCell ref="AT35:AT58"/>
    <mergeCell ref="AU35:AU58"/>
    <mergeCell ref="AV35:AV58"/>
    <mergeCell ref="AZ35:AZ58"/>
    <mergeCell ref="AK35:AK58"/>
    <mergeCell ref="N35:N41"/>
    <mergeCell ref="O35:O41"/>
    <mergeCell ref="P35:P41"/>
    <mergeCell ref="Q35:Q41"/>
    <mergeCell ref="R35:R41"/>
    <mergeCell ref="K35:K41"/>
    <mergeCell ref="AL35:AL58"/>
    <mergeCell ref="AM35:AM58"/>
    <mergeCell ref="AN35:AN58"/>
    <mergeCell ref="N42:N48"/>
    <mergeCell ref="O42:O48"/>
    <mergeCell ref="P42:P48"/>
    <mergeCell ref="Q42:Q48"/>
    <mergeCell ref="R42:R48"/>
    <mergeCell ref="Q49:Q58"/>
    <mergeCell ref="R49:R58"/>
    <mergeCell ref="AG35:AG48"/>
    <mergeCell ref="AJ35:AJ48"/>
    <mergeCell ref="AJ49:AJ58"/>
    <mergeCell ref="AG49:AG58"/>
    <mergeCell ref="AF49:AF58"/>
    <mergeCell ref="AE49:AE58"/>
    <mergeCell ref="T49:T58"/>
    <mergeCell ref="S49:S58"/>
    <mergeCell ref="AD35:AD58"/>
    <mergeCell ref="AE35:AE41"/>
    <mergeCell ref="AF35:AF41"/>
    <mergeCell ref="AE42:AE44"/>
    <mergeCell ref="AE45:AE48"/>
    <mergeCell ref="AF42:AF44"/>
    <mergeCell ref="AF45:AF48"/>
    <mergeCell ref="S35:S41"/>
    <mergeCell ref="T35:T41"/>
    <mergeCell ref="AC35:AC58"/>
    <mergeCell ref="S42:S48"/>
    <mergeCell ref="T42:T48"/>
    <mergeCell ref="AA35:AA41"/>
    <mergeCell ref="AA42:AA48"/>
    <mergeCell ref="AA49:AA58"/>
    <mergeCell ref="Y35:Y41"/>
    <mergeCell ref="Y42:Y48"/>
    <mergeCell ref="Y49:Y58"/>
    <mergeCell ref="Z35:Z41"/>
    <mergeCell ref="Z42:Z48"/>
    <mergeCell ref="Z49:Z58"/>
    <mergeCell ref="L35:L41"/>
    <mergeCell ref="M35:M41"/>
    <mergeCell ref="K42:K48"/>
    <mergeCell ref="L42:L48"/>
    <mergeCell ref="M42:M48"/>
    <mergeCell ref="M49:M58"/>
    <mergeCell ref="E35:E41"/>
    <mergeCell ref="F35:F41"/>
    <mergeCell ref="G35:G41"/>
    <mergeCell ref="H35:H41"/>
    <mergeCell ref="I35:I41"/>
    <mergeCell ref="E42:E48"/>
    <mergeCell ref="F42:F48"/>
    <mergeCell ref="G42:G48"/>
    <mergeCell ref="H42:H48"/>
    <mergeCell ref="I42:I48"/>
    <mergeCell ref="BF25:BF33"/>
    <mergeCell ref="BG25:BG33"/>
    <mergeCell ref="BA25:BA33"/>
    <mergeCell ref="BB25:BB33"/>
    <mergeCell ref="BC25:BC33"/>
    <mergeCell ref="BD25:BD33"/>
    <mergeCell ref="BE25:BE33"/>
    <mergeCell ref="AS25:AS33"/>
    <mergeCell ref="AT25:AT33"/>
    <mergeCell ref="AU25:AU33"/>
    <mergeCell ref="AV25:AV33"/>
    <mergeCell ref="AZ25:AZ33"/>
    <mergeCell ref="AY25:AY33"/>
    <mergeCell ref="BF10:BF23"/>
    <mergeCell ref="BG10:BG23"/>
    <mergeCell ref="D25:D33"/>
    <mergeCell ref="E25:E33"/>
    <mergeCell ref="F25:F33"/>
    <mergeCell ref="G25:G33"/>
    <mergeCell ref="H25:H33"/>
    <mergeCell ref="I25:I33"/>
    <mergeCell ref="K25:K33"/>
    <mergeCell ref="L25:L33"/>
    <mergeCell ref="M25:M33"/>
    <mergeCell ref="N25:N33"/>
    <mergeCell ref="O25:O33"/>
    <mergeCell ref="P25:P33"/>
    <mergeCell ref="AE11:AE23"/>
    <mergeCell ref="AF11:AF23"/>
    <mergeCell ref="AG11:AG23"/>
    <mergeCell ref="AF25:AF33"/>
    <mergeCell ref="AJ25:AJ33"/>
    <mergeCell ref="AK25:AK33"/>
    <mergeCell ref="AL25:AL33"/>
    <mergeCell ref="AC25:AC33"/>
    <mergeCell ref="AD25:AD33"/>
    <mergeCell ref="AE25:AE33"/>
    <mergeCell ref="Q25:Q33"/>
    <mergeCell ref="R25:R33"/>
    <mergeCell ref="S25:S33"/>
    <mergeCell ref="T25:T33"/>
    <mergeCell ref="AA25:AA33"/>
    <mergeCell ref="Y25:Y33"/>
    <mergeCell ref="Z11:Z23"/>
    <mergeCell ref="Z25:Z33"/>
    <mergeCell ref="BE10:BE23"/>
    <mergeCell ref="AG25:AG33"/>
    <mergeCell ref="AV16:AV19"/>
    <mergeCell ref="AV20:AV23"/>
    <mergeCell ref="AZ10:AZ23"/>
    <mergeCell ref="AJ11:AJ23"/>
    <mergeCell ref="D11:D23"/>
    <mergeCell ref="E11:E23"/>
    <mergeCell ref="F11:F23"/>
    <mergeCell ref="G11:G23"/>
    <mergeCell ref="H11:H23"/>
    <mergeCell ref="I11:I23"/>
    <mergeCell ref="K11:K23"/>
    <mergeCell ref="L11:L23"/>
    <mergeCell ref="M11:M23"/>
    <mergeCell ref="N11:N23"/>
    <mergeCell ref="O11:O23"/>
    <mergeCell ref="P11:P23"/>
    <mergeCell ref="Q11:Q23"/>
    <mergeCell ref="AC10:AC23"/>
    <mergeCell ref="AD10:AD23"/>
    <mergeCell ref="R11:R23"/>
    <mergeCell ref="S11:S23"/>
    <mergeCell ref="T11:T23"/>
    <mergeCell ref="Y11:Y23"/>
    <mergeCell ref="AA11:AA23"/>
    <mergeCell ref="AO10:AO23"/>
    <mergeCell ref="AO25:AO33"/>
    <mergeCell ref="AO35:AO58"/>
    <mergeCell ref="AS10:AS15"/>
    <mergeCell ref="AS16:AS19"/>
    <mergeCell ref="AS20:AS23"/>
    <mergeCell ref="AM25:AM33"/>
    <mergeCell ref="AN25:AN33"/>
    <mergeCell ref="AR10:AR15"/>
    <mergeCell ref="AR16:AR19"/>
    <mergeCell ref="AR20:AR23"/>
    <mergeCell ref="D35:D41"/>
    <mergeCell ref="B10:B58"/>
    <mergeCell ref="A10:A58"/>
    <mergeCell ref="C10:C58"/>
    <mergeCell ref="D42:D48"/>
    <mergeCell ref="M7:M8"/>
    <mergeCell ref="G7:G8"/>
    <mergeCell ref="BG7:BG8"/>
    <mergeCell ref="BF7:BF8"/>
    <mergeCell ref="BE7:BE8"/>
    <mergeCell ref="BD7:BD8"/>
    <mergeCell ref="AJ7:AJ8"/>
    <mergeCell ref="AG7:AG8"/>
    <mergeCell ref="AF7:AF8"/>
    <mergeCell ref="AB7:AB8"/>
    <mergeCell ref="X7:X8"/>
    <mergeCell ref="W7:W8"/>
    <mergeCell ref="V7:V8"/>
    <mergeCell ref="U7:U8"/>
    <mergeCell ref="T7:T8"/>
    <mergeCell ref="R7:R8"/>
    <mergeCell ref="O7:P7"/>
    <mergeCell ref="N7:N8"/>
    <mergeCell ref="AZ7:AZ8"/>
    <mergeCell ref="H7:H8"/>
    <mergeCell ref="I7:I8"/>
    <mergeCell ref="J7:J8"/>
    <mergeCell ref="K7:K8"/>
    <mergeCell ref="L7:L8"/>
    <mergeCell ref="AQ7:AQ8"/>
    <mergeCell ref="AK7:AK8"/>
    <mergeCell ref="AL7:AL8"/>
    <mergeCell ref="Z7:Z8"/>
    <mergeCell ref="B1:C4"/>
    <mergeCell ref="D1:AZ1"/>
    <mergeCell ref="D2:AZ2"/>
    <mergeCell ref="D3:AZ3"/>
    <mergeCell ref="D4:AZ4"/>
    <mergeCell ref="B5:C5"/>
    <mergeCell ref="D5:AZ5"/>
    <mergeCell ref="A7:A8"/>
    <mergeCell ref="AN7:AN8"/>
    <mergeCell ref="A6:T6"/>
    <mergeCell ref="U6:X6"/>
    <mergeCell ref="AB6:AQ6"/>
    <mergeCell ref="B7:B8"/>
    <mergeCell ref="C7:C8"/>
    <mergeCell ref="D7:D8"/>
    <mergeCell ref="E7:E8"/>
    <mergeCell ref="F7:F8"/>
    <mergeCell ref="AO7:AO8"/>
    <mergeCell ref="AP7:AP8"/>
    <mergeCell ref="AC7:AC8"/>
    <mergeCell ref="AD7:AD8"/>
    <mergeCell ref="AE7:AE8"/>
    <mergeCell ref="Q7:Q8"/>
    <mergeCell ref="Y7:Y8"/>
    <mergeCell ref="BA7:BA8"/>
    <mergeCell ref="BB7:BB8"/>
    <mergeCell ref="BC7:BC8"/>
    <mergeCell ref="AR25:AR33"/>
    <mergeCell ref="AP10:AP58"/>
    <mergeCell ref="AQ10:AQ58"/>
    <mergeCell ref="AR6:AV6"/>
    <mergeCell ref="AZ6:BD6"/>
    <mergeCell ref="BF6:BG6"/>
    <mergeCell ref="AR7:AR8"/>
    <mergeCell ref="AS7:AS8"/>
    <mergeCell ref="AT7:AT8"/>
    <mergeCell ref="AU7:AU8"/>
    <mergeCell ref="AV7:AV8"/>
    <mergeCell ref="AR35:AR58"/>
    <mergeCell ref="AT10:AT15"/>
    <mergeCell ref="AT16:AT19"/>
    <mergeCell ref="AT20:AT23"/>
    <mergeCell ref="BA10:BA23"/>
    <mergeCell ref="BB10:BB23"/>
    <mergeCell ref="BC10:BC23"/>
    <mergeCell ref="BD10:BD23"/>
    <mergeCell ref="AU10:AU23"/>
    <mergeCell ref="AV10:AV15"/>
    <mergeCell ref="AY7:AY8"/>
    <mergeCell ref="AW10:AW15"/>
    <mergeCell ref="AW16:AW19"/>
    <mergeCell ref="AW20:AW23"/>
    <mergeCell ref="AX10:AX15"/>
    <mergeCell ref="AX16:AX19"/>
    <mergeCell ref="AX20:AX23"/>
    <mergeCell ref="AY10:AY15"/>
    <mergeCell ref="AY16:AY19"/>
    <mergeCell ref="AY20:AY23"/>
    <mergeCell ref="AW7:AW8"/>
    <mergeCell ref="J25:J34"/>
    <mergeCell ref="K34:Y34"/>
    <mergeCell ref="AB25:AB34"/>
    <mergeCell ref="AC34:AH34"/>
    <mergeCell ref="AH25:AH33"/>
    <mergeCell ref="AI25:AI33"/>
    <mergeCell ref="AW25:AW33"/>
    <mergeCell ref="AX25:AX33"/>
    <mergeCell ref="AX7:AX8"/>
    <mergeCell ref="J10:J24"/>
    <mergeCell ref="K24:Y24"/>
    <mergeCell ref="AB10:AB24"/>
    <mergeCell ref="AH7:AH8"/>
    <mergeCell ref="AI7:AI8"/>
    <mergeCell ref="AH11:AH23"/>
    <mergeCell ref="AC24:AH24"/>
    <mergeCell ref="AI11:AI23"/>
    <mergeCell ref="AA7:AA8"/>
    <mergeCell ref="AM7:AM8"/>
    <mergeCell ref="S7:S8"/>
    <mergeCell ref="AK10:AK23"/>
    <mergeCell ref="AL10:AL23"/>
    <mergeCell ref="AM10:AM23"/>
    <mergeCell ref="AN10:AN23"/>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G10" sqref="G10"/>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332" t="s">
        <v>34</v>
      </c>
      <c r="B1" s="332"/>
      <c r="F1" s="1" t="s">
        <v>35</v>
      </c>
      <c r="G1" s="1" t="s">
        <v>36</v>
      </c>
    </row>
    <row r="2" spans="1:7" ht="25.5" customHeight="1" x14ac:dyDescent="0.25">
      <c r="A2" s="331" t="s">
        <v>37</v>
      </c>
      <c r="B2" s="331"/>
      <c r="F2" s="2">
        <v>0</v>
      </c>
      <c r="G2" s="3" t="s">
        <v>38</v>
      </c>
    </row>
    <row r="3" spans="1:7" ht="45" customHeight="1" x14ac:dyDescent="0.25">
      <c r="A3" s="331" t="s">
        <v>39</v>
      </c>
      <c r="B3" s="331"/>
      <c r="F3" s="2">
        <v>1</v>
      </c>
      <c r="G3" s="3" t="s">
        <v>40</v>
      </c>
    </row>
    <row r="4" spans="1:7" ht="45" customHeight="1" x14ac:dyDescent="0.25">
      <c r="A4" s="331" t="s">
        <v>41</v>
      </c>
      <c r="B4" s="331"/>
      <c r="F4" s="2">
        <v>2</v>
      </c>
      <c r="G4" s="3" t="s">
        <v>42</v>
      </c>
    </row>
    <row r="5" spans="1:7" ht="45" customHeight="1" x14ac:dyDescent="0.25">
      <c r="A5" s="331" t="s">
        <v>43</v>
      </c>
      <c r="B5" s="331"/>
      <c r="F5" s="2">
        <v>3</v>
      </c>
      <c r="G5" s="3" t="s">
        <v>44</v>
      </c>
    </row>
    <row r="6" spans="1:7" ht="45" customHeight="1" x14ac:dyDescent="0.25">
      <c r="A6" s="331" t="s">
        <v>45</v>
      </c>
      <c r="B6" s="331"/>
      <c r="F6" s="2">
        <v>4</v>
      </c>
      <c r="G6" s="3" t="s">
        <v>46</v>
      </c>
    </row>
    <row r="7" spans="1:7" ht="45" customHeight="1" x14ac:dyDescent="0.25">
      <c r="A7" s="331" t="s">
        <v>47</v>
      </c>
      <c r="B7" s="331"/>
      <c r="F7" s="2">
        <v>5</v>
      </c>
      <c r="G7" s="3" t="s">
        <v>48</v>
      </c>
    </row>
    <row r="8" spans="1:7" ht="45" customHeight="1" x14ac:dyDescent="0.25">
      <c r="A8" s="331" t="s">
        <v>49</v>
      </c>
      <c r="B8" s="331"/>
    </row>
    <row r="9" spans="1:7" ht="45" customHeight="1" x14ac:dyDescent="0.25">
      <c r="A9" s="331" t="s">
        <v>50</v>
      </c>
      <c r="B9" s="331"/>
    </row>
    <row r="10" spans="1:7" ht="45" customHeight="1" x14ac:dyDescent="0.25">
      <c r="A10" s="331" t="s">
        <v>51</v>
      </c>
      <c r="B10" s="331"/>
    </row>
    <row r="11" spans="1:7" ht="45" customHeight="1" x14ac:dyDescent="0.25">
      <c r="A11" s="331" t="s">
        <v>52</v>
      </c>
      <c r="B11" s="331"/>
    </row>
    <row r="12" spans="1:7" ht="45" customHeight="1" x14ac:dyDescent="0.25">
      <c r="A12" s="331" t="s">
        <v>53</v>
      </c>
      <c r="B12" s="331"/>
    </row>
    <row r="13" spans="1:7" ht="45" customHeight="1" x14ac:dyDescent="0.25">
      <c r="A13" s="331" t="s">
        <v>54</v>
      </c>
      <c r="B13" s="331"/>
    </row>
    <row r="14" spans="1:7" ht="45" customHeight="1" x14ac:dyDescent="0.25">
      <c r="A14" s="331" t="s">
        <v>55</v>
      </c>
      <c r="B14" s="331"/>
    </row>
    <row r="15" spans="1:7" ht="45" customHeight="1" x14ac:dyDescent="0.25">
      <c r="A15" s="331" t="s">
        <v>56</v>
      </c>
      <c r="B15" s="331"/>
    </row>
    <row r="16" spans="1:7" ht="45" customHeight="1" x14ac:dyDescent="0.25">
      <c r="A16" s="331" t="s">
        <v>57</v>
      </c>
      <c r="B16" s="331"/>
    </row>
    <row r="17" spans="1:2" ht="45" customHeight="1" x14ac:dyDescent="0.25">
      <c r="A17" s="331" t="s">
        <v>58</v>
      </c>
      <c r="B17" s="331"/>
    </row>
    <row r="18" spans="1:2" ht="45" customHeight="1" x14ac:dyDescent="0.25">
      <c r="A18" s="331" t="s">
        <v>59</v>
      </c>
      <c r="B18" s="331"/>
    </row>
    <row r="19" spans="1:2" ht="45" customHeight="1" x14ac:dyDescent="0.25">
      <c r="A19" s="331" t="s">
        <v>60</v>
      </c>
      <c r="B19" s="331"/>
    </row>
    <row r="20" spans="1:2" ht="45" customHeight="1" x14ac:dyDescent="0.25">
      <c r="A20" s="331" t="s">
        <v>61</v>
      </c>
      <c r="B20" s="331"/>
    </row>
    <row r="21" spans="1:2" ht="45" customHeight="1" x14ac:dyDescent="0.25">
      <c r="A21" s="331" t="s">
        <v>62</v>
      </c>
      <c r="B21" s="331"/>
    </row>
    <row r="22" spans="1:2" ht="45" customHeight="1" x14ac:dyDescent="0.25"/>
    <row r="23" spans="1:2" ht="45" customHeight="1" x14ac:dyDescent="0.25"/>
    <row r="24" spans="1:2" ht="45" customHeight="1" x14ac:dyDescent="0.25"/>
    <row r="25" spans="1:2" ht="45" customHeight="1" x14ac:dyDescent="0.25"/>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2023 </vt:lpstr>
      <vt:lpstr>ANEXO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bernarda perez carmona</cp:lastModifiedBy>
  <dcterms:created xsi:type="dcterms:W3CDTF">2022-12-26T20:23:47Z</dcterms:created>
  <dcterms:modified xsi:type="dcterms:W3CDTF">2024-05-07T15:58:11Z</dcterms:modified>
</cp:coreProperties>
</file>