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edinson\Desktop\"/>
    </mc:Choice>
  </mc:AlternateContent>
  <bookViews>
    <workbookView xWindow="0" yWindow="0" windowWidth="20490" windowHeight="6900" activeTab="1"/>
  </bookViews>
  <sheets>
    <sheet name="INSTRUCTIVO" sheetId="4" r:id="rId1"/>
    <sheet name="PLAN DE ACCIÓN 2024" sheetId="5" r:id="rId2"/>
    <sheet name="ANEXO 1"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44" i="5" l="1"/>
  <c r="AL44" i="5"/>
  <c r="AI43" i="5"/>
  <c r="AA42" i="5"/>
  <c r="Z42" i="5"/>
  <c r="AN39" i="5"/>
  <c r="AN37" i="5"/>
  <c r="AI39" i="5"/>
  <c r="AN36" i="5"/>
  <c r="AI36" i="5"/>
  <c r="AI31" i="5"/>
  <c r="AN26" i="5"/>
  <c r="AI26" i="5"/>
  <c r="AN16" i="5"/>
  <c r="AI16" i="5"/>
  <c r="AN12" i="5"/>
  <c r="AI12" i="5"/>
  <c r="AN32" i="5" l="1"/>
  <c r="AN27" i="5"/>
  <c r="AN17" i="5"/>
  <c r="AN13" i="5"/>
  <c r="AN9" i="5"/>
  <c r="AI22" i="5"/>
  <c r="AI23" i="5"/>
  <c r="AI24" i="5"/>
  <c r="AI25" i="5"/>
  <c r="AI27" i="5"/>
  <c r="AI28" i="5"/>
  <c r="AI29" i="5"/>
  <c r="AI30" i="5"/>
  <c r="AI32" i="5"/>
  <c r="AI33" i="5"/>
  <c r="AI34" i="5"/>
  <c r="AI35" i="5"/>
  <c r="AI37" i="5"/>
  <c r="AI38" i="5"/>
  <c r="AI15" i="5"/>
  <c r="AI17" i="5"/>
  <c r="AI18" i="5"/>
  <c r="AI19" i="5"/>
  <c r="AI20" i="5"/>
  <c r="AI21" i="5"/>
  <c r="AI10" i="5"/>
  <c r="AI11" i="5"/>
  <c r="AI13" i="5"/>
  <c r="AI14" i="5"/>
  <c r="AI9" i="5"/>
  <c r="AA37" i="5"/>
  <c r="AA34" i="5"/>
  <c r="AA21" i="5"/>
  <c r="AA14" i="5"/>
  <c r="AA10" i="5"/>
  <c r="Z37" i="5"/>
  <c r="Z34" i="5"/>
  <c r="Z29" i="5"/>
  <c r="Z21" i="5"/>
  <c r="Z14" i="5"/>
  <c r="Z10" i="5"/>
  <c r="AR24" i="5" l="1"/>
  <c r="AR21" i="5"/>
  <c r="AR20" i="5"/>
  <c r="AR18" i="5"/>
  <c r="AR38" i="5" l="1"/>
  <c r="AR37" i="5"/>
  <c r="AR35" i="5"/>
  <c r="AR34" i="5"/>
  <c r="AR33" i="5"/>
  <c r="AR32" i="5"/>
  <c r="AR30" i="5"/>
  <c r="AR29" i="5"/>
  <c r="AR28" i="5"/>
  <c r="AR27" i="5"/>
  <c r="AR23" i="5"/>
  <c r="AR22" i="5"/>
  <c r="AR25" i="5"/>
  <c r="AR19" i="5"/>
  <c r="AR17" i="5"/>
  <c r="AR15" i="5"/>
  <c r="AR14" i="5"/>
  <c r="AR13" i="5"/>
  <c r="AR11" i="5"/>
  <c r="AR10" i="5"/>
  <c r="AR9" i="5"/>
</calcChain>
</file>

<file path=xl/comments1.xml><?xml version="1.0" encoding="utf-8"?>
<comments xmlns="http://schemas.openxmlformats.org/spreadsheetml/2006/main">
  <authors>
    <author>USUARIO</author>
  </authors>
  <commentList>
    <comment ref="A36"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8"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USUARIO</author>
    <author>Luz Marlene Andrade</author>
    <author>JOHANA VIELLAR</author>
  </authors>
  <commentList>
    <comment ref="O7" authorId="0" shapeId="0">
      <text>
        <r>
          <rPr>
            <b/>
            <sz val="9"/>
            <color indexed="81"/>
            <rFont val="Tahoma"/>
            <family val="2"/>
          </rPr>
          <t>USUARIO:
1. BIEN
2. SERVICIO</t>
        </r>
        <r>
          <rPr>
            <sz val="9"/>
            <color indexed="81"/>
            <rFont val="Tahoma"/>
            <family val="2"/>
          </rPr>
          <t xml:space="preserve">
</t>
        </r>
      </text>
    </comment>
    <comment ref="AF7" authorId="0" shapeId="0">
      <text>
        <r>
          <rPr>
            <b/>
            <sz val="14"/>
            <color indexed="81"/>
            <rFont val="Tahoma"/>
            <family val="2"/>
          </rPr>
          <t xml:space="preserve">USUARIO:
</t>
        </r>
        <r>
          <rPr>
            <sz val="14"/>
            <color indexed="81"/>
            <rFont val="Tahoma"/>
            <family val="2"/>
          </rPr>
          <t>Hitos intermedios que evidencian el avance en la generacion de un producto en el tiempo
PRODUCTO TANGIBLE DE LA ACTIVIDAD</t>
        </r>
      </text>
    </comment>
    <comment ref="AO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Y7" authorId="1" shapeId="0">
      <text>
        <r>
          <rPr>
            <b/>
            <sz val="9"/>
            <color indexed="81"/>
            <rFont val="Tahoma"/>
            <family val="2"/>
          </rPr>
          <t>Luz Marlene Andrade:</t>
        </r>
        <r>
          <rPr>
            <sz val="9"/>
            <color indexed="81"/>
            <rFont val="Tahoma"/>
            <family val="2"/>
          </rPr>
          <t xml:space="preserve">
1. Recursos Propios - ICLD
2. SGP
3. Donaciones
</t>
        </r>
      </text>
    </comment>
    <comment ref="BF7" authorId="2" shapeId="0">
      <text>
        <r>
          <rPr>
            <sz val="9"/>
            <color indexed="81"/>
            <rFont val="Tahoma"/>
            <family val="2"/>
          </rPr>
          <t xml:space="preserve">VER ANEXO 1
</t>
        </r>
      </text>
    </comment>
    <comment ref="BG7" authorId="2"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<sst xmlns="http://schemas.openxmlformats.org/spreadsheetml/2006/main" count="488" uniqueCount="326">
  <si>
    <t>PLAN GENERAL DE COMPRAS</t>
  </si>
  <si>
    <t>PILAR</t>
  </si>
  <si>
    <t>LINEA ESTRATEGICA</t>
  </si>
  <si>
    <t>INDICADOR DE BIENESTAR</t>
  </si>
  <si>
    <t>LINEA BASE INDICADOR DE BIENESTAR A 2019</t>
  </si>
  <si>
    <t xml:space="preserve">PROGRAMA </t>
  </si>
  <si>
    <t>INDICADOR DE PRODUCTO SEGÚN PDD</t>
  </si>
  <si>
    <t>UNIDAD DE MEDIDA DEL INDICADOR DE PRODUCTO</t>
  </si>
  <si>
    <t>LINEA BASE 2019 
SEGUN PDD</t>
  </si>
  <si>
    <t>DESCRIPCION DE LA META PRODUCTO 2020-2023</t>
  </si>
  <si>
    <t>ENTREGABLE
INDICADOR DE PRODUCTO SEGÚN CATALOGO DE PRODUCTO</t>
  </si>
  <si>
    <t>VALOR DE LA META PRODUCTO 2020-2023</t>
  </si>
  <si>
    <t>PROYECTO DE INVERSIÓN</t>
  </si>
  <si>
    <t>CÓDIGO DE PROYECTO BPIN</t>
  </si>
  <si>
    <t>OBJETIVO DEL PROYECTO</t>
  </si>
  <si>
    <t>ENTREGABLE</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</si>
  <si>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</si>
  <si>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</si>
  <si>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</si>
  <si>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</si>
  <si>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</si>
  <si>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</si>
  <si>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</si>
  <si>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</si>
  <si>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</si>
  <si>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</si>
  <si>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</si>
  <si>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</si>
  <si>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</si>
  <si>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</si>
  <si>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</si>
  <si>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</si>
  <si>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</si>
  <si>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1. BIEN</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</si>
  <si>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</si>
  <si>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</si>
  <si>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</si>
  <si>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</si>
  <si>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</si>
  <si>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</si>
  <si>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</si>
  <si>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</si>
  <si>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</si>
  <si>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</si>
  <si>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</si>
  <si>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</si>
  <si>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</si>
  <si>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</si>
  <si>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</si>
  <si>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</si>
  <si>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</si>
  <si>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</si>
  <si>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</si>
  <si>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</si>
  <si>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</si>
  <si>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</si>
  <si>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</si>
  <si>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</si>
  <si>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</si>
  <si>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</si>
  <si>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</si>
  <si>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</si>
  <si>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</si>
  <si>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</si>
  <si>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</si>
  <si>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</si>
  <si>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</si>
  <si>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</si>
  <si>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</si>
  <si>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ACTIVIDADES DE PROYECTO DE INVERSION VIABILIZADAS EN SUIFP
( HITOS )</t>
  </si>
  <si>
    <t>DENOMINACION DEL PRODUCTO</t>
  </si>
  <si>
    <t>Objetivo de Desarrollo Sostenible</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</si>
  <si>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</si>
  <si>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</si>
  <si>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</si>
  <si>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</si>
  <si>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</si>
  <si>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</si>
  <si>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</si>
  <si>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</si>
  <si>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</si>
  <si>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</si>
  <si>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</si>
  <si>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</si>
  <si>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</si>
  <si>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</si>
  <si>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</si>
  <si>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</si>
  <si>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</si>
  <si>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</si>
  <si>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</si>
  <si>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</si>
  <si>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</si>
  <si>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</si>
  <si>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</si>
  <si>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</si>
  <si>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</si>
  <si>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</si>
  <si>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</si>
  <si>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</si>
  <si>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</si>
  <si>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</si>
  <si>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</si>
  <si>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</si>
  <si>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</si>
  <si>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</si>
  <si>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</si>
  <si>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</si>
  <si>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</si>
  <si>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</si>
  <si>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</si>
  <si>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</si>
  <si>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</si>
  <si>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</si>
  <si>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</si>
  <si>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</si>
  <si>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</si>
  <si>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 xml:space="preserve">Nombre de la dependencian responsable </t>
  </si>
  <si>
    <t>Nombre de la personaa encargada de supervisar las actividades del proyecto encaminadas a conseguir la meta propuesta.</t>
  </si>
  <si>
    <t>Nombre de la fuente de recursos con lo que financiara la actividad</t>
  </si>
  <si>
    <t>Valor numerico en pesos  del Plan Operativo anual de inversion asignado al rubro presupuestal.</t>
  </si>
  <si>
    <t>Mencionar el rubro del presupuesto que abarca el sector de su competencia.</t>
  </si>
  <si>
    <t>Mencionar el Código numérico que identifica el concepto del Gasto (Funcionamiento, Deuda Inversión) y el cual es definido en el Decreto de Liquidación.</t>
  </si>
  <si>
    <t>En esta casilla colocar si es necesaria la contratacion</t>
  </si>
  <si>
    <t>Si es necesario la contrtacion descripcion el medio por el cual se hará</t>
  </si>
  <si>
    <t>Mencionar la modalidad de contratacion selecionada. Licitacion Publica, concurso de meritos, selección abreviada, minima cuatia, contrtacion directa.</t>
  </si>
  <si>
    <t>CADA FUENTE ASIGNADA POR EL ACUERDO DE PRESUPUESTO</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</si>
  <si>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</si>
  <si>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</si>
  <si>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</si>
  <si>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</si>
  <si>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</si>
  <si>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</si>
  <si>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</si>
  <si>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</si>
  <si>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PROGRAMACION NUMERICA DE LA ACTIVIDAD PROYECTO 2023</t>
  </si>
  <si>
    <t>Nombre de la fuente origen de los recursos
1. Recursos Propios - ICLD
2. SGP
3. Donaciones</t>
  </si>
  <si>
    <t xml:space="preserve">
</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</si>
  <si>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</si>
  <si>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</si>
  <si>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</si>
  <si>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</si>
  <si>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</si>
  <si>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</si>
  <si>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</si>
  <si>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t>
  </si>
  <si>
    <t xml:space="preserve">INDICADOR DE BIENESTAR </t>
  </si>
  <si>
    <t xml:space="preserve">ARTICULACION </t>
  </si>
  <si>
    <t>POLICA DE ADMINISTRACION DE RIESGOS</t>
  </si>
  <si>
    <t>PLAN DE ACCIÓN - INFORMACIÓN DE ACTIVIDADES</t>
  </si>
  <si>
    <t>2. SERVICIO</t>
  </si>
  <si>
    <t>ALCALDIA DISTRITAL DE Cartagena DE INDIAS</t>
  </si>
  <si>
    <t>PROGRAMACIÓN META PRODUCTO A 2024</t>
  </si>
  <si>
    <t>ACUMULADO DE META PRODUCTO 2020- 2023</t>
  </si>
  <si>
    <t>PROGRAMACION META BIENESTAR 2024</t>
  </si>
  <si>
    <t>INSTRUCTIVO PARA EL DILIGENCIAMIENTO DEL PLAN DE ACCION VIGENCIA 2024</t>
  </si>
  <si>
    <t>PROGRAMACION NUMERICA DE LA ACTIVIDAD PROYECTO 2024</t>
  </si>
  <si>
    <t>16 - Paz, Justicia e Instituciones Sólidas</t>
  </si>
  <si>
    <t>11 - Ciudades y comunidades sostenibles</t>
  </si>
  <si>
    <t>10 - Reducción de las desigualdades
11 - Ciudades y comunidades sostenibles</t>
  </si>
  <si>
    <t>4 - Educación de calidad</t>
  </si>
  <si>
    <t>CARTAGENA TRANSPARENTE</t>
  </si>
  <si>
    <t>CULTURA CIUDADANA PARA LA DEMOCRACIA Y LA PAZ</t>
  </si>
  <si>
    <t>PLAN DECENAL DE CULTURA CIUDADANA Y CARTAGENEIDAD FORMULADO E IMPLMENTADO</t>
  </si>
  <si>
    <t>FORMULAR E IMPLEMENTAR EL PLAN DE CULTURA CIUDADANA Y CARTAGENEIDAD EN UN 100%</t>
  </si>
  <si>
    <t>Porcentaje</t>
  </si>
  <si>
    <t>SERVIDOR Y SERVIDORA PÚBLICA AL SERVICIO DE LA CIUDADANIA</t>
  </si>
  <si>
    <t>CIUDADANIA LIBRE, INCLUYENTE Y TRANSFORMADORA</t>
  </si>
  <si>
    <t>CARTAGENA TE QUIERE, QUIERE A CARTAGENA: PLAN DECENAL DE CULTURA CIUDADANA Y CARTAGENEIDAD</t>
  </si>
  <si>
    <t>YO SOY CARTAGENA</t>
  </si>
  <si>
    <t>NUESTRA CARTAGENA SOÑADA</t>
  </si>
  <si>
    <t>CONÉCTATE CON CARTAGENA</t>
  </si>
  <si>
    <t>Número de funcionarios y servidores públicos formados y capacitados</t>
  </si>
  <si>
    <t>Número de personas</t>
  </si>
  <si>
    <t>Número de organizaciones de la sociedad civil y comunales que inciden y hacen control a las decisiones del Gobierno Distrital y de las alcaldías locales</t>
  </si>
  <si>
    <t>Número de organizaciones</t>
  </si>
  <si>
    <t>N/D</t>
  </si>
  <si>
    <t>Número de Plan decenal de cultura ciudadana y cartegeneidad formulado e implementado</t>
  </si>
  <si>
    <t>Número</t>
  </si>
  <si>
    <t>Número de cartegeneros y cartageneras que se sienten orgullosas de la ciudad</t>
  </si>
  <si>
    <t>52% de las personas se sienten orgullosos de la Ciuidad</t>
  </si>
  <si>
    <t>Número de ciudadanas y ciudadanos participantes en la construcción  del plan estratégico prospectivo para Cartagena 2040</t>
  </si>
  <si>
    <t>Porcentaje de implementacion de la Escuela Virtual  y aplicativo aplicación Cartagena Reporta</t>
  </si>
  <si>
    <t>Capacitar a 1.054 los funcionarios y servidores públicos de la Administración Distrital</t>
  </si>
  <si>
    <t>128 Organizaciones comunales y sociales participan, inciden y hacen control a las decisiones de la Administración Distrital</t>
  </si>
  <si>
    <t>Formular e Implementar un plan de Cultura Ciudadana y Cartageneidad</t>
  </si>
  <si>
    <t>Lograr que 882.989 (80%) de las y los cartageneros se sientan orgullosos de su ciudad</t>
  </si>
  <si>
    <t>Alcanzar la participación de 102.837 ciudadanas y ciudadanos (10%) de la poblacion cartagenera en la construcción de un Plan Estratégico Prospectivo</t>
  </si>
  <si>
    <t>Implementar las etapas de diseño, montaje y funcionamiento de la Escuela Virtual</t>
  </si>
  <si>
    <t>X</t>
  </si>
  <si>
    <t>Servicio de educación informal</t>
  </si>
  <si>
    <t>Servicio de promoción a la participación ciudadana</t>
  </si>
  <si>
    <t>Servicio de implementación sistemas de gestión</t>
  </si>
  <si>
    <t>Servicios de información implementados</t>
  </si>
  <si>
    <t>Servicio de integración de la oferta pública</t>
  </si>
  <si>
    <t>Formación desarrollo de las competencias de los Servidores y Servidoras Públicas del Distrito de Cartagena de Indias</t>
  </si>
  <si>
    <t>Formación de la ciudadanía libre, incluyente y transformadora para la democracia 2022-2023 Cartagena de Indias</t>
  </si>
  <si>
    <t xml:space="preserve"> PLAN DECENAL DE CULTURA CIUDADANA Y CARTAGENEIDAD</t>
  </si>
  <si>
    <t>FORMACIÓN MI ORGULLO ES CARTAGENA</t>
  </si>
  <si>
    <t>Formulación agenda prospectiva de ciudad Nuestra Cartagena Soñada</t>
  </si>
  <si>
    <t>Desarrollo e implementación de cursos de formación virtual en la Escuela de Gobierno del Distrito de Cartagena de Indias</t>
  </si>
  <si>
    <t>Contribuir al fortalecimiento de las habilidades, capacidades y competencias de las servidoras y servidores públicos, promoviendo el desarrollo integral, personal e institucional que permita las transformaciones que se requieren.</t>
  </si>
  <si>
    <t>Aumentar la participación ciudadana especialmente de mujeres y jóvenes de organizaciones sociales y comunales en los procesos de transformación, desarrollo local y toma de decisiones del Gobierno de Cartagena de Indias.</t>
  </si>
  <si>
    <t>Implementar de manera participativa y experimental un plan decenal de cultura ciudadana que contenga la política pública de Cartagena y
las estrategias de la ciudad para los próximos 10 años.</t>
  </si>
  <si>
    <t>Aumentar en un 80% el sentido de pertenencia e identidad territorial, de las y los cartageneros con su ciudad, su historia, su cultura, sus espacios comunes, su patrimonio material e inmaterial y su satisfacción con Cartagena como una ciudad para el buen vivir.</t>
  </si>
  <si>
    <t>Fortalecer los espacios de participación de la ciudadanía y distintas agremiaciones en la construcción de documentos que apunten a una visión prospectiva de ciudad en el que se integren distintos enfoques y se genere confianza institucional.</t>
  </si>
  <si>
    <t>Implementar herramientas digitales para la interacción entre la ciudadanía y las entidades distritales de la ciudad de Cartagena.</t>
  </si>
  <si>
    <t>Coordinación y gestión para la elaboración, implementación y seguimiento del plan de formación para los servidores y servidoras públicas del Distrito.</t>
  </si>
  <si>
    <t>Informes de seguimiento al proyecto de inversión (SPI)</t>
  </si>
  <si>
    <t>Coordinación, supervisión y gestión de las actividades y metas del proyecto.</t>
  </si>
  <si>
    <t xml:space="preserve">Desarrollo de actividades de gestión y articulación para impulsar el posicionamiento del orgullo por la ciudad por parte de los cartageneros y cartageneras. </t>
  </si>
  <si>
    <t>Desarrollo de una estrategia pedagógica con enfoque territorial que permita aumentar el conocimiento de los cartageneros y cartageneras sobre su ciudad, y así poder aumentar el sentido de pertenencia por Cartagena.</t>
  </si>
  <si>
    <t>Diseño e implementación de una estrategia de comunicación que promueva la transformación de comportamientos de los cartageneros y cartageneras para con su ciudad.</t>
  </si>
  <si>
    <t>Desarrollo de la plataforma escuela virtual.</t>
  </si>
  <si>
    <t>ESCUELA DE GOBIERNO Y LIDERAZGO</t>
  </si>
  <si>
    <t>Inversión</t>
  </si>
  <si>
    <t>Recursos Propios - ICLD</t>
  </si>
  <si>
    <t>FORMACION DESARROLLO DE LAS COMPETENCIAS DE LOS SERVIDORES Y SERVIDORAS PUBLICAS DEL DISTRITO DE CARTAGENA DE INDIAS</t>
  </si>
  <si>
    <t>2.3.4502.1000.2021130010231</t>
  </si>
  <si>
    <t>IMPLEMENTACION PLAN DECENAL DE CULTURA CIUDADANA Y CARTAGENEIDAD</t>
  </si>
  <si>
    <t>2.3.4501.1000.2021130010239</t>
  </si>
  <si>
    <t>FORMACION MI ORGULLO ES CARTAGENA</t>
  </si>
  <si>
    <t>2.3.4599.1000.2021130010242</t>
  </si>
  <si>
    <t>FORMULACION AGENDA PROSPECTIVA DE CIUDAD NUESTRA CARTAGENA SOÑADA</t>
  </si>
  <si>
    <t>2.3.4599.1000.2021130010238</t>
  </si>
  <si>
    <t>DESARROLLO E IMPLEMENTACION DE CURSOS DE FORMACION VIRTUAL EN LA ESCUELA DE GOBIERNO DEL DISTRITO DE CARTAGENA DE INDIAS</t>
  </si>
  <si>
    <t>SI</t>
  </si>
  <si>
    <t>Contratación Directa</t>
  </si>
  <si>
    <r>
      <rPr>
        <b/>
        <sz val="11"/>
        <color theme="1"/>
        <rFont val="Arial"/>
        <family val="2"/>
      </rPr>
      <t>R1:</t>
    </r>
    <r>
      <rPr>
        <sz val="11"/>
        <color theme="1"/>
        <rFont val="Arial"/>
        <family val="2"/>
      </rPr>
      <t xml:space="preserve"> Posibilidad de pérdida Económica y Reputacional por Incumplimiento de las capacitaciones y las consultorías debido a la omisión en la ejecución del Cronograma de actividades de los Capacitadores, frente a los Compromisos (Escritos y verbales) afectando el objetivo de la actividad.
</t>
    </r>
    <r>
      <rPr>
        <b/>
        <sz val="11"/>
        <color theme="1"/>
        <rFont val="Arial"/>
        <family val="2"/>
      </rPr>
      <t>R2:</t>
    </r>
    <r>
      <rPr>
        <sz val="11"/>
        <color theme="1"/>
        <rFont val="Arial"/>
        <family val="2"/>
      </rPr>
      <t xml:space="preserve"> Posibilidad de pérdida Económica y Reputacional por Baja calidad de los capacitadores y consultores debido a la incompetencia del capacitador sobre la temática a tratar.
</t>
    </r>
    <r>
      <rPr>
        <b/>
        <sz val="11"/>
        <color theme="1"/>
        <rFont val="Arial"/>
        <family val="2"/>
      </rPr>
      <t>R3:</t>
    </r>
    <r>
      <rPr>
        <sz val="11"/>
        <color theme="1"/>
        <rFont val="Arial"/>
        <family val="2"/>
      </rPr>
      <t xml:space="preserve"> Posibilidad de pérdida Económica por Ausentismo de funcionarios y/o de la comunidad debido a la ineficaz convocatoria (Oficios SIGOB, correo electrónico, llamadas, voz a voz, convocatoria en campo, en espacios públicos).</t>
    </r>
  </si>
  <si>
    <r>
      <rPr>
        <b/>
        <sz val="11"/>
        <color theme="1"/>
        <rFont val="Arial"/>
        <family val="2"/>
      </rPr>
      <t>CONTROL R1:</t>
    </r>
    <r>
      <rPr>
        <sz val="11"/>
        <color theme="1"/>
        <rFont val="Arial"/>
        <family val="2"/>
      </rPr>
      <t xml:space="preserve"> Profesional especializado y equipo de apoyo realizarán seguimiento del diagnóstico de las necesidades de capacitación de los funcionarios para exigir personal idóneo en los procesos de capacitación y consultorías.
</t>
    </r>
    <r>
      <rPr>
        <b/>
        <sz val="11"/>
        <color theme="1"/>
        <rFont val="Arial"/>
        <family val="2"/>
      </rPr>
      <t>CONTROL R2:</t>
    </r>
    <r>
      <rPr>
        <sz val="11"/>
        <color theme="1"/>
        <rFont val="Arial"/>
        <family val="2"/>
      </rPr>
      <t xml:space="preserve"> Profesional especializado y equipo de apoyo realizarán revisiones a los perfiles de los capacitadores y consultores, bajo los parámetros de idoneidad, eficacia y eficiencia.
</t>
    </r>
    <r>
      <rPr>
        <b/>
        <sz val="11"/>
        <color theme="1"/>
        <rFont val="Arial"/>
        <family val="2"/>
      </rPr>
      <t>CONTROL R3:</t>
    </r>
    <r>
      <rPr>
        <sz val="11"/>
        <color theme="1"/>
        <rFont val="Arial"/>
        <family val="2"/>
      </rPr>
      <t xml:space="preserve"> Profesional especializado y equipo de apoyo elaborarán plan de capacitaciones para los integrantes de las organizaciones sociales comunitarias y funcionarios del distrito, incentivando su participación asociado a sus necesidades e intereses.</t>
    </r>
  </si>
  <si>
    <t xml:space="preserve">Desarrollo de un proceso de formación para fortalecer la implementación del Modelo Integrado de Planeacion y Gestión (MIPG). </t>
  </si>
  <si>
    <t>Desarrollo de procesos de formación en habilidades duras y blandas dirigidas a los  servidores y servidoras públicas para el fortalecimiento de las competencias laborales, sociales, participativas e institucionales.</t>
  </si>
  <si>
    <t>2.3.4502.1000.2021130010232</t>
  </si>
  <si>
    <t xml:space="preserve">Prestación de servicios profesionales y de apoyo a la gestión para el fortalecimiento del proyecto Servidor y servidora pública </t>
  </si>
  <si>
    <t>Planificación, seguimiento y control al proceso de fortalecimiento y gestión del proyecto.</t>
  </si>
  <si>
    <t>FORMACION DE LA CIUDADANIA LIBRE INCLUYENTE Y TRANSFORMADORA PARA LA DEMOCRACIA 2022-2023</t>
  </si>
  <si>
    <t>Prestación de servicios profesionales y de apoyo a la gestión para el fortalecimiento del programa Ciudadanía Libre, incluyente y transformadora</t>
  </si>
  <si>
    <t>Aunar esfuerzos para la implementación del proyecto Ciudadanía Libre</t>
  </si>
  <si>
    <t>Contratación Directa (Convenio de asociación)</t>
  </si>
  <si>
    <t>Seguimiento y articulación en la gestión de las actividades y metas del plan decenal de cultura ciudadana.</t>
  </si>
  <si>
    <t>Implementación de laboratorios de experimentación social</t>
  </si>
  <si>
    <t>Desarrollo de estrategia pedagógica para el fortalecimiento de la cultura vial</t>
  </si>
  <si>
    <t>Promoción de cultura ciudadana para la convivencia y uso apropiado del Sistema de Transporte Masivo del Distrito de Cartagena</t>
  </si>
  <si>
    <t>Implementación de una estrategia de comunicación y movilización social</t>
  </si>
  <si>
    <t>2.3.4502.1000.2021130010241</t>
  </si>
  <si>
    <t>Refuerzo y seguimiento a las organizaciones sociales y comunales participantes en vigencias anteriores en mecanismos de participación ciudadana y en construcción de escenarios de gestión.</t>
  </si>
  <si>
    <t>Creación de una red de organizaciones sociales y comunales para ejercer incidencia en las decisiones de la administración distrital.</t>
  </si>
  <si>
    <t>Un (1) Informe con soportes de la creación de la red y soportes/evidencias de dos (2) actividades desarrolladas por la red</t>
  </si>
  <si>
    <t>Informes con soportes de las actividades de refuerzo y seguimiento realizadas</t>
  </si>
  <si>
    <t>Consolidación del documento final de formulación de agenda prospectiva de ciudad.</t>
  </si>
  <si>
    <t>Socialización del documento final de formulación de agenda prospectiva de ciudad.</t>
  </si>
  <si>
    <t>Conformación de una mesa de gobernanza para la dinamización de la agenda prospectiva de ciudad.</t>
  </si>
  <si>
    <t>Gestión de seguimiento y articulación en la ejecución de las actividades y metas del proyecto.</t>
  </si>
  <si>
    <t>Un (1) plan de acción de la mesa de gobernanza y un (1) informe de ejecución del plan con sus evidencias</t>
  </si>
  <si>
    <t>Un (1) documento final de formulación de la agenda prospectiva de ciudad.</t>
  </si>
  <si>
    <t xml:space="preserve">Un (1) informe que consolide las actividades de socialización desarrolladas de la agenda prospectiva, con sus evidencias </t>
  </si>
  <si>
    <t xml:space="preserve"> Implementación de iniciativas de Cultura Ciudadana</t>
  </si>
  <si>
    <t>Desarrollo de estrategia Mi barrio, mi escuela</t>
  </si>
  <si>
    <t>Un (1) documento que contenga el diseño de la estrategia de comunicaciones y movilización social a desarrollar y Un (1) informe que de cuenta de la implementación de la estrategia con sus soportes</t>
  </si>
  <si>
    <t>Un (1) documento que contenga el diseño de la estrategia Mi barrio, mi escuela a desarrollar y Un (1) informe que de cuenta de la implementación de la estrategia con sus soportes</t>
  </si>
  <si>
    <t>Un (1) documento que contenga el diseño de la estrategia pedagógica para el fortalecimiento de la cultura vial a desarrollar y Un (1) informe que de cuenta de la implementación de la estrategia con sus soportes</t>
  </si>
  <si>
    <t>Un (1) documento que contenga el diseño de la estrategia de promoción de cultura ciudadana en Transcaribe a desarrollar y Un (1) informe que de cuenta de la implementación de la estrategia con sus soportes</t>
  </si>
  <si>
    <t>Un (1) informe que de cuenta del proceso de formación desarrollado en MIPG con sus evidencias</t>
  </si>
  <si>
    <t>Prestación de servicios profesionales y de apoyo a la gestión para el fortalecimiento del proyecto Plan decenal de cultura ciudadana y cartageneidad</t>
  </si>
  <si>
    <t>Prestación de servicios profesionales y de apoyo a la gestión para el fortalecimiento del proyecto Mi orgullo es Cartagena</t>
  </si>
  <si>
    <t>Aunar esfuerzos para implementar las acciones establecidas en el proyecto Mi Orgullo es Cartagena</t>
  </si>
  <si>
    <t>Prestación de servicios profesionales y de apoyo a la gestión para el fortalecimiento del proyecto  Nuestra Cartagena Soñada</t>
  </si>
  <si>
    <t>Prestación de servicios profesionales y de apoyo a la gestión para el fortalecimiento del proyecto  Escuela Virtual</t>
  </si>
  <si>
    <t>Aunar esfuerzos para el desarrollo de la plataforma escuela virtual de la Escuela de Gobierno y Liderazgo de la Alcaldía de Cartagena</t>
  </si>
  <si>
    <t>Un (1) documento que contenga el diseño de la estrategia de comunicación a desarrollar y un (1) informe de ejecución de  la estrategia con sus evidencias</t>
  </si>
  <si>
    <t>Dinamización de la mesa de la Cartageneidad adoptada mediante decreto 1741 de 2023 para promover el orgullo por Cartagena.</t>
  </si>
  <si>
    <t>Un (1) informe de implementación de 30 iniciativas de cultura ciudadana con sus soportes técnicos y financieros</t>
  </si>
  <si>
    <t xml:space="preserve">Implementación de encuesta de percepción de cultura ciudadana </t>
  </si>
  <si>
    <t>Un (1) documento que contenga el diseño metodológico de la encuesta de percepción de cultura ciudadana  y Un (1) documento final de resultados de la implementación de la encuesta.</t>
  </si>
  <si>
    <t>Desarrollo de la estrategia Vales Heroicos</t>
  </si>
  <si>
    <t>Un (1) documento que contenga el diseño de los laboratorios a desarrollar en los ejes que se definan (Derecho a la ciudad, Transparencia y/o Autocuidado) y Un (1) informe de implementación de los laboratorios con sus soportes (6 laboratorios)</t>
  </si>
  <si>
    <t>Informes con soportes del desarrollo de dos (02) cursos de formación en la plataforma de Escuela Virtual  y un (1) foro</t>
  </si>
  <si>
    <t>Un (1) documento que contenga el plan de acción del voluntariado y Un (1) informe consolidado del desarrollo del plan de acción del voluntariado con sus soportes (160 voluntarios activos)</t>
  </si>
  <si>
    <t>Aunar esfuerzos para la implementación del proyecto Plan decenal de cultura ciudadana y cartageneidad</t>
  </si>
  <si>
    <t xml:space="preserve">Un (1) documento que contenga la formulación de la estrategia pedagógica a desarrollar y un (1) informe de ejecución de  la estrategia con sus evidencias </t>
  </si>
  <si>
    <t>Un (1) plan de acción de la mesa de la cartageneidad y un (1) informe de ejecución del plan con sus evidencias (3 mesas por año - 1 por cuatrimestre)</t>
  </si>
  <si>
    <t>ROBINSON LUIS CASARRUBIA CARDONA</t>
  </si>
  <si>
    <t xml:space="preserve">Aunar esfuerzos para la consolidación y socialización de la Agenda Prospectiva de Ciudad en el Marco del Programa Nuestra Cartagena Soñada </t>
  </si>
  <si>
    <t>Reportes de realización de las 32 sesiones de formación en habilidades blandas y duras con sus soportes</t>
  </si>
  <si>
    <t>Aunar esfuerzos para el desarrollo de procesos de formación a servidores y servidoras públicas del distrito de Cartagena</t>
  </si>
  <si>
    <t>REPORTE META PRODUCTO
EJECUTADO DE ENERO 1 A MARZO 31 DE 2024</t>
  </si>
  <si>
    <t>REPORTE ACTIVIDAD DE PROYECTO
EJECUTADO DE ENERO 1 A MARZO 31 DE 2024</t>
  </si>
  <si>
    <t>REPORTE EJECUCIÓN PRESUPUESTAL (POR RP) 
ENERO 1 A MARZO 31 DE 2024</t>
  </si>
  <si>
    <t>REPORTE EJECUCIÓN PRESUPUESTAL (POR PAGOS) 
ENERO 1 A MARZO 31 DE 2024</t>
  </si>
  <si>
    <t xml:space="preserve">*Se realizó proceso de contratación de personal dos profesionales y dos personas de apoyo a la gestión, para cumplir con la ejecución del proyecto. </t>
  </si>
  <si>
    <t>*Se plasmó el estudio de necesidades para llevar a cabo el proceso de contratación para la realización del proceso de formación en pro del fortalecimiento de esta herramienta para la planeación y gestión de la Alcaldía.</t>
  </si>
  <si>
    <t xml:space="preserve">*Se diseñó un plan de formación detallado por ejes temáticos a desarrollar.  </t>
  </si>
  <si>
    <t>*Se realizó la contratación del equiopo para la ejecución del programa: un profesional y dos apoyos a la gestión.</t>
  </si>
  <si>
    <t>*Se elaboró la necesidad del proceso contractual para la ejecución de las actividades a desarrollar.</t>
  </si>
  <si>
    <t>*Se consolidaron las bases de datos de las vigencias 2022 y 2023 de las organizaciones sociales y/o comunales que participaron de los procesos ejecutados por el programa Ciudadanía libre.</t>
  </si>
  <si>
    <t>*Se llevó la oferta institucional a través de Jornadas Pedagógicas de cultura ciudadana y sentido de pertenencia al Estadio Jaime Morón.
*Se llevó la oferta institucional a los encuentros barriales para contribuir a mejorar la calidad de vida de los ciudadanos, en diferentes barrios de la ciudad.
*Participación en diferentes actividades lideradas por dependencias del Distrito, con stand de actividades lúdicas itinerantes por parte de la Escuela de Gobierno.</t>
  </si>
  <si>
    <t xml:space="preserve">*Se contrató personal para el proyecto: 1 profesional y 1 tecnólogo.
*Se llevó a cabo actividad pedagógica en la Plaza de Los Coches que consistía en resaltar símbolos e iconos de nuestra ciudad, a su vez sensibilización a los ciudadanos con el fin de elevar su orgullo por la ciudad, todo esto en el marco de la estrategia Vive tu Plaza Santico.
</t>
  </si>
  <si>
    <t>*Se trabajó en la planeación de la actividad para realizar el proceso contractual.</t>
  </si>
  <si>
    <t>•Se realizó capacitación basada en la Cátedra Mi Orgullo a 100 policías incorporados al Distrito, en historia, sentido de pertenencia, división política y administrativa de Cartagena.</t>
  </si>
  <si>
    <t>*Se trabajó en la planeación de la actividad, estableciendo los parámetros que se van a implementar para su desarrollo</t>
  </si>
  <si>
    <t>*Se realizó la contratación de siete (7) profesionales, cinco (5) apoyo a la gestión y un (1) técnico para el desarrollo del programa.</t>
  </si>
  <si>
    <t>*Se realizó la matriz actualizada de mapeo de actores para llevar a cabo la conformación de la Mesa de Gobernanza.</t>
  </si>
  <si>
    <t>e construyó el documento de estudio de necesidad para realizar el proceso de contratación.</t>
  </si>
  <si>
    <t>*Se construyó el documento de estudio de necesidad para realizar el proceso de contratación.</t>
  </si>
  <si>
    <t>*Contratación de un profesional y dos apoyos a la gestión para el cumplimiento del desarrollo de las actividades del proyecto.</t>
  </si>
  <si>
    <t>*Se plasmó el estudio de necesidades para llevar a cabo el proceso de contratación para el fortalecimiento de la Escuela Virtual a través del montaje de cursos virtuales y foro. Además, se realizó la propuesta de ejes temáticos pertinentes para servidores públicos y ciudadanía en general en temas de liderazgo y gobernanza.</t>
  </si>
  <si>
    <t xml:space="preserve">*Se trabajó en la planeación de las actividades. 
*Se estructuró la necesidad para suscribir un convenio de asociación, incluyendo las especificaciones técnicas, para dinamizar el resto de actividades incluidas en el plan de acción, para llevar a cabo con aliados como universidades, corporaciones, entre otras. </t>
  </si>
  <si>
    <t>AVANCE META PRODUCTOS A MARZO DE 2024</t>
  </si>
  <si>
    <t>AVANCE METAS PRODUCTOS EN EL CUATRIENIO2020 -2024</t>
  </si>
  <si>
    <t>AVANCE ACTIVIDADES DE PROYECTOS A MARZO 31 DE 2024</t>
  </si>
  <si>
    <t>CODIGO</t>
  </si>
  <si>
    <t>RUBRO</t>
  </si>
  <si>
    <t>APROPIACION PRESUPUESTAL DEFINITIVA</t>
  </si>
  <si>
    <t>EJECUCCION PRESUPUESTAL</t>
  </si>
  <si>
    <t>PORCENTAJE EJECUTADO</t>
  </si>
  <si>
    <t>2021130010232 Formación Desarrollo de las competencias de los servidores y servidoras públicas del distrito de Cartagena de Indias.   Cartagena de Indias</t>
  </si>
  <si>
    <t>2021130010231 Formación de la Ciudadanía Libre incluyente y transformadora para la Democracia 2022-2023  Cartagena de Indias</t>
  </si>
  <si>
    <t>2021130010239 Implementación Plan Decenal de Cultura Ciudadana y Cartageneidad  Cartagena de Indias</t>
  </si>
  <si>
    <t>2021130010242 Formación Mi orgullo es Cartagena  Cartagena de Indias</t>
  </si>
  <si>
    <t>2021130010238 Formulación Agenda prospectiva de ciudad - Nuestra Cartagena Soñada.   Cartagena de Indias</t>
  </si>
  <si>
    <t>2021130010241 Desarrollo E IMPLEMENTACION DE CURSOS DE FORMACION VIRTUAL EN LA ESCUELA DE GOBIENO DEL DISTRITO DE  Cartagena de Indias</t>
  </si>
  <si>
    <t>AVANCE DEL PROGRAMA</t>
  </si>
  <si>
    <t>AVANCE DEL PROYECTO</t>
  </si>
  <si>
    <t>AVANCE METAS PRODUCTOS  PLAN DE DESARROLLO  A MARZO 31 DE 2024</t>
  </si>
  <si>
    <t>EJECUCCION PRESUPUESTAL A MARZO 31 DE 2024</t>
  </si>
  <si>
    <t>AVANCE PLAN DE ACCION  A MARZO 31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</si>
</sst>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 #,##0_-;\-&quot;$&quot;\ * #,##0_-;_-&quot;$&quot;\ * &quot;-&quot;_-;_-@_-"/>
    <numFmt numFmtId="43" formatCode="_-* #,##0.00_-;\-* #,##0.00_-;_-* &quot;-&quot;??_-;_-@_-"/>
    <numFmt numFmtId="164" formatCode="0;[Red]0"/>
    <numFmt numFmtId="165" formatCode="dd/mm/yy;@"/>
    <numFmt numFmtId="166" formatCode="_-* #,##0_-;\-* #,##0_-;_-* &quot;-&quot;??_-;_-@_-"/>
  </numFmts>
  <fonts count="49" x14ac:knownFonts="1">
    <font>
      <sz val="11"/>
      <color theme="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b/>
      <sz val="14"/>
      <color indexed="81"/>
      <name val="Tahoma"/>
      <family val="2"/>
    </font>
    <font>
      <sz val="14"/>
      <color indexed="81"/>
      <name val="Tahoma"/>
      <family val="2"/>
    </font>
    <font>
      <sz val="10"/>
      <color theme="1"/>
      <name val="Calibri"/>
      <family val="2"/>
      <scheme val="minor"/>
    </font>
    <font>
      <sz val="10"/>
      <name val="Arial"/>
      <family val="2"/>
    </font>
    <font>
      <b/>
      <sz val="10"/>
      <name val="Arial"/>
      <family val="2"/>
    </font>
    <font>
      <sz val="11"/>
      <color theme="1"/>
      <name val="Calibri"/>
      <family val="2"/>
    </font>
    <font>
      <b/>
      <sz val="10"/>
      <color theme="1"/>
      <name val="Calibri"/>
      <family val="2"/>
      <scheme val="minor"/>
    </font>
    <font>
      <b/>
      <sz val="10"/>
      <color theme="1"/>
      <name val="Arial"/>
      <family val="2"/>
    </font>
    <font>
      <sz val="10"/>
      <color theme="1"/>
      <name val="Arial"/>
      <family val="2"/>
    </font>
    <font>
      <sz val="10"/>
      <color theme="1" tint="4.9989318521683403E-2"/>
      <name val="Arial"/>
      <family val="2"/>
    </font>
    <font>
      <b/>
      <sz val="11"/>
      <color theme="1"/>
      <name val="Calibri"/>
      <family val="2"/>
      <scheme val="minor"/>
    </font>
    <font>
      <b/>
      <sz val="12"/>
      <name val="Arial"/>
      <family val="2"/>
    </font>
    <font>
      <b/>
      <sz val="12"/>
      <color theme="1"/>
      <name val="Arial"/>
      <family val="2"/>
    </font>
    <font>
      <sz val="12"/>
      <color theme="1"/>
      <name val="Calibri"/>
      <family val="2"/>
      <scheme val="minor"/>
    </font>
    <font>
      <b/>
      <sz val="12"/>
      <color theme="1"/>
      <name val="Calibri"/>
      <family val="2"/>
      <scheme val="minor"/>
    </font>
    <font>
      <b/>
      <sz val="15"/>
      <color theme="1"/>
      <name val="Arial"/>
      <family val="2"/>
    </font>
    <font>
      <sz val="11"/>
      <color theme="1"/>
      <name val="Arial"/>
      <family val="2"/>
    </font>
    <font>
      <b/>
      <sz val="11"/>
      <color theme="1"/>
      <name val="Arial"/>
      <family val="2"/>
    </font>
    <font>
      <b/>
      <sz val="15"/>
      <color theme="1"/>
      <name val="Calibri"/>
      <family val="2"/>
      <scheme val="minor"/>
    </font>
    <font>
      <sz val="11"/>
      <name val="Arial"/>
      <family val="2"/>
    </font>
    <font>
      <b/>
      <sz val="11"/>
      <name val="Arial"/>
      <family val="2"/>
    </font>
    <font>
      <b/>
      <sz val="15"/>
      <color rgb="FFFF0000"/>
      <name val="Arial"/>
      <family val="2"/>
    </font>
    <font>
      <b/>
      <sz val="15"/>
      <color rgb="FFFF0000"/>
      <name val="Calibri"/>
      <family val="2"/>
      <scheme val="minor"/>
    </font>
    <font>
      <b/>
      <sz val="12"/>
      <color theme="1" tint="4.9989318521683403E-2"/>
      <name val="Calibri"/>
      <family val="2"/>
      <scheme val="minor"/>
    </font>
    <font>
      <b/>
      <sz val="12"/>
      <name val="Calibri"/>
      <family val="2"/>
      <scheme val="minor"/>
    </font>
    <font>
      <b/>
      <sz val="11"/>
      <color theme="1" tint="4.9989318521683403E-2"/>
      <name val="Calibri"/>
      <family val="2"/>
      <scheme val="minor"/>
    </font>
    <font>
      <b/>
      <sz val="11"/>
      <color theme="1" tint="4.9989318521683403E-2"/>
      <name val="Arial"/>
      <family val="2"/>
    </font>
    <font>
      <b/>
      <sz val="16"/>
      <color theme="1"/>
      <name val="Calibri"/>
      <family val="2"/>
      <scheme val="minor"/>
    </font>
    <font>
      <sz val="12"/>
      <color theme="1" tint="4.9989318521683403E-2"/>
      <name val="Calibri"/>
      <family val="2"/>
      <scheme val="minor"/>
    </font>
    <font>
      <sz val="12"/>
      <name val="Calibri"/>
      <family val="2"/>
      <scheme val="minor"/>
    </font>
    <font>
      <b/>
      <sz val="11"/>
      <color rgb="FFFF0000"/>
      <name val="Arial"/>
      <family val="2"/>
    </font>
    <font>
      <b/>
      <sz val="10"/>
      <color theme="1" tint="4.9989318521683403E-2"/>
      <name val="Arial"/>
      <family val="2"/>
    </font>
    <font>
      <b/>
      <sz val="9"/>
      <name val="Arial"/>
      <family val="2"/>
    </font>
    <font>
      <sz val="11"/>
      <color rgb="FFFF0000"/>
      <name val="Calibri"/>
      <family val="2"/>
      <scheme val="minor"/>
    </font>
    <font>
      <b/>
      <sz val="10"/>
      <color rgb="FFFF0000"/>
      <name val="Arial"/>
      <family val="2"/>
    </font>
    <font>
      <sz val="10"/>
      <color rgb="FFFF0000"/>
      <name val="Arial"/>
      <family val="2"/>
    </font>
    <font>
      <sz val="11"/>
      <color theme="1"/>
      <name val="Calibri"/>
      <family val="2"/>
      <scheme val="minor"/>
    </font>
    <font>
      <sz val="11"/>
      <color theme="1" tint="4.9989318521683403E-2"/>
      <name val="Arial"/>
      <family val="2"/>
    </font>
    <font>
      <sz val="16"/>
      <color theme="1"/>
      <name val="Arial"/>
      <family val="2"/>
    </font>
    <font>
      <b/>
      <sz val="16"/>
      <color theme="1"/>
      <name val="Arial"/>
      <family val="2"/>
    </font>
    <font>
      <sz val="16"/>
      <name val="Arial"/>
      <family val="2"/>
    </font>
    <font>
      <b/>
      <sz val="16"/>
      <name val="Arial"/>
      <family val="2"/>
    </font>
    <font>
      <b/>
      <sz val="18"/>
      <color theme="1"/>
      <name val="Arial"/>
      <family val="2"/>
    </font>
    <font>
      <b/>
      <sz val="16"/>
      <color theme="1" tint="4.9989318521683403E-2"/>
      <name val="Calibri"/>
      <family val="2"/>
      <scheme val="minor"/>
    </font>
  </fonts>
  <fills count="8">
    <fill>
      <patternFill patternType="none"/>
    </fill>
    <fill>
      <patternFill patternType="gray125"/>
    </fill>
    <fill>
      <patternFill patternType="solid">
        <fgColor rgb="FFDBE5F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s>
  <cellStyleXfs count="7">
    <xf numFmtId="0" fontId="0" fillId="0" borderId="0"/>
    <xf numFmtId="0" fontId="3" fillId="2" borderId="0" applyNumberFormat="0" applyBorder="0" applyProtection="0">
      <alignment horizontal="center" vertical="center"/>
    </xf>
    <xf numFmtId="49" fontId="4" fillId="0" borderId="0" applyFill="0" applyBorder="0" applyProtection="0">
      <alignment horizontal="left" vertical="center"/>
    </xf>
    <xf numFmtId="3" fontId="4" fillId="0" borderId="0" applyFill="0" applyBorder="0" applyProtection="0">
      <alignment horizontal="right" vertical="center"/>
    </xf>
    <xf numFmtId="0" fontId="10" fillId="0" borderId="0"/>
    <xf numFmtId="43" fontId="41" fillId="0" borderId="0" applyFont="0" applyFill="0" applyBorder="0" applyAlignment="0" applyProtection="0"/>
    <xf numFmtId="9" fontId="41" fillId="0" borderId="0" applyFont="0" applyFill="0" applyBorder="0" applyAlignment="0" applyProtection="0"/>
  </cellStyleXfs>
  <cellXfs count="296">
    <xf numFmtId="0" fontId="0" fillId="0" borderId="0" xfId="0"/>
    <xf numFmtId="0" fontId="3" fillId="2" borderId="1" xfId="1" applyBorder="1" applyProtection="1">
      <alignment horizontal="center" vertical="center"/>
    </xf>
    <xf numFmtId="3" fontId="4" fillId="0" borderId="1" xfId="3" applyBorder="1" applyAlignment="1" applyProtection="1">
      <alignment horizontal="center" vertical="center"/>
    </xf>
    <xf numFmtId="49" fontId="4" fillId="0" borderId="1" xfId="2" applyBorder="1" applyProtection="1">
      <alignment horizontal="left" vertical="center"/>
    </xf>
    <xf numFmtId="0" fontId="14" fillId="0" borderId="0" xfId="0" applyFont="1" applyAlignment="1">
      <alignment horizontal="center" vertical="center" wrapText="1"/>
    </xf>
    <xf numFmtId="0" fontId="18" fillId="0" borderId="0" xfId="0" applyFont="1"/>
    <xf numFmtId="164"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15" fillId="0" borderId="0" xfId="0" applyFont="1" applyAlignment="1">
      <alignment horizontal="center" vertical="center" wrapText="1"/>
    </xf>
    <xf numFmtId="0" fontId="13" fillId="0" borderId="1" xfId="0" applyFont="1" applyBorder="1" applyAlignment="1">
      <alignment horizontal="center" vertical="center" wrapText="1"/>
    </xf>
    <xf numFmtId="0" fontId="19"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0" xfId="0" applyFont="1" applyAlignment="1">
      <alignment horizontal="center" vertical="center" wrapText="1"/>
    </xf>
    <xf numFmtId="0" fontId="19" fillId="0" borderId="1" xfId="0" applyFont="1" applyBorder="1" applyAlignment="1">
      <alignment horizontal="left" vertical="center" wrapText="1"/>
    </xf>
    <xf numFmtId="0" fontId="29" fillId="0" borderId="1" xfId="0" applyFont="1" applyBorder="1" applyAlignment="1">
      <alignment horizontal="left"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8" fillId="0" borderId="0" xfId="0" applyFont="1" applyAlignment="1">
      <alignment horizontal="center" vertical="center" wrapText="1"/>
    </xf>
    <xf numFmtId="0" fontId="25" fillId="0" borderId="0" xfId="0" applyFont="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1" fontId="22" fillId="0" borderId="0" xfId="0" applyNumberFormat="1" applyFont="1" applyAlignment="1">
      <alignment horizontal="center" vertical="center" wrapText="1"/>
    </xf>
    <xf numFmtId="0" fontId="32" fillId="0" borderId="0" xfId="0" applyFont="1" applyAlignment="1">
      <alignment horizontal="center" vertical="center" wrapText="1"/>
    </xf>
    <xf numFmtId="0" fontId="19" fillId="3" borderId="1" xfId="0" applyFont="1" applyFill="1" applyBorder="1" applyAlignment="1">
      <alignment horizontal="left" vertical="center" wrapText="1"/>
    </xf>
    <xf numFmtId="0" fontId="32" fillId="0" borderId="0" xfId="0" applyFont="1" applyAlignment="1">
      <alignment horizontal="left" vertical="center" wrapText="1"/>
    </xf>
    <xf numFmtId="0" fontId="28" fillId="3" borderId="1" xfId="0" applyFont="1" applyFill="1" applyBorder="1" applyAlignment="1">
      <alignment horizontal="left" vertical="center" wrapText="1"/>
    </xf>
    <xf numFmtId="0" fontId="28" fillId="0" borderId="1" xfId="0" applyFont="1" applyBorder="1" applyAlignment="1">
      <alignment horizontal="left" vertical="center" wrapText="1"/>
    </xf>
    <xf numFmtId="0" fontId="18" fillId="0" borderId="0" xfId="0" applyFont="1" applyAlignment="1">
      <alignment horizontal="left" vertical="center"/>
    </xf>
    <xf numFmtId="14" fontId="21" fillId="0" borderId="0" xfId="0" applyNumberFormat="1" applyFont="1" applyAlignment="1">
      <alignment horizontal="center" vertical="center" wrapText="1"/>
    </xf>
    <xf numFmtId="42" fontId="21" fillId="0" borderId="0" xfId="0" applyNumberFormat="1" applyFont="1" applyAlignment="1">
      <alignment horizontal="center" vertical="center" wrapText="1"/>
    </xf>
    <xf numFmtId="0" fontId="13" fillId="0" borderId="0" xfId="0" applyFont="1" applyAlignment="1">
      <alignment vertical="center" wrapText="1"/>
    </xf>
    <xf numFmtId="0" fontId="0" fillId="0" borderId="0" xfId="0" applyAlignment="1">
      <alignment vertical="center" wrapText="1"/>
    </xf>
    <xf numFmtId="0" fontId="7" fillId="0" borderId="0" xfId="0" applyFont="1" applyAlignment="1">
      <alignment vertical="center" wrapText="1"/>
    </xf>
    <xf numFmtId="0" fontId="13" fillId="0" borderId="0" xfId="0" applyFont="1" applyAlignment="1">
      <alignment horizontal="left" vertical="center" wrapText="1"/>
    </xf>
    <xf numFmtId="0" fontId="8" fillId="0" borderId="0" xfId="0" applyFont="1" applyAlignment="1">
      <alignment horizontal="left" vertical="center" wrapText="1"/>
    </xf>
    <xf numFmtId="0" fontId="21" fillId="0" borderId="0" xfId="0" applyFont="1" applyAlignment="1">
      <alignment vertical="center" wrapText="1"/>
    </xf>
    <xf numFmtId="1" fontId="0" fillId="0" borderId="0" xfId="0" applyNumberFormat="1" applyAlignment="1">
      <alignment horizontal="center" vertical="center" wrapText="1"/>
    </xf>
    <xf numFmtId="1" fontId="13" fillId="0" borderId="0" xfId="0" applyNumberFormat="1" applyFont="1" applyAlignment="1">
      <alignment horizontal="center" vertical="center" wrapText="1"/>
    </xf>
    <xf numFmtId="0" fontId="0" fillId="0" borderId="0" xfId="0" applyAlignment="1">
      <alignment wrapText="1"/>
    </xf>
    <xf numFmtId="0" fontId="13" fillId="0" borderId="1" xfId="0" applyFont="1" applyBorder="1" applyAlignment="1">
      <alignment horizontal="left" vertical="center" wrapText="1"/>
    </xf>
    <xf numFmtId="0" fontId="12" fillId="0" borderId="1" xfId="4" applyFont="1" applyBorder="1" applyAlignment="1">
      <alignment horizontal="left" vertical="center" wrapText="1"/>
    </xf>
    <xf numFmtId="0" fontId="39" fillId="0" borderId="2" xfId="0" applyFont="1" applyBorder="1" applyAlignment="1">
      <alignment vertical="center" wrapText="1"/>
    </xf>
    <xf numFmtId="0" fontId="12" fillId="0" borderId="8" xfId="0" applyFont="1" applyBorder="1" applyAlignment="1">
      <alignment horizontal="center" vertical="center" wrapText="1"/>
    </xf>
    <xf numFmtId="0" fontId="20" fillId="3" borderId="8" xfId="0" applyFont="1" applyFill="1" applyBorder="1" applyAlignment="1">
      <alignment horizontal="center" vertical="center" wrapText="1"/>
    </xf>
    <xf numFmtId="0" fontId="21" fillId="0" borderId="25" xfId="0" applyFont="1" applyBorder="1" applyAlignment="1">
      <alignment horizontal="center" vertical="center" wrapText="1"/>
    </xf>
    <xf numFmtId="0" fontId="21" fillId="0" borderId="26" xfId="0" applyFont="1" applyBorder="1" applyAlignment="1">
      <alignment horizontal="justify" vertical="center" wrapText="1"/>
    </xf>
    <xf numFmtId="0" fontId="21" fillId="0" borderId="26" xfId="0" applyFont="1" applyBorder="1" applyAlignment="1">
      <alignment horizontal="center" vertical="center" wrapText="1"/>
    </xf>
    <xf numFmtId="9" fontId="21" fillId="0" borderId="26" xfId="0" applyNumberFormat="1" applyFont="1" applyBorder="1" applyAlignment="1">
      <alignment horizontal="center" vertical="center" wrapText="1"/>
    </xf>
    <xf numFmtId="0" fontId="21" fillId="0" borderId="1" xfId="0" applyFont="1" applyBorder="1" applyAlignment="1">
      <alignment horizontal="justify" vertical="center" wrapText="1"/>
    </xf>
    <xf numFmtId="0" fontId="21" fillId="0" borderId="1" xfId="0" applyFont="1" applyBorder="1" applyAlignment="1">
      <alignment horizontal="center" vertical="center" wrapText="1"/>
    </xf>
    <xf numFmtId="9" fontId="21" fillId="0" borderId="1" xfId="0" applyNumberFormat="1" applyFont="1" applyBorder="1" applyAlignment="1">
      <alignment horizontal="center" vertical="center" wrapText="1"/>
    </xf>
    <xf numFmtId="0" fontId="21" fillId="0" borderId="27" xfId="0" applyFont="1" applyBorder="1" applyAlignment="1">
      <alignment horizontal="justify" vertical="center" wrapText="1"/>
    </xf>
    <xf numFmtId="0" fontId="21" fillId="0" borderId="27" xfId="0" applyFont="1" applyBorder="1" applyAlignment="1">
      <alignment horizontal="center" vertical="center" wrapText="1"/>
    </xf>
    <xf numFmtId="9" fontId="21" fillId="0" borderId="27" xfId="0" applyNumberFormat="1" applyFont="1" applyBorder="1" applyAlignment="1">
      <alignment horizontal="center" vertical="center" wrapText="1"/>
    </xf>
    <xf numFmtId="165" fontId="21" fillId="0" borderId="26" xfId="0" applyNumberFormat="1" applyFont="1" applyBorder="1" applyAlignment="1">
      <alignment horizontal="center" vertical="center"/>
    </xf>
    <xf numFmtId="14" fontId="21" fillId="0" borderId="26" xfId="0" applyNumberFormat="1" applyFont="1" applyBorder="1" applyAlignment="1">
      <alignment horizontal="center" vertical="center" wrapText="1"/>
    </xf>
    <xf numFmtId="165" fontId="21" fillId="0" borderId="1" xfId="0" applyNumberFormat="1" applyFont="1" applyBorder="1" applyAlignment="1">
      <alignment horizontal="center" vertical="center"/>
    </xf>
    <xf numFmtId="14" fontId="21" fillId="0" borderId="1" xfId="0" applyNumberFormat="1" applyFont="1" applyBorder="1" applyAlignment="1">
      <alignment horizontal="center" vertical="center" wrapText="1"/>
    </xf>
    <xf numFmtId="165" fontId="21" fillId="0" borderId="27" xfId="0" applyNumberFormat="1" applyFont="1" applyBorder="1" applyAlignment="1">
      <alignment horizontal="center" vertical="center"/>
    </xf>
    <xf numFmtId="14" fontId="21" fillId="0" borderId="27" xfId="0" applyNumberFormat="1" applyFont="1" applyBorder="1" applyAlignment="1">
      <alignment horizontal="center" vertical="center" wrapText="1"/>
    </xf>
    <xf numFmtId="1" fontId="21" fillId="0" borderId="26" xfId="0" applyNumberFormat="1" applyFont="1" applyBorder="1" applyAlignment="1">
      <alignment horizontal="center" vertical="center" wrapText="1"/>
    </xf>
    <xf numFmtId="1" fontId="21" fillId="0" borderId="1" xfId="0" applyNumberFormat="1" applyFont="1" applyBorder="1" applyAlignment="1">
      <alignment horizontal="center" vertical="center" wrapText="1"/>
    </xf>
    <xf numFmtId="1" fontId="21" fillId="0" borderId="27" xfId="0" applyNumberFormat="1" applyFont="1" applyBorder="1" applyAlignment="1">
      <alignment horizontal="center" vertical="center" wrapText="1"/>
    </xf>
    <xf numFmtId="17" fontId="21" fillId="0" borderId="26" xfId="0" applyNumberFormat="1" applyFont="1" applyBorder="1" applyAlignment="1">
      <alignment horizontal="center" vertical="center" wrapText="1"/>
    </xf>
    <xf numFmtId="17" fontId="21" fillId="0" borderId="25" xfId="0" applyNumberFormat="1" applyFont="1" applyBorder="1" applyAlignment="1">
      <alignment horizontal="center" vertical="center" wrapText="1"/>
    </xf>
    <xf numFmtId="0" fontId="21" fillId="0" borderId="2" xfId="0" applyFont="1" applyBorder="1" applyAlignment="1">
      <alignment horizontal="justify" vertical="center" wrapText="1"/>
    </xf>
    <xf numFmtId="0" fontId="21" fillId="0" borderId="2" xfId="0" applyFont="1" applyBorder="1" applyAlignment="1">
      <alignment horizontal="center" vertical="center" wrapText="1"/>
    </xf>
    <xf numFmtId="9" fontId="21" fillId="0" borderId="2" xfId="0" applyNumberFormat="1" applyFont="1" applyBorder="1" applyAlignment="1">
      <alignment horizontal="center" vertical="center" wrapText="1"/>
    </xf>
    <xf numFmtId="165" fontId="21" fillId="0" borderId="2" xfId="0" applyNumberFormat="1" applyFont="1" applyBorder="1" applyAlignment="1">
      <alignment horizontal="center" vertical="center"/>
    </xf>
    <xf numFmtId="14" fontId="21" fillId="0" borderId="2" xfId="0" applyNumberFormat="1" applyFont="1" applyBorder="1" applyAlignment="1">
      <alignment horizontal="center" vertical="center" wrapText="1"/>
    </xf>
    <xf numFmtId="1" fontId="21" fillId="0" borderId="2" xfId="0" applyNumberFormat="1" applyFont="1" applyBorder="1" applyAlignment="1">
      <alignment horizontal="center" vertical="center" wrapText="1"/>
    </xf>
    <xf numFmtId="0" fontId="12" fillId="3" borderId="11"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0" fontId="21" fillId="0" borderId="24" xfId="0" applyFont="1" applyBorder="1" applyAlignment="1">
      <alignment horizontal="justify" vertical="center" wrapText="1"/>
    </xf>
    <xf numFmtId="0" fontId="21" fillId="0" borderId="24" xfId="0" applyFont="1" applyBorder="1" applyAlignment="1">
      <alignment horizontal="center" vertical="center" wrapText="1"/>
    </xf>
    <xf numFmtId="17" fontId="21" fillId="0" borderId="24" xfId="0" applyNumberFormat="1" applyFont="1" applyBorder="1" applyAlignment="1">
      <alignment horizontal="center" vertical="center" wrapText="1"/>
    </xf>
    <xf numFmtId="166" fontId="21" fillId="0" borderId="24" xfId="5" applyNumberFormat="1" applyFont="1" applyBorder="1" applyAlignment="1">
      <alignment horizontal="center" vertical="center" wrapText="1"/>
    </xf>
    <xf numFmtId="0" fontId="24" fillId="0" borderId="24" xfId="0" applyFont="1" applyBorder="1" applyAlignment="1">
      <alignment horizontal="center" vertical="center" wrapText="1"/>
    </xf>
    <xf numFmtId="3" fontId="21" fillId="0" borderId="24" xfId="0" applyNumberFormat="1" applyFont="1" applyBorder="1" applyAlignment="1">
      <alignment horizontal="center" vertical="center" wrapText="1"/>
    </xf>
    <xf numFmtId="9" fontId="21" fillId="0" borderId="24" xfId="0" applyNumberFormat="1" applyFont="1" applyBorder="1" applyAlignment="1">
      <alignment horizontal="center" vertical="center" wrapText="1"/>
    </xf>
    <xf numFmtId="0" fontId="21" fillId="0" borderId="21" xfId="0" applyFont="1" applyBorder="1" applyAlignment="1">
      <alignment horizontal="center" vertical="center" wrapText="1"/>
    </xf>
    <xf numFmtId="9" fontId="24" fillId="0" borderId="24" xfId="6" applyFont="1" applyBorder="1" applyAlignment="1">
      <alignment horizontal="center" vertical="center" wrapText="1"/>
    </xf>
    <xf numFmtId="9" fontId="21" fillId="0" borderId="26" xfId="6" applyFont="1" applyBorder="1" applyAlignment="1">
      <alignment horizontal="center" vertical="center" wrapText="1"/>
    </xf>
    <xf numFmtId="9" fontId="21" fillId="0" borderId="2" xfId="6" applyFont="1" applyBorder="1" applyAlignment="1">
      <alignment horizontal="center" vertical="center" wrapText="1"/>
    </xf>
    <xf numFmtId="9" fontId="21" fillId="0" borderId="24" xfId="6" applyFont="1" applyBorder="1" applyAlignment="1">
      <alignment horizontal="center" vertical="center" wrapText="1"/>
    </xf>
    <xf numFmtId="2" fontId="21" fillId="0" borderId="26" xfId="6" applyNumberFormat="1" applyFont="1" applyBorder="1" applyAlignment="1">
      <alignment horizontal="center" vertical="center" wrapText="1"/>
    </xf>
    <xf numFmtId="165" fontId="21" fillId="0" borderId="24" xfId="0" applyNumberFormat="1" applyFont="1" applyBorder="1" applyAlignment="1">
      <alignment horizontal="center" vertical="center"/>
    </xf>
    <xf numFmtId="14" fontId="21" fillId="0" borderId="24" xfId="0" applyNumberFormat="1" applyFont="1" applyBorder="1" applyAlignment="1">
      <alignment horizontal="center" vertical="center" wrapText="1"/>
    </xf>
    <xf numFmtId="1" fontId="21" fillId="0" borderId="24" xfId="0" applyNumberFormat="1" applyFont="1" applyBorder="1" applyAlignment="1">
      <alignment horizontal="center" vertical="center" wrapText="1"/>
    </xf>
    <xf numFmtId="0" fontId="21" fillId="0" borderId="0" xfId="0" applyFont="1" applyBorder="1" applyAlignment="1">
      <alignment horizontal="center" vertical="center" wrapText="1"/>
    </xf>
    <xf numFmtId="9" fontId="21" fillId="0" borderId="0" xfId="0" applyNumberFormat="1" applyFont="1" applyBorder="1" applyAlignment="1">
      <alignment horizontal="center" vertical="center" wrapText="1"/>
    </xf>
    <xf numFmtId="3" fontId="21" fillId="0" borderId="0" xfId="0" applyNumberFormat="1" applyFont="1" applyBorder="1" applyAlignment="1">
      <alignment horizontal="center" vertical="center" wrapText="1"/>
    </xf>
    <xf numFmtId="0" fontId="21" fillId="0" borderId="0" xfId="0" applyFont="1" applyBorder="1" applyAlignment="1">
      <alignment horizontal="justify" vertical="center" wrapText="1"/>
    </xf>
    <xf numFmtId="165" fontId="21" fillId="0" borderId="0" xfId="0" applyNumberFormat="1" applyFont="1" applyBorder="1" applyAlignment="1">
      <alignment horizontal="center" vertical="center"/>
    </xf>
    <xf numFmtId="14" fontId="21" fillId="0" borderId="0" xfId="0" applyNumberFormat="1" applyFont="1" applyBorder="1" applyAlignment="1">
      <alignment horizontal="center" vertical="center" wrapText="1"/>
    </xf>
    <xf numFmtId="1" fontId="21" fillId="0" borderId="0" xfId="0" applyNumberFormat="1" applyFont="1" applyBorder="1" applyAlignment="1">
      <alignment horizontal="center" vertical="center" wrapText="1"/>
    </xf>
    <xf numFmtId="166" fontId="21" fillId="0" borderId="0" xfId="5" applyNumberFormat="1" applyFont="1" applyBorder="1" applyAlignment="1">
      <alignment horizontal="center" vertical="center" wrapText="1"/>
    </xf>
    <xf numFmtId="17" fontId="21" fillId="0" borderId="0" xfId="0" applyNumberFormat="1" applyFont="1" applyBorder="1" applyAlignment="1">
      <alignment horizontal="center" vertical="center" wrapText="1"/>
    </xf>
    <xf numFmtId="9" fontId="44" fillId="0" borderId="26" xfId="6" applyFont="1" applyBorder="1" applyAlignment="1">
      <alignment horizontal="center" vertical="center" wrapText="1"/>
    </xf>
    <xf numFmtId="9" fontId="45" fillId="0" borderId="24" xfId="6" applyFont="1" applyBorder="1" applyAlignment="1">
      <alignment horizontal="center" vertical="center" wrapText="1"/>
    </xf>
    <xf numFmtId="9" fontId="46" fillId="0" borderId="24" xfId="6" applyFont="1" applyBorder="1" applyAlignment="1">
      <alignment horizontal="center" vertical="center" wrapText="1"/>
    </xf>
    <xf numFmtId="2" fontId="22" fillId="0" borderId="24" xfId="6" applyNumberFormat="1" applyFont="1" applyBorder="1" applyAlignment="1">
      <alignment horizontal="center" vertical="center" wrapText="1"/>
    </xf>
    <xf numFmtId="9" fontId="22" fillId="0" borderId="24" xfId="6" applyFont="1" applyBorder="1" applyAlignment="1">
      <alignment horizontal="center" vertical="center" wrapText="1"/>
    </xf>
    <xf numFmtId="9" fontId="25" fillId="0" borderId="24" xfId="6" applyFont="1" applyBorder="1" applyAlignment="1">
      <alignment horizontal="center" vertical="center" wrapText="1"/>
    </xf>
    <xf numFmtId="9" fontId="22" fillId="0" borderId="26" xfId="6" applyFont="1" applyBorder="1" applyAlignment="1">
      <alignment horizontal="center" vertical="center" wrapText="1"/>
    </xf>
    <xf numFmtId="2" fontId="22" fillId="0" borderId="2" xfId="6" applyNumberFormat="1" applyFont="1" applyBorder="1" applyAlignment="1">
      <alignment horizontal="center" vertical="center" wrapText="1"/>
    </xf>
    <xf numFmtId="9" fontId="43" fillId="0" borderId="2" xfId="6" applyFont="1" applyBorder="1" applyAlignment="1">
      <alignment horizontal="center" vertical="center" wrapText="1"/>
    </xf>
    <xf numFmtId="2" fontId="44" fillId="0" borderId="2" xfId="6"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2" fontId="44" fillId="0" borderId="24" xfId="6" applyNumberFormat="1" applyFont="1" applyBorder="1" applyAlignment="1">
      <alignment horizontal="center" vertical="center" wrapText="1"/>
    </xf>
    <xf numFmtId="9" fontId="47" fillId="0" borderId="24" xfId="6" applyFont="1" applyBorder="1" applyAlignment="1">
      <alignment horizontal="center" vertical="center" wrapText="1"/>
    </xf>
    <xf numFmtId="9" fontId="46" fillId="0" borderId="0" xfId="6" applyFont="1" applyBorder="1" applyAlignment="1">
      <alignment horizontal="center" vertical="center" wrapText="1"/>
    </xf>
    <xf numFmtId="9" fontId="44" fillId="0" borderId="0" xfId="6" applyFont="1" applyBorder="1" applyAlignment="1">
      <alignment horizontal="center" vertical="center" wrapText="1"/>
    </xf>
    <xf numFmtId="2" fontId="44" fillId="0" borderId="0" xfId="6" applyNumberFormat="1" applyFont="1" applyBorder="1" applyAlignment="1">
      <alignment horizontal="center" vertical="center" wrapText="1"/>
    </xf>
    <xf numFmtId="0" fontId="18" fillId="0" borderId="1" xfId="0" applyFont="1" applyBorder="1" applyAlignment="1">
      <alignment horizontal="left" vertical="center" wrapText="1"/>
    </xf>
    <xf numFmtId="0" fontId="32" fillId="0" borderId="1" xfId="0" applyFont="1" applyBorder="1" applyAlignment="1">
      <alignment horizontal="center" vertical="center" wrapText="1"/>
    </xf>
    <xf numFmtId="0" fontId="19" fillId="5" borderId="1" xfId="0" applyFont="1" applyFill="1" applyBorder="1" applyAlignment="1">
      <alignment horizontal="center" vertical="center" wrapText="1"/>
    </xf>
    <xf numFmtId="0" fontId="18" fillId="0" borderId="4" xfId="0" applyFont="1" applyBorder="1" applyAlignment="1">
      <alignment horizontal="center"/>
    </xf>
    <xf numFmtId="0" fontId="18" fillId="0" borderId="6" xfId="0" applyFont="1" applyBorder="1" applyAlignment="1">
      <alignment horizontal="center"/>
    </xf>
    <xf numFmtId="0" fontId="18" fillId="0" borderId="6" xfId="0" applyFont="1" applyBorder="1" applyAlignment="1">
      <alignment horizontal="center" vertical="center"/>
    </xf>
    <xf numFmtId="0" fontId="19" fillId="0" borderId="1" xfId="0" applyFont="1" applyBorder="1" applyAlignment="1">
      <alignment horizontal="justify" vertical="center" wrapText="1"/>
    </xf>
    <xf numFmtId="0" fontId="18" fillId="0" borderId="4" xfId="0" applyFont="1" applyBorder="1" applyAlignment="1">
      <alignment horizontal="left" vertical="center"/>
    </xf>
    <xf numFmtId="0" fontId="18" fillId="0" borderId="6" xfId="0" applyFont="1" applyBorder="1" applyAlignment="1">
      <alignment horizontal="left" vertical="center"/>
    </xf>
    <xf numFmtId="0" fontId="18" fillId="0" borderId="5" xfId="0" applyFont="1" applyBorder="1" applyAlignment="1">
      <alignment horizontal="left" vertical="center"/>
    </xf>
    <xf numFmtId="0" fontId="33" fillId="0" borderId="4"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5" xfId="0" applyFont="1" applyBorder="1" applyAlignment="1">
      <alignment horizontal="center" vertical="center" wrapText="1"/>
    </xf>
    <xf numFmtId="0" fontId="18" fillId="0" borderId="4" xfId="0" applyFont="1" applyBorder="1" applyAlignment="1">
      <alignment horizontal="left" vertical="center" wrapText="1"/>
    </xf>
    <xf numFmtId="0" fontId="18" fillId="0" borderId="6" xfId="0" applyFont="1" applyBorder="1" applyAlignment="1">
      <alignment horizontal="left" vertical="center" wrapText="1"/>
    </xf>
    <xf numFmtId="0" fontId="18" fillId="0" borderId="5" xfId="0" applyFont="1" applyBorder="1" applyAlignment="1">
      <alignment horizontal="left" vertical="center" wrapText="1"/>
    </xf>
    <xf numFmtId="0" fontId="34" fillId="0" borderId="4" xfId="0" applyFont="1" applyBorder="1" applyAlignment="1">
      <alignment horizontal="left" vertical="center" wrapText="1"/>
    </xf>
    <xf numFmtId="0" fontId="34" fillId="0" borderId="6" xfId="0" applyFont="1" applyBorder="1" applyAlignment="1">
      <alignment horizontal="left" vertical="center" wrapText="1"/>
    </xf>
    <xf numFmtId="0" fontId="34" fillId="0" borderId="5" xfId="0" applyFont="1" applyBorder="1" applyAlignment="1">
      <alignment horizontal="left" vertical="center" wrapText="1"/>
    </xf>
    <xf numFmtId="0" fontId="18" fillId="0" borderId="7" xfId="0" applyFont="1" applyBorder="1" applyAlignment="1">
      <alignment horizontal="center"/>
    </xf>
    <xf numFmtId="0" fontId="19" fillId="5" borderId="1" xfId="0" applyFont="1" applyFill="1" applyBorder="1" applyAlignment="1">
      <alignment horizontal="center" vertical="center"/>
    </xf>
    <xf numFmtId="0" fontId="19" fillId="3"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3" fillId="0" borderId="4" xfId="0" applyFont="1" applyBorder="1" applyAlignment="1">
      <alignment horizontal="left" vertical="center" wrapText="1"/>
    </xf>
    <xf numFmtId="0" fontId="33" fillId="0" borderId="6" xfId="0" applyFont="1" applyBorder="1" applyAlignment="1">
      <alignment horizontal="left" vertical="center" wrapText="1"/>
    </xf>
    <xf numFmtId="0" fontId="33" fillId="0" borderId="5" xfId="0" applyFont="1" applyBorder="1" applyAlignment="1">
      <alignment horizontal="left" vertical="center" wrapText="1"/>
    </xf>
    <xf numFmtId="2" fontId="25" fillId="0" borderId="0" xfId="0" applyNumberFormat="1" applyFont="1" applyAlignment="1">
      <alignment horizontal="center" vertical="center" wrapText="1"/>
    </xf>
    <xf numFmtId="0" fontId="25" fillId="0" borderId="0" xfId="0" applyFont="1" applyAlignment="1">
      <alignment horizontal="center" vertical="center" wrapText="1"/>
    </xf>
    <xf numFmtId="0" fontId="46" fillId="0" borderId="0" xfId="0" applyFont="1" applyAlignment="1">
      <alignment horizontal="center" vertical="center" wrapText="1"/>
    </xf>
    <xf numFmtId="9" fontId="46" fillId="0" borderId="0" xfId="6" applyFont="1" applyAlignment="1">
      <alignment horizontal="center" vertical="center" wrapText="1"/>
    </xf>
    <xf numFmtId="0" fontId="25" fillId="0" borderId="36"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37" xfId="0" applyFont="1" applyBorder="1" applyAlignment="1">
      <alignment horizontal="center" vertical="center" wrapText="1"/>
    </xf>
    <xf numFmtId="9" fontId="22" fillId="0" borderId="33" xfId="6" applyFont="1" applyBorder="1" applyAlignment="1">
      <alignment horizontal="center" vertical="center" wrapText="1"/>
    </xf>
    <xf numFmtId="9" fontId="22" fillId="0" borderId="40" xfId="6" applyFont="1" applyBorder="1" applyAlignment="1">
      <alignment horizontal="center" vertical="center" wrapText="1"/>
    </xf>
    <xf numFmtId="0" fontId="22" fillId="0" borderId="0" xfId="0" applyFont="1" applyBorder="1" applyAlignment="1">
      <alignment horizontal="center" vertical="center" wrapText="1"/>
    </xf>
    <xf numFmtId="0" fontId="25" fillId="0" borderId="42" xfId="0" applyFont="1" applyBorder="1" applyAlignment="1">
      <alignment horizontal="center" vertical="center" wrapText="1"/>
    </xf>
    <xf numFmtId="9" fontId="22" fillId="0" borderId="0" xfId="6" applyFont="1" applyBorder="1" applyAlignment="1">
      <alignment horizontal="center" vertical="center" wrapText="1"/>
    </xf>
    <xf numFmtId="1" fontId="43" fillId="0" borderId="0" xfId="0" applyNumberFormat="1" applyFont="1" applyAlignment="1">
      <alignment horizontal="center" vertical="center" wrapText="1"/>
    </xf>
    <xf numFmtId="9" fontId="48" fillId="0" borderId="0" xfId="6" applyFont="1" applyAlignment="1">
      <alignment horizontal="center" vertical="center" wrapText="1"/>
    </xf>
    <xf numFmtId="0" fontId="21" fillId="0" borderId="23" xfId="0" applyFont="1" applyBorder="1" applyAlignment="1">
      <alignment horizontal="justify" vertical="center" wrapText="1"/>
    </xf>
    <xf numFmtId="0" fontId="21" fillId="0" borderId="24" xfId="0" applyFont="1" applyBorder="1" applyAlignment="1">
      <alignment horizontal="justify" vertical="center" wrapText="1"/>
    </xf>
    <xf numFmtId="0" fontId="21" fillId="0" borderId="25" xfId="0" applyFont="1" applyBorder="1" applyAlignment="1">
      <alignment horizontal="justify" vertical="center" wrapText="1"/>
    </xf>
    <xf numFmtId="0" fontId="21" fillId="0" borderId="29" xfId="0" applyFont="1" applyBorder="1" applyAlignment="1">
      <alignment horizontal="justify" vertical="center" wrapText="1"/>
    </xf>
    <xf numFmtId="0" fontId="21" fillId="0" borderId="30"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28"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17" fontId="21" fillId="0" borderId="28" xfId="0" applyNumberFormat="1" applyFont="1" applyBorder="1" applyAlignment="1">
      <alignment horizontal="center" vertical="center" wrapText="1"/>
    </xf>
    <xf numFmtId="17" fontId="21" fillId="0" borderId="24" xfId="0" applyNumberFormat="1" applyFont="1" applyBorder="1" applyAlignment="1">
      <alignment horizontal="center" vertical="center" wrapText="1"/>
    </xf>
    <xf numFmtId="17" fontId="21" fillId="0" borderId="25" xfId="0" applyNumberFormat="1" applyFont="1" applyBorder="1" applyAlignment="1">
      <alignment horizontal="center" vertical="center" wrapText="1"/>
    </xf>
    <xf numFmtId="0" fontId="21" fillId="0" borderId="28" xfId="0" applyFont="1" applyBorder="1" applyAlignment="1">
      <alignment horizontal="justify" vertical="center" wrapText="1"/>
    </xf>
    <xf numFmtId="0" fontId="21" fillId="0" borderId="23" xfId="0" applyFont="1" applyBorder="1" applyAlignment="1">
      <alignment horizontal="center" vertical="center" wrapText="1"/>
    </xf>
    <xf numFmtId="9" fontId="21" fillId="0" borderId="23" xfId="0" applyNumberFormat="1"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166" fontId="21" fillId="0" borderId="23" xfId="5" applyNumberFormat="1" applyFont="1" applyBorder="1" applyAlignment="1">
      <alignment horizontal="center" vertical="center" wrapText="1"/>
    </xf>
    <xf numFmtId="166" fontId="21" fillId="0" borderId="24" xfId="5" applyNumberFormat="1" applyFont="1" applyBorder="1" applyAlignment="1">
      <alignment horizontal="center" vertical="center" wrapText="1"/>
    </xf>
    <xf numFmtId="166" fontId="21" fillId="0" borderId="25" xfId="5"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1" fontId="24" fillId="0" borderId="23" xfId="0" applyNumberFormat="1" applyFont="1" applyBorder="1" applyAlignment="1">
      <alignment horizontal="center" vertical="center" wrapText="1"/>
    </xf>
    <xf numFmtId="1" fontId="24" fillId="0" borderId="25" xfId="0" applyNumberFormat="1" applyFont="1" applyBorder="1" applyAlignment="1">
      <alignment horizontal="center" vertic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3" fontId="21" fillId="0" borderId="26" xfId="0" applyNumberFormat="1" applyFont="1" applyBorder="1" applyAlignment="1">
      <alignment horizontal="center" vertical="center" wrapText="1"/>
    </xf>
    <xf numFmtId="3" fontId="21" fillId="0" borderId="1" xfId="0" applyNumberFormat="1" applyFont="1" applyBorder="1" applyAlignment="1">
      <alignment horizontal="center" vertical="center" wrapText="1"/>
    </xf>
    <xf numFmtId="3" fontId="21" fillId="0" borderId="27" xfId="0"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1" fontId="25" fillId="0" borderId="33" xfId="0" applyNumberFormat="1" applyFont="1" applyBorder="1" applyAlignment="1">
      <alignment horizontal="center" vertical="center" wrapText="1"/>
    </xf>
    <xf numFmtId="1" fontId="25" fillId="0" borderId="41" xfId="0" applyNumberFormat="1" applyFont="1" applyBorder="1" applyAlignment="1">
      <alignment horizontal="center" vertical="center" wrapText="1"/>
    </xf>
    <xf numFmtId="1" fontId="25" fillId="0" borderId="40" xfId="0" applyNumberFormat="1" applyFont="1" applyBorder="1" applyAlignment="1">
      <alignment horizontal="center" vertical="center" wrapText="1"/>
    </xf>
    <xf numFmtId="9" fontId="22" fillId="0" borderId="9" xfId="6" applyFont="1" applyBorder="1" applyAlignment="1">
      <alignment horizontal="center" vertical="center" wrapText="1"/>
    </xf>
    <xf numFmtId="9" fontId="22" fillId="0" borderId="18" xfId="6" applyFont="1" applyBorder="1" applyAlignment="1">
      <alignment horizontal="center" vertical="center" wrapText="1"/>
    </xf>
    <xf numFmtId="3" fontId="42" fillId="0" borderId="23" xfId="0" applyNumberFormat="1" applyFont="1" applyBorder="1" applyAlignment="1">
      <alignment horizontal="center" vertical="center" wrapText="1"/>
    </xf>
    <xf numFmtId="3" fontId="42" fillId="0" borderId="24" xfId="0" applyNumberFormat="1" applyFont="1" applyBorder="1" applyAlignment="1">
      <alignment horizontal="center" vertical="center" wrapText="1"/>
    </xf>
    <xf numFmtId="3" fontId="42" fillId="0" borderId="25" xfId="0" applyNumberFormat="1" applyFont="1" applyBorder="1" applyAlignment="1">
      <alignment horizontal="center" vertical="center" wrapText="1"/>
    </xf>
    <xf numFmtId="4" fontId="42" fillId="0" borderId="23" xfId="0" applyNumberFormat="1" applyFont="1" applyBorder="1" applyAlignment="1">
      <alignment horizontal="center" vertical="center" wrapText="1"/>
    </xf>
    <xf numFmtId="4" fontId="42" fillId="0" borderId="24" xfId="0" applyNumberFormat="1" applyFont="1" applyBorder="1" applyAlignment="1">
      <alignment horizontal="center" vertical="center" wrapText="1"/>
    </xf>
    <xf numFmtId="4" fontId="42" fillId="0" borderId="25" xfId="0" applyNumberFormat="1" applyFont="1" applyBorder="1" applyAlignment="1">
      <alignment horizontal="center" vertical="center" wrapText="1"/>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3" fontId="21" fillId="0" borderId="23" xfId="0" applyNumberFormat="1" applyFont="1" applyBorder="1" applyAlignment="1">
      <alignment horizontal="center" vertical="center" wrapText="1"/>
    </xf>
    <xf numFmtId="3" fontId="21" fillId="0" borderId="24" xfId="0" applyNumberFormat="1" applyFont="1" applyBorder="1" applyAlignment="1">
      <alignment horizontal="center" vertical="center" wrapText="1"/>
    </xf>
    <xf numFmtId="3" fontId="21" fillId="0" borderId="25" xfId="0" applyNumberFormat="1" applyFont="1" applyBorder="1" applyAlignment="1">
      <alignment horizontal="center" vertical="center" wrapText="1"/>
    </xf>
    <xf numFmtId="9" fontId="21" fillId="0" borderId="25" xfId="0" applyNumberFormat="1" applyFont="1" applyBorder="1" applyAlignment="1">
      <alignment horizontal="center" vertical="center" wrapText="1"/>
    </xf>
    <xf numFmtId="9" fontId="21" fillId="0" borderId="24" xfId="0" applyNumberFormat="1" applyFont="1" applyBorder="1" applyAlignment="1">
      <alignment horizontal="center" vertical="center" wrapText="1"/>
    </xf>
    <xf numFmtId="0" fontId="21" fillId="0" borderId="20"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1"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2" fillId="3" borderId="11" xfId="0" applyFont="1" applyFill="1" applyBorder="1" applyAlignment="1">
      <alignment horizontal="left" vertical="center" wrapText="1"/>
    </xf>
    <xf numFmtId="0" fontId="13" fillId="3" borderId="11"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7" xfId="0" applyFont="1" applyFill="1" applyBorder="1" applyAlignment="1">
      <alignment horizontal="left" vertical="center" wrapText="1"/>
    </xf>
    <xf numFmtId="0" fontId="13" fillId="3" borderId="17" xfId="0" applyFont="1" applyFill="1" applyBorder="1" applyAlignment="1">
      <alignment horizontal="center" vertical="center" wrapText="1"/>
    </xf>
    <xf numFmtId="0" fontId="22" fillId="3" borderId="17" xfId="0" applyFont="1" applyFill="1" applyBorder="1" applyAlignment="1">
      <alignment horizontal="center" vertical="center" wrapText="1"/>
    </xf>
    <xf numFmtId="14" fontId="22" fillId="3" borderId="17" xfId="0" applyNumberFormat="1"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4"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4" xfId="0" applyFont="1" applyBorder="1" applyAlignment="1">
      <alignment horizontal="center" vertical="center" wrapText="1"/>
    </xf>
    <xf numFmtId="0" fontId="12"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3" fillId="0" borderId="6" xfId="0" applyFont="1" applyBorder="1" applyAlignment="1">
      <alignment horizontal="center" vertical="center" wrapText="1"/>
    </xf>
    <xf numFmtId="0" fontId="20" fillId="0" borderId="6" xfId="0" applyFont="1" applyBorder="1" applyAlignment="1">
      <alignment horizontal="left" vertical="center" wrapText="1"/>
    </xf>
    <xf numFmtId="0" fontId="13" fillId="0" borderId="6" xfId="0" applyFont="1" applyBorder="1" applyAlignment="1">
      <alignment horizontal="center" vertical="center" wrapText="1"/>
    </xf>
    <xf numFmtId="0" fontId="0" fillId="0" borderId="6" xfId="0" applyBorder="1" applyAlignment="1">
      <alignment horizontal="center" vertical="center" wrapText="1"/>
    </xf>
    <xf numFmtId="14" fontId="22" fillId="0" borderId="6" xfId="0" applyNumberFormat="1" applyFont="1" applyBorder="1" applyAlignment="1">
      <alignment horizontal="center" vertical="center" wrapText="1"/>
    </xf>
    <xf numFmtId="0" fontId="2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20" fillId="0" borderId="1" xfId="0" applyFont="1" applyBorder="1" applyAlignment="1">
      <alignment horizontal="left" vertical="center" wrapText="1"/>
    </xf>
    <xf numFmtId="0" fontId="26" fillId="0" borderId="9" xfId="0" applyFont="1" applyBorder="1" applyAlignment="1">
      <alignment horizontal="center" vertical="center" wrapText="1"/>
    </xf>
    <xf numFmtId="0" fontId="26" fillId="0" borderId="3" xfId="0" applyFont="1" applyBorder="1" applyAlignment="1">
      <alignment horizontal="center" vertical="center" wrapText="1"/>
    </xf>
    <xf numFmtId="0" fontId="27" fillId="0" borderId="3" xfId="0" applyFont="1" applyBorder="1" applyAlignment="1">
      <alignment horizontal="center" vertical="center" wrapText="1"/>
    </xf>
    <xf numFmtId="0" fontId="26" fillId="0" borderId="3" xfId="0" applyFont="1" applyBorder="1" applyAlignment="1">
      <alignment horizontal="left" vertical="center" wrapText="1"/>
    </xf>
    <xf numFmtId="0" fontId="40" fillId="0" borderId="3" xfId="0" applyFont="1" applyBorder="1" applyAlignment="1">
      <alignment horizontal="center" vertical="center" wrapText="1"/>
    </xf>
    <xf numFmtId="0" fontId="38" fillId="0" borderId="3" xfId="0" applyFont="1" applyBorder="1" applyAlignment="1">
      <alignment horizontal="center" vertical="center" wrapText="1"/>
    </xf>
    <xf numFmtId="14" fontId="35" fillId="0" borderId="3" xfId="0" applyNumberFormat="1" applyFont="1" applyBorder="1" applyAlignment="1">
      <alignment horizontal="center" vertical="center" wrapText="1"/>
    </xf>
    <xf numFmtId="0" fontId="35" fillId="0" borderId="3" xfId="0" applyFont="1" applyBorder="1" applyAlignment="1">
      <alignment horizontal="center" vertical="center" wrapText="1"/>
    </xf>
    <xf numFmtId="0" fontId="39" fillId="0" borderId="18"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22" fillId="3" borderId="10"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7" fillId="0" borderId="19" xfId="0" applyFont="1" applyBorder="1" applyAlignment="1">
      <alignment horizontal="center" vertical="center" wrapText="1"/>
    </xf>
    <xf numFmtId="0" fontId="17" fillId="6" borderId="13"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12" fillId="3" borderId="16" xfId="0" applyFont="1" applyFill="1" applyBorder="1" applyAlignment="1">
      <alignment horizontal="left" vertical="center" wrapText="1"/>
    </xf>
    <xf numFmtId="0" fontId="25" fillId="6" borderId="1" xfId="0" applyFont="1" applyFill="1" applyBorder="1" applyAlignment="1">
      <alignment horizontal="center" vertical="center" wrapText="1"/>
    </xf>
    <xf numFmtId="0" fontId="25" fillId="6" borderId="27"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2" fillId="6" borderId="27" xfId="0" applyFont="1" applyFill="1" applyBorder="1" applyAlignment="1">
      <alignment horizontal="center" vertical="center" wrapText="1"/>
    </xf>
    <xf numFmtId="0" fontId="31" fillId="7" borderId="13" xfId="0" applyFont="1" applyFill="1" applyBorder="1" applyAlignment="1">
      <alignment horizontal="center" vertical="center" wrapText="1"/>
    </xf>
    <xf numFmtId="0" fontId="31" fillId="7" borderId="14"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25" xfId="0" applyFont="1" applyFill="1" applyBorder="1" applyAlignment="1">
      <alignment horizontal="center" vertical="center" wrapText="1"/>
    </xf>
    <xf numFmtId="10" fontId="21" fillId="0" borderId="23" xfId="0" applyNumberFormat="1" applyFont="1" applyBorder="1" applyAlignment="1">
      <alignment horizontal="center" vertical="center" wrapText="1"/>
    </xf>
    <xf numFmtId="1" fontId="24" fillId="0" borderId="24" xfId="0" applyNumberFormat="1" applyFont="1" applyBorder="1" applyAlignment="1">
      <alignment horizontal="center" vertical="center" wrapText="1"/>
    </xf>
    <xf numFmtId="0" fontId="22" fillId="7" borderId="32" xfId="0" applyFont="1" applyFill="1" applyBorder="1" applyAlignment="1">
      <alignment horizontal="center" vertical="center" wrapText="1"/>
    </xf>
    <xf numFmtId="0" fontId="22" fillId="7" borderId="33" xfId="0" applyFont="1" applyFill="1" applyBorder="1" applyAlignment="1">
      <alignment horizontal="center" vertical="center" wrapText="1"/>
    </xf>
    <xf numFmtId="0" fontId="22" fillId="7" borderId="34" xfId="0" applyFont="1" applyFill="1" applyBorder="1" applyAlignment="1">
      <alignment horizontal="center" vertical="center" wrapText="1"/>
    </xf>
    <xf numFmtId="0" fontId="22" fillId="7" borderId="35" xfId="0" applyFont="1" applyFill="1" applyBorder="1" applyAlignment="1">
      <alignment horizontal="center" vertical="center" wrapText="1"/>
    </xf>
    <xf numFmtId="9" fontId="24" fillId="0" borderId="23" xfId="6" applyFont="1" applyBorder="1" applyAlignment="1">
      <alignment horizontal="center" vertical="center" wrapText="1"/>
    </xf>
    <xf numFmtId="9" fontId="24" fillId="0" borderId="25" xfId="6" applyFont="1" applyBorder="1" applyAlignment="1">
      <alignment horizontal="center" vertical="center" wrapText="1"/>
    </xf>
    <xf numFmtId="0" fontId="31" fillId="7" borderId="29" xfId="0" applyFont="1" applyFill="1" applyBorder="1" applyAlignment="1">
      <alignment horizontal="center" vertical="center" wrapText="1"/>
    </xf>
    <xf numFmtId="0" fontId="31" fillId="7" borderId="31" xfId="0" applyFont="1" applyFill="1" applyBorder="1" applyAlignment="1">
      <alignment horizontal="center" vertical="center" wrapText="1"/>
    </xf>
    <xf numFmtId="49" fontId="4" fillId="0" borderId="1" xfId="2" applyBorder="1" applyAlignment="1" applyProtection="1">
      <alignment horizontal="left" vertical="center" wrapText="1"/>
    </xf>
    <xf numFmtId="0" fontId="3" fillId="2" borderId="1" xfId="1" applyBorder="1" applyProtection="1">
      <alignment horizontal="center" vertical="center"/>
    </xf>
    <xf numFmtId="0" fontId="24"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cellXfs>
  <cellStyles count="7">
    <cellStyle name="BodyStyle" xfId="2"/>
    <cellStyle name="HeaderStyle" xfId="1"/>
    <cellStyle name="Millares" xfId="5" builtinId="3"/>
    <cellStyle name="Normal" xfId="0" builtinId="0"/>
    <cellStyle name="Normal 2" xfId="4"/>
    <cellStyle name="Numeric" xfId="3"/>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374954</xdr:colOff>
      <xdr:row>0</xdr:row>
      <xdr:rowOff>43848</xdr:rowOff>
    </xdr:from>
    <xdr:to>
      <xdr:col>1</xdr:col>
      <xdr:colOff>1269412</xdr:colOff>
      <xdr:row>1</xdr:row>
      <xdr:rowOff>560917</xdr:rowOff>
    </xdr:to>
    <xdr:pic>
      <xdr:nvPicPr>
        <xdr:cNvPr id="2" name="Imagen 1">
          <a:extLst>
            <a:ext uri="{FF2B5EF4-FFF2-40B4-BE49-F238E27FC236}">
              <a16:creationId xmlns:a16="http://schemas.microsoft.com/office/drawing/2014/main" id="{19838FE1-C5EA-43C4-BC25-2F04FDB2E5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4454" y="43848"/>
          <a:ext cx="926208" cy="866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64"/>
  <sheetViews>
    <sheetView zoomScale="80" zoomScaleNormal="80" workbookViewId="0">
      <selection activeCell="B22" sqref="B22:H22"/>
    </sheetView>
  </sheetViews>
  <sheetFormatPr baseColWidth="10" defaultColWidth="10.85546875" defaultRowHeight="15.75" x14ac:dyDescent="0.25"/>
  <cols>
    <col min="1" max="1" width="26.5703125" style="28" customWidth="1"/>
    <col min="2" max="2" width="10.85546875" style="5"/>
    <col min="3" max="3" width="28.5703125" style="5" customWidth="1"/>
    <col min="4" max="4" width="21.5703125" style="5" customWidth="1"/>
    <col min="5" max="5" width="19.42578125" style="5" customWidth="1"/>
    <col min="6" max="6" width="27.5703125" style="5" customWidth="1"/>
    <col min="7" max="7" width="17.140625" style="5" customWidth="1"/>
    <col min="8" max="8" width="27.42578125" style="5" customWidth="1"/>
    <col min="9" max="9" width="15.7109375" style="5" customWidth="1"/>
    <col min="10" max="10" width="17.7109375" style="5" customWidth="1"/>
    <col min="11" max="11" width="19.42578125" style="5" customWidth="1"/>
    <col min="12" max="12" width="25.42578125" style="5" customWidth="1"/>
    <col min="13" max="13" width="20.7109375" style="5" customWidth="1"/>
    <col min="14" max="15" width="10.85546875" style="5"/>
    <col min="16" max="16" width="16.7109375" style="5" customWidth="1"/>
    <col min="17" max="17" width="20.5703125" style="5" customWidth="1"/>
    <col min="18" max="18" width="18.7109375" style="5" customWidth="1"/>
    <col min="19" max="19" width="22.85546875" style="5" customWidth="1"/>
    <col min="20" max="20" width="22.140625" style="5" customWidth="1"/>
    <col min="21" max="21" width="25.5703125" style="5" customWidth="1"/>
    <col min="22" max="22" width="21.140625" style="5" customWidth="1"/>
    <col min="23" max="23" width="19.140625" style="5" customWidth="1"/>
    <col min="24" max="24" width="17.42578125" style="5" customWidth="1"/>
    <col min="25" max="25" width="16.5703125" style="5" customWidth="1"/>
    <col min="26" max="26" width="16.42578125" style="5" customWidth="1"/>
    <col min="27" max="27" width="28.7109375" style="5" customWidth="1"/>
    <col min="28" max="28" width="19.5703125" style="5" customWidth="1"/>
    <col min="29" max="29" width="21.140625" style="5" customWidth="1"/>
    <col min="30" max="30" width="21.7109375" style="5" customWidth="1"/>
    <col min="31" max="31" width="25.5703125" style="5" customWidth="1"/>
    <col min="32" max="32" width="22.28515625" style="5" customWidth="1"/>
    <col min="33" max="33" width="29.7109375" style="5" customWidth="1"/>
    <col min="34" max="34" width="18.7109375" style="5" customWidth="1"/>
    <col min="35" max="35" width="18.28515625" style="5" customWidth="1"/>
    <col min="36" max="36" width="22.28515625" style="5" customWidth="1"/>
    <col min="37" max="16384" width="10.85546875" style="5"/>
  </cols>
  <sheetData>
    <row r="1" spans="1:50" ht="54.75" customHeight="1" x14ac:dyDescent="0.25">
      <c r="A1" s="119" t="s">
        <v>155</v>
      </c>
      <c r="B1" s="119"/>
      <c r="C1" s="119"/>
      <c r="D1" s="119"/>
      <c r="E1" s="119"/>
      <c r="F1" s="119"/>
      <c r="G1" s="119"/>
      <c r="H1" s="119"/>
    </row>
    <row r="2" spans="1:50" ht="21" x14ac:dyDescent="0.25">
      <c r="A2" s="25"/>
      <c r="B2" s="23"/>
      <c r="C2" s="23"/>
      <c r="D2" s="23"/>
      <c r="E2" s="23"/>
      <c r="F2" s="23"/>
      <c r="G2" s="23"/>
      <c r="H2" s="23"/>
    </row>
    <row r="3" spans="1:50" ht="33" customHeight="1" x14ac:dyDescent="0.25">
      <c r="A3" s="120" t="s">
        <v>66</v>
      </c>
      <c r="B3" s="120"/>
      <c r="C3" s="120"/>
      <c r="D3" s="120"/>
      <c r="E3" s="120"/>
      <c r="F3" s="120"/>
      <c r="G3" s="120"/>
      <c r="H3" s="120"/>
      <c r="I3" s="10"/>
      <c r="J3" s="10"/>
      <c r="K3" s="10"/>
      <c r="L3" s="10"/>
      <c r="M3" s="10"/>
      <c r="N3" s="10"/>
      <c r="O3" s="10"/>
      <c r="P3" s="10"/>
      <c r="Q3" s="10"/>
      <c r="R3" s="10"/>
      <c r="S3" s="10"/>
      <c r="T3" s="10"/>
      <c r="U3" s="10"/>
      <c r="V3" s="10"/>
      <c r="W3" s="10"/>
      <c r="X3" s="10"/>
      <c r="Y3" s="10"/>
      <c r="Z3" s="10"/>
      <c r="AA3" s="11"/>
      <c r="AB3" s="11"/>
      <c r="AC3" s="11"/>
      <c r="AD3" s="11"/>
      <c r="AE3" s="11"/>
      <c r="AF3" s="11"/>
      <c r="AG3" s="12"/>
      <c r="AH3" s="12"/>
      <c r="AI3" s="12"/>
      <c r="AJ3" s="12"/>
      <c r="AK3" s="12"/>
      <c r="AL3" s="12"/>
      <c r="AM3" s="12"/>
      <c r="AN3" s="12"/>
      <c r="AO3" s="12"/>
      <c r="AP3" s="12"/>
      <c r="AQ3" s="10"/>
      <c r="AR3" s="10"/>
      <c r="AS3" s="10"/>
      <c r="AT3" s="10"/>
      <c r="AU3" s="10"/>
      <c r="AV3" s="10"/>
      <c r="AW3" s="13"/>
      <c r="AX3" s="13"/>
    </row>
    <row r="4" spans="1:50" ht="48" customHeight="1" x14ac:dyDescent="0.25">
      <c r="A4" s="24" t="s">
        <v>71</v>
      </c>
      <c r="B4" s="118" t="s">
        <v>72</v>
      </c>
      <c r="C4" s="118"/>
      <c r="D4" s="118"/>
      <c r="E4" s="118"/>
      <c r="F4" s="118"/>
      <c r="G4" s="118"/>
      <c r="H4" s="118"/>
    </row>
    <row r="5" spans="1:50" ht="31.5" customHeight="1" x14ac:dyDescent="0.25">
      <c r="A5" s="14" t="s">
        <v>1</v>
      </c>
      <c r="B5" s="118" t="s">
        <v>73</v>
      </c>
      <c r="C5" s="118"/>
      <c r="D5" s="118"/>
      <c r="E5" s="118"/>
      <c r="F5" s="118"/>
      <c r="G5" s="118"/>
      <c r="H5" s="118"/>
    </row>
    <row r="6" spans="1:50" ht="40.5" customHeight="1" x14ac:dyDescent="0.25">
      <c r="A6" s="24" t="s">
        <v>2</v>
      </c>
      <c r="B6" s="118" t="s">
        <v>74</v>
      </c>
      <c r="C6" s="118"/>
      <c r="D6" s="118"/>
      <c r="E6" s="118"/>
      <c r="F6" s="118"/>
      <c r="G6" s="118"/>
      <c r="H6" s="118"/>
    </row>
    <row r="7" spans="1:50" ht="41.1" customHeight="1" x14ac:dyDescent="0.25">
      <c r="A7" s="14" t="s">
        <v>3</v>
      </c>
      <c r="B7" s="118" t="s">
        <v>75</v>
      </c>
      <c r="C7" s="118"/>
      <c r="D7" s="118"/>
      <c r="E7" s="118"/>
      <c r="F7" s="118"/>
      <c r="G7" s="118"/>
      <c r="H7" s="118"/>
    </row>
    <row r="8" spans="1:50" ht="31.5" x14ac:dyDescent="0.25">
      <c r="A8" s="14" t="s">
        <v>4</v>
      </c>
      <c r="B8" s="118" t="s">
        <v>76</v>
      </c>
      <c r="C8" s="118"/>
      <c r="D8" s="118"/>
      <c r="E8" s="118"/>
      <c r="F8" s="118"/>
      <c r="G8" s="118"/>
      <c r="H8" s="118"/>
    </row>
    <row r="9" spans="1:50" ht="31.5" x14ac:dyDescent="0.25">
      <c r="A9" s="14" t="s">
        <v>63</v>
      </c>
      <c r="B9" s="118" t="s">
        <v>77</v>
      </c>
      <c r="C9" s="118"/>
      <c r="D9" s="118"/>
      <c r="E9" s="118"/>
      <c r="F9" s="118"/>
      <c r="G9" s="118"/>
      <c r="H9" s="118"/>
    </row>
    <row r="10" spans="1:50" ht="31.5" x14ac:dyDescent="0.25">
      <c r="A10" s="24" t="s">
        <v>65</v>
      </c>
      <c r="B10" s="118" t="s">
        <v>78</v>
      </c>
      <c r="C10" s="118"/>
      <c r="D10" s="118"/>
      <c r="E10" s="118"/>
      <c r="F10" s="118"/>
      <c r="G10" s="118"/>
      <c r="H10" s="118"/>
    </row>
    <row r="11" spans="1:50" ht="31.5" x14ac:dyDescent="0.25">
      <c r="A11" s="24" t="s">
        <v>64</v>
      </c>
      <c r="B11" s="118" t="s">
        <v>79</v>
      </c>
      <c r="C11" s="118"/>
      <c r="D11" s="118"/>
      <c r="E11" s="118"/>
      <c r="F11" s="118"/>
      <c r="G11" s="118"/>
      <c r="H11" s="118"/>
    </row>
    <row r="12" spans="1:50" ht="31.5" x14ac:dyDescent="0.25">
      <c r="A12" s="24" t="s">
        <v>154</v>
      </c>
      <c r="B12" s="118" t="s">
        <v>80</v>
      </c>
      <c r="C12" s="118"/>
      <c r="D12" s="118"/>
      <c r="E12" s="118"/>
      <c r="F12" s="118"/>
      <c r="G12" s="118"/>
      <c r="H12" s="118"/>
    </row>
    <row r="13" spans="1:50" ht="58.5" customHeight="1" x14ac:dyDescent="0.25">
      <c r="A13" s="14" t="s">
        <v>81</v>
      </c>
      <c r="B13" s="118" t="s">
        <v>82</v>
      </c>
      <c r="C13" s="118"/>
      <c r="D13" s="118"/>
      <c r="E13" s="118"/>
      <c r="F13" s="118"/>
      <c r="G13" s="118"/>
      <c r="H13" s="118"/>
    </row>
    <row r="14" spans="1:50" ht="31.5" x14ac:dyDescent="0.25">
      <c r="A14" s="14" t="s">
        <v>6</v>
      </c>
      <c r="B14" s="118" t="s">
        <v>83</v>
      </c>
      <c r="C14" s="118"/>
      <c r="D14" s="118"/>
      <c r="E14" s="118"/>
      <c r="F14" s="118"/>
      <c r="G14" s="118"/>
      <c r="H14" s="118"/>
    </row>
    <row r="15" spans="1:50" ht="47.25" x14ac:dyDescent="0.25">
      <c r="A15" s="14" t="s">
        <v>7</v>
      </c>
      <c r="B15" s="118" t="s">
        <v>84</v>
      </c>
      <c r="C15" s="118"/>
      <c r="D15" s="118"/>
      <c r="E15" s="118"/>
      <c r="F15" s="118"/>
      <c r="G15" s="118"/>
      <c r="H15" s="118"/>
    </row>
    <row r="16" spans="1:50" ht="45" customHeight="1" x14ac:dyDescent="0.25">
      <c r="A16" s="14" t="s">
        <v>8</v>
      </c>
      <c r="B16" s="118" t="s">
        <v>85</v>
      </c>
      <c r="C16" s="118"/>
      <c r="D16" s="118"/>
      <c r="E16" s="118"/>
      <c r="F16" s="118"/>
      <c r="G16" s="118"/>
      <c r="H16" s="118"/>
    </row>
    <row r="17" spans="1:8" ht="47.25" x14ac:dyDescent="0.25">
      <c r="A17" s="14" t="s">
        <v>9</v>
      </c>
      <c r="B17" s="118" t="s">
        <v>86</v>
      </c>
      <c r="C17" s="118"/>
      <c r="D17" s="118"/>
      <c r="E17" s="118"/>
      <c r="F17" s="118"/>
      <c r="G17" s="118"/>
      <c r="H17" s="118"/>
    </row>
    <row r="18" spans="1:8" ht="47.25" x14ac:dyDescent="0.25">
      <c r="A18" s="24" t="s">
        <v>87</v>
      </c>
      <c r="B18" s="118" t="s">
        <v>88</v>
      </c>
      <c r="C18" s="118"/>
      <c r="D18" s="118"/>
      <c r="E18" s="118"/>
      <c r="F18" s="118"/>
      <c r="G18" s="118"/>
      <c r="H18" s="118"/>
    </row>
    <row r="19" spans="1:8" ht="60" customHeight="1" x14ac:dyDescent="0.25">
      <c r="A19" s="24" t="s">
        <v>10</v>
      </c>
      <c r="B19" s="118" t="s">
        <v>89</v>
      </c>
      <c r="C19" s="118"/>
      <c r="D19" s="118"/>
      <c r="E19" s="118"/>
      <c r="F19" s="118"/>
      <c r="G19" s="118"/>
      <c r="H19" s="118"/>
    </row>
    <row r="20" spans="1:8" ht="31.5" x14ac:dyDescent="0.25">
      <c r="A20" s="14" t="s">
        <v>11</v>
      </c>
      <c r="B20" s="118" t="s">
        <v>90</v>
      </c>
      <c r="C20" s="118"/>
      <c r="D20" s="118"/>
      <c r="E20" s="118"/>
      <c r="F20" s="118"/>
      <c r="G20" s="118"/>
      <c r="H20" s="118"/>
    </row>
    <row r="21" spans="1:8" ht="31.5" x14ac:dyDescent="0.25">
      <c r="A21" s="14" t="s">
        <v>152</v>
      </c>
      <c r="B21" s="118" t="s">
        <v>91</v>
      </c>
      <c r="C21" s="118"/>
      <c r="D21" s="118"/>
      <c r="E21" s="118"/>
      <c r="F21" s="118"/>
      <c r="G21" s="118"/>
      <c r="H21" s="118"/>
    </row>
    <row r="22" spans="1:8" ht="31.5" x14ac:dyDescent="0.25">
      <c r="A22" s="14" t="s">
        <v>153</v>
      </c>
      <c r="B22" s="118" t="s">
        <v>92</v>
      </c>
      <c r="C22" s="118"/>
      <c r="D22" s="118"/>
      <c r="E22" s="118"/>
      <c r="F22" s="118"/>
      <c r="G22" s="118"/>
      <c r="H22" s="118"/>
    </row>
    <row r="23" spans="1:8" x14ac:dyDescent="0.25">
      <c r="A23" s="121"/>
      <c r="B23" s="122"/>
      <c r="C23" s="122"/>
      <c r="D23" s="122"/>
      <c r="E23" s="122"/>
      <c r="F23" s="122"/>
      <c r="G23" s="122"/>
      <c r="H23" s="122"/>
    </row>
    <row r="24" spans="1:8" ht="33" customHeight="1" x14ac:dyDescent="0.25">
      <c r="A24" s="120" t="s">
        <v>93</v>
      </c>
      <c r="B24" s="120"/>
      <c r="C24" s="120"/>
      <c r="D24" s="120"/>
      <c r="E24" s="120"/>
      <c r="F24" s="120"/>
      <c r="G24" s="120"/>
      <c r="H24" s="120"/>
    </row>
    <row r="25" spans="1:8" ht="102" customHeight="1" x14ac:dyDescent="0.25">
      <c r="A25" s="124" t="s">
        <v>94</v>
      </c>
      <c r="B25" s="124"/>
      <c r="C25" s="124"/>
      <c r="D25" s="124"/>
      <c r="E25" s="124"/>
      <c r="F25" s="124"/>
      <c r="G25" s="124"/>
      <c r="H25" s="124"/>
    </row>
    <row r="26" spans="1:8" ht="147.94999999999999" customHeight="1" x14ac:dyDescent="0.25">
      <c r="A26" s="24" t="s">
        <v>95</v>
      </c>
      <c r="B26" s="118" t="s">
        <v>96</v>
      </c>
      <c r="C26" s="118"/>
      <c r="D26" s="118"/>
      <c r="E26" s="118"/>
      <c r="F26" s="118"/>
      <c r="G26" s="118"/>
      <c r="H26" s="118"/>
    </row>
    <row r="27" spans="1:8" ht="59.45" customHeight="1" x14ac:dyDescent="0.25">
      <c r="A27" s="24" t="s">
        <v>97</v>
      </c>
      <c r="B27" s="118" t="s">
        <v>98</v>
      </c>
      <c r="C27" s="118"/>
      <c r="D27" s="118"/>
      <c r="E27" s="118"/>
      <c r="F27" s="118"/>
      <c r="G27" s="118"/>
      <c r="H27" s="118"/>
    </row>
    <row r="28" spans="1:8" ht="42" customHeight="1" x14ac:dyDescent="0.25">
      <c r="A28" s="24" t="s">
        <v>99</v>
      </c>
      <c r="B28" s="118" t="s">
        <v>100</v>
      </c>
      <c r="C28" s="118"/>
      <c r="D28" s="118"/>
      <c r="E28" s="118"/>
      <c r="F28" s="118"/>
      <c r="G28" s="118"/>
      <c r="H28" s="118"/>
    </row>
    <row r="29" spans="1:8" ht="28.5" customHeight="1" x14ac:dyDescent="0.25">
      <c r="A29" s="24" t="s">
        <v>101</v>
      </c>
      <c r="B29" s="118" t="s">
        <v>102</v>
      </c>
      <c r="C29" s="118"/>
      <c r="D29" s="118"/>
      <c r="E29" s="118"/>
      <c r="F29" s="118"/>
      <c r="G29" s="118"/>
      <c r="H29" s="118"/>
    </row>
    <row r="30" spans="1:8" x14ac:dyDescent="0.25">
      <c r="A30" s="123"/>
      <c r="B30" s="123"/>
      <c r="C30" s="123"/>
      <c r="D30" s="123"/>
      <c r="E30" s="123"/>
      <c r="F30" s="123"/>
      <c r="G30" s="123"/>
      <c r="H30" s="123"/>
    </row>
    <row r="31" spans="1:8" ht="33" customHeight="1" x14ac:dyDescent="0.25">
      <c r="A31" s="120" t="s">
        <v>103</v>
      </c>
      <c r="B31" s="120"/>
      <c r="C31" s="120"/>
      <c r="D31" s="120"/>
      <c r="E31" s="120"/>
      <c r="F31" s="120"/>
      <c r="G31" s="120"/>
      <c r="H31" s="120"/>
    </row>
    <row r="32" spans="1:8" ht="42" customHeight="1" x14ac:dyDescent="0.25">
      <c r="A32" s="14" t="s">
        <v>12</v>
      </c>
      <c r="B32" s="131" t="s">
        <v>104</v>
      </c>
      <c r="C32" s="132"/>
      <c r="D32" s="132"/>
      <c r="E32" s="132"/>
      <c r="F32" s="132"/>
      <c r="G32" s="132"/>
      <c r="H32" s="133"/>
    </row>
    <row r="33" spans="1:8" ht="43.5" customHeight="1" x14ac:dyDescent="0.25">
      <c r="A33" s="14" t="s">
        <v>13</v>
      </c>
      <c r="B33" s="131" t="s">
        <v>105</v>
      </c>
      <c r="C33" s="132"/>
      <c r="D33" s="132"/>
      <c r="E33" s="132"/>
      <c r="F33" s="132"/>
      <c r="G33" s="132"/>
      <c r="H33" s="133"/>
    </row>
    <row r="34" spans="1:8" ht="40.5" customHeight="1" x14ac:dyDescent="0.25">
      <c r="A34" s="14" t="s">
        <v>14</v>
      </c>
      <c r="B34" s="131" t="s">
        <v>106</v>
      </c>
      <c r="C34" s="132"/>
      <c r="D34" s="132"/>
      <c r="E34" s="132"/>
      <c r="F34" s="132"/>
      <c r="G34" s="132"/>
      <c r="H34" s="133"/>
    </row>
    <row r="35" spans="1:8" ht="75.75" customHeight="1" x14ac:dyDescent="0.25">
      <c r="A35" s="26" t="s">
        <v>107</v>
      </c>
      <c r="B35" s="128" t="s">
        <v>108</v>
      </c>
      <c r="C35" s="129"/>
      <c r="D35" s="129"/>
      <c r="E35" s="129"/>
      <c r="F35" s="129"/>
      <c r="G35" s="129"/>
      <c r="H35" s="130"/>
    </row>
    <row r="36" spans="1:8" ht="27.6" customHeight="1" x14ac:dyDescent="0.25">
      <c r="A36" s="26" t="s">
        <v>15</v>
      </c>
      <c r="B36" s="142" t="s">
        <v>109</v>
      </c>
      <c r="C36" s="143"/>
      <c r="D36" s="143"/>
      <c r="E36" s="143"/>
      <c r="F36" s="143"/>
      <c r="G36" s="143"/>
      <c r="H36" s="144"/>
    </row>
    <row r="37" spans="1:8" ht="47.45" customHeight="1" x14ac:dyDescent="0.25">
      <c r="A37" s="26" t="s">
        <v>135</v>
      </c>
      <c r="B37" s="142" t="s">
        <v>110</v>
      </c>
      <c r="C37" s="143"/>
      <c r="D37" s="143"/>
      <c r="E37" s="143"/>
      <c r="F37" s="143"/>
      <c r="G37" s="143"/>
      <c r="H37" s="144"/>
    </row>
    <row r="38" spans="1:8" ht="57.6" customHeight="1" x14ac:dyDescent="0.25">
      <c r="A38" s="26" t="s">
        <v>68</v>
      </c>
      <c r="B38" s="142" t="s">
        <v>111</v>
      </c>
      <c r="C38" s="143"/>
      <c r="D38" s="143"/>
      <c r="E38" s="143"/>
      <c r="F38" s="143"/>
      <c r="G38" s="143"/>
      <c r="H38" s="144"/>
    </row>
    <row r="39" spans="1:8" ht="45.75" customHeight="1" x14ac:dyDescent="0.25">
      <c r="A39" s="27" t="s">
        <v>16</v>
      </c>
      <c r="B39" s="142" t="s">
        <v>112</v>
      </c>
      <c r="C39" s="143"/>
      <c r="D39" s="143"/>
      <c r="E39" s="143"/>
      <c r="F39" s="143"/>
      <c r="G39" s="143"/>
      <c r="H39" s="144"/>
    </row>
    <row r="40" spans="1:8" ht="39.75" customHeight="1" x14ac:dyDescent="0.25">
      <c r="A40" s="27" t="s">
        <v>17</v>
      </c>
      <c r="B40" s="142" t="s">
        <v>113</v>
      </c>
      <c r="C40" s="143"/>
      <c r="D40" s="143"/>
      <c r="E40" s="143"/>
      <c r="F40" s="143"/>
      <c r="G40" s="143"/>
      <c r="H40" s="144"/>
    </row>
    <row r="41" spans="1:8" ht="41.45" customHeight="1" x14ac:dyDescent="0.25">
      <c r="A41" s="15" t="s">
        <v>18</v>
      </c>
      <c r="B41" s="134" t="s">
        <v>114</v>
      </c>
      <c r="C41" s="135"/>
      <c r="D41" s="135"/>
      <c r="E41" s="135"/>
      <c r="F41" s="135"/>
      <c r="G41" s="135"/>
      <c r="H41" s="136"/>
    </row>
    <row r="43" spans="1:8" ht="33" customHeight="1" x14ac:dyDescent="0.25">
      <c r="A43" s="138" t="s">
        <v>67</v>
      </c>
      <c r="B43" s="138"/>
      <c r="C43" s="138"/>
      <c r="D43" s="138"/>
      <c r="E43" s="138"/>
      <c r="F43" s="138"/>
      <c r="G43" s="138"/>
      <c r="H43" s="138"/>
    </row>
    <row r="44" spans="1:8" ht="39.950000000000003" customHeight="1" x14ac:dyDescent="0.25">
      <c r="A44" s="15" t="s">
        <v>19</v>
      </c>
      <c r="B44" s="134" t="s">
        <v>115</v>
      </c>
      <c r="C44" s="135"/>
      <c r="D44" s="135"/>
      <c r="E44" s="135"/>
      <c r="F44" s="135"/>
      <c r="G44" s="135"/>
      <c r="H44" s="136"/>
    </row>
    <row r="45" spans="1:8" ht="39.950000000000003" customHeight="1" x14ac:dyDescent="0.25">
      <c r="A45" s="15" t="s">
        <v>20</v>
      </c>
      <c r="B45" s="134" t="s">
        <v>116</v>
      </c>
      <c r="C45" s="135"/>
      <c r="D45" s="135"/>
      <c r="E45" s="135"/>
      <c r="F45" s="135"/>
      <c r="G45" s="135"/>
      <c r="H45" s="136"/>
    </row>
    <row r="46" spans="1:8" ht="39.950000000000003" customHeight="1" x14ac:dyDescent="0.25">
      <c r="A46" s="15" t="s">
        <v>21</v>
      </c>
      <c r="B46" s="134" t="s">
        <v>117</v>
      </c>
      <c r="C46" s="135"/>
      <c r="D46" s="135"/>
      <c r="E46" s="135"/>
      <c r="F46" s="135"/>
      <c r="G46" s="135"/>
      <c r="H46" s="136"/>
    </row>
    <row r="47" spans="1:8" ht="39.950000000000003" customHeight="1" x14ac:dyDescent="0.25">
      <c r="A47" s="15" t="s">
        <v>22</v>
      </c>
      <c r="B47" s="134" t="s">
        <v>118</v>
      </c>
      <c r="C47" s="135"/>
      <c r="D47" s="135"/>
      <c r="E47" s="135"/>
      <c r="F47" s="135"/>
      <c r="G47" s="135"/>
      <c r="H47" s="136"/>
    </row>
    <row r="48" spans="1:8" ht="39.950000000000003" customHeight="1" x14ac:dyDescent="0.25">
      <c r="A48" s="15" t="s">
        <v>23</v>
      </c>
      <c r="B48" s="134" t="s">
        <v>119</v>
      </c>
      <c r="C48" s="135"/>
      <c r="D48" s="135"/>
      <c r="E48" s="135"/>
      <c r="F48" s="135"/>
      <c r="G48" s="135"/>
      <c r="H48" s="136"/>
    </row>
    <row r="49" spans="1:8" x14ac:dyDescent="0.25">
      <c r="A49" s="137"/>
      <c r="B49" s="137"/>
      <c r="C49" s="137"/>
      <c r="D49" s="137"/>
      <c r="E49" s="137"/>
      <c r="F49" s="137"/>
      <c r="G49" s="137"/>
      <c r="H49" s="137"/>
    </row>
    <row r="50" spans="1:8" ht="33" customHeight="1" x14ac:dyDescent="0.25">
      <c r="A50" s="138" t="s">
        <v>0</v>
      </c>
      <c r="B50" s="138"/>
      <c r="C50" s="138"/>
      <c r="D50" s="138"/>
      <c r="E50" s="138"/>
      <c r="F50" s="138"/>
      <c r="G50" s="138"/>
      <c r="H50" s="138"/>
    </row>
    <row r="51" spans="1:8" ht="44.25" customHeight="1" x14ac:dyDescent="0.25">
      <c r="A51" s="15" t="s">
        <v>24</v>
      </c>
      <c r="B51" s="125" t="s">
        <v>120</v>
      </c>
      <c r="C51" s="126"/>
      <c r="D51" s="126"/>
      <c r="E51" s="126"/>
      <c r="F51" s="126"/>
      <c r="G51" s="126"/>
      <c r="H51" s="127"/>
    </row>
    <row r="52" spans="1:8" ht="90.95" customHeight="1" x14ac:dyDescent="0.25">
      <c r="A52" s="15" t="s">
        <v>25</v>
      </c>
      <c r="B52" s="131" t="s">
        <v>136</v>
      </c>
      <c r="C52" s="132"/>
      <c r="D52" s="132"/>
      <c r="E52" s="132"/>
      <c r="F52" s="132"/>
      <c r="G52" s="132"/>
      <c r="H52" s="133"/>
    </row>
    <row r="53" spans="1:8" ht="40.5" customHeight="1" x14ac:dyDescent="0.25">
      <c r="A53" s="15" t="s">
        <v>26</v>
      </c>
      <c r="B53" s="125" t="s">
        <v>121</v>
      </c>
      <c r="C53" s="126"/>
      <c r="D53" s="126"/>
      <c r="E53" s="126"/>
      <c r="F53" s="126"/>
      <c r="G53" s="126"/>
      <c r="H53" s="127"/>
    </row>
    <row r="54" spans="1:8" ht="32.25" customHeight="1" x14ac:dyDescent="0.25">
      <c r="A54" s="15" t="s">
        <v>27</v>
      </c>
      <c r="B54" s="125" t="s">
        <v>122</v>
      </c>
      <c r="C54" s="126"/>
      <c r="D54" s="126"/>
      <c r="E54" s="126"/>
      <c r="F54" s="126"/>
      <c r="G54" s="126"/>
      <c r="H54" s="127"/>
    </row>
    <row r="55" spans="1:8" ht="35.1" customHeight="1" x14ac:dyDescent="0.25">
      <c r="A55" s="14" t="s">
        <v>28</v>
      </c>
      <c r="B55" s="125" t="s">
        <v>123</v>
      </c>
      <c r="C55" s="126"/>
      <c r="D55" s="126"/>
      <c r="E55" s="126"/>
      <c r="F55" s="126"/>
      <c r="G55" s="126"/>
      <c r="H55" s="127"/>
    </row>
    <row r="56" spans="1:8" ht="40.5" customHeight="1" x14ac:dyDescent="0.25">
      <c r="A56" s="24" t="s">
        <v>29</v>
      </c>
      <c r="B56" s="125" t="s">
        <v>124</v>
      </c>
      <c r="C56" s="126"/>
      <c r="D56" s="126"/>
      <c r="E56" s="126"/>
      <c r="F56" s="126"/>
      <c r="G56" s="126"/>
      <c r="H56" s="127"/>
    </row>
    <row r="57" spans="1:8" ht="40.5" customHeight="1" x14ac:dyDescent="0.25">
      <c r="A57" s="24" t="s">
        <v>30</v>
      </c>
      <c r="B57" s="125" t="s">
        <v>125</v>
      </c>
      <c r="C57" s="126"/>
      <c r="D57" s="126"/>
      <c r="E57" s="126"/>
      <c r="F57" s="126"/>
      <c r="G57" s="126"/>
      <c r="H57" s="127"/>
    </row>
    <row r="58" spans="1:8" ht="35.1" customHeight="1" x14ac:dyDescent="0.25">
      <c r="A58" s="24" t="s">
        <v>31</v>
      </c>
      <c r="B58" s="125" t="s">
        <v>126</v>
      </c>
      <c r="C58" s="126"/>
      <c r="D58" s="126"/>
      <c r="E58" s="126"/>
      <c r="F58" s="126"/>
      <c r="G58" s="126"/>
      <c r="H58" s="127"/>
    </row>
    <row r="59" spans="1:8" ht="36" customHeight="1" x14ac:dyDescent="0.25">
      <c r="A59" s="24" t="s">
        <v>32</v>
      </c>
      <c r="B59" s="125" t="s">
        <v>127</v>
      </c>
      <c r="C59" s="126"/>
      <c r="D59" s="126"/>
      <c r="E59" s="126"/>
      <c r="F59" s="126"/>
      <c r="G59" s="126"/>
      <c r="H59" s="127"/>
    </row>
    <row r="60" spans="1:8" ht="54.75" customHeight="1" x14ac:dyDescent="0.25">
      <c r="A60" s="14" t="s">
        <v>128</v>
      </c>
      <c r="B60" s="125" t="s">
        <v>129</v>
      </c>
      <c r="C60" s="126"/>
      <c r="D60" s="126"/>
      <c r="E60" s="126"/>
      <c r="F60" s="126"/>
      <c r="G60" s="126"/>
      <c r="H60" s="127"/>
    </row>
    <row r="62" spans="1:8" ht="134.44999999999999" customHeight="1" x14ac:dyDescent="0.25">
      <c r="A62" s="140" t="s">
        <v>130</v>
      </c>
      <c r="B62" s="141"/>
      <c r="C62" s="141"/>
      <c r="D62" s="141"/>
      <c r="E62" s="141"/>
      <c r="F62" s="141"/>
      <c r="G62" s="141"/>
      <c r="H62" s="141"/>
    </row>
    <row r="63" spans="1:8" ht="64.5" customHeight="1" x14ac:dyDescent="0.25">
      <c r="A63" s="139" t="s">
        <v>131</v>
      </c>
      <c r="B63" s="139"/>
      <c r="C63" s="118" t="s">
        <v>132</v>
      </c>
      <c r="D63" s="118"/>
      <c r="E63" s="118"/>
      <c r="F63" s="118"/>
      <c r="G63" s="118"/>
      <c r="H63" s="118"/>
    </row>
    <row r="64" spans="1:8" ht="49.5" customHeight="1" x14ac:dyDescent="0.25">
      <c r="A64" s="139" t="s">
        <v>133</v>
      </c>
      <c r="B64" s="139"/>
      <c r="C64" s="118" t="s">
        <v>134</v>
      </c>
      <c r="D64" s="118"/>
      <c r="E64" s="118"/>
      <c r="F64" s="118"/>
      <c r="G64" s="118"/>
      <c r="H64" s="118"/>
    </row>
  </sheetData>
  <mergeCells count="63">
    <mergeCell ref="B38:H38"/>
    <mergeCell ref="B37:H37"/>
    <mergeCell ref="B36:H36"/>
    <mergeCell ref="A43:H43"/>
    <mergeCell ref="B39:H39"/>
    <mergeCell ref="B40:H40"/>
    <mergeCell ref="B41:H41"/>
    <mergeCell ref="B54:H54"/>
    <mergeCell ref="B53:H53"/>
    <mergeCell ref="B52:H52"/>
    <mergeCell ref="B51:H51"/>
    <mergeCell ref="B44:H44"/>
    <mergeCell ref="A64:B64"/>
    <mergeCell ref="C64:H64"/>
    <mergeCell ref="A62:H62"/>
    <mergeCell ref="A63:B63"/>
    <mergeCell ref="C63:H63"/>
    <mergeCell ref="B60:H60"/>
    <mergeCell ref="B35:H35"/>
    <mergeCell ref="B34:H34"/>
    <mergeCell ref="B33:H33"/>
    <mergeCell ref="B32:H32"/>
    <mergeCell ref="B59:H59"/>
    <mergeCell ref="B58:H58"/>
    <mergeCell ref="B57:H57"/>
    <mergeCell ref="B56:H56"/>
    <mergeCell ref="B45:H45"/>
    <mergeCell ref="B48:H48"/>
    <mergeCell ref="B47:H47"/>
    <mergeCell ref="B46:H46"/>
    <mergeCell ref="A49:H49"/>
    <mergeCell ref="A50:H50"/>
    <mergeCell ref="B55:H55"/>
    <mergeCell ref="A31:H31"/>
    <mergeCell ref="B28:H28"/>
    <mergeCell ref="B29:H29"/>
    <mergeCell ref="B20:H20"/>
    <mergeCell ref="B21:H21"/>
    <mergeCell ref="B22:H22"/>
    <mergeCell ref="A23:H23"/>
    <mergeCell ref="A24:H24"/>
    <mergeCell ref="A30:H30"/>
    <mergeCell ref="A25:H25"/>
    <mergeCell ref="B26:H26"/>
    <mergeCell ref="B27:H27"/>
    <mergeCell ref="B19:H19"/>
    <mergeCell ref="B8:H8"/>
    <mergeCell ref="B9:H9"/>
    <mergeCell ref="B10:H10"/>
    <mergeCell ref="B11:H11"/>
    <mergeCell ref="B12:H12"/>
    <mergeCell ref="B13:H13"/>
    <mergeCell ref="B14:H14"/>
    <mergeCell ref="B15:H15"/>
    <mergeCell ref="B16:H16"/>
    <mergeCell ref="B17:H17"/>
    <mergeCell ref="B18:H18"/>
    <mergeCell ref="B7:H7"/>
    <mergeCell ref="A1:H1"/>
    <mergeCell ref="A3:H3"/>
    <mergeCell ref="B4:H4"/>
    <mergeCell ref="B5:H5"/>
    <mergeCell ref="B6:H6"/>
  </mergeCells>
  <pageMargins left="0.7" right="0.7" top="0.75" bottom="0.75" header="0.3" footer="0.3"/>
  <pageSetup paperSize="9"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54"/>
  <sheetViews>
    <sheetView tabSelected="1" topLeftCell="L36" zoomScale="80" zoomScaleNormal="80" workbookViewId="0">
      <selection activeCell="Y37" sqref="Y37:Y38"/>
    </sheetView>
  </sheetViews>
  <sheetFormatPr baseColWidth="10" defaultColWidth="10.85546875" defaultRowHeight="15" x14ac:dyDescent="0.25"/>
  <cols>
    <col min="1" max="1" width="20.85546875" style="31" customWidth="1"/>
    <col min="2" max="2" width="22.140625" style="7" customWidth="1"/>
    <col min="3" max="3" width="23.5703125" style="7" customWidth="1"/>
    <col min="4" max="4" width="24.5703125" style="7" customWidth="1"/>
    <col min="5" max="5" width="23.28515625" style="7" customWidth="1"/>
    <col min="6" max="6" width="26.7109375" style="7" customWidth="1"/>
    <col min="7" max="7" width="14.7109375" style="17" customWidth="1"/>
    <col min="8" max="8" width="17.5703125" style="7" customWidth="1"/>
    <col min="9" max="9" width="21.42578125" style="17" customWidth="1"/>
    <col min="10" max="10" width="21.28515625" style="8" customWidth="1"/>
    <col min="11" max="11" width="43.5703125" style="34" customWidth="1"/>
    <col min="12" max="12" width="18.7109375" style="7" customWidth="1"/>
    <col min="13" max="13" width="25.140625" style="7" customWidth="1"/>
    <col min="14" max="14" width="29.28515625" style="34" customWidth="1"/>
    <col min="15" max="16" width="13.85546875" style="7" customWidth="1"/>
    <col min="17" max="17" width="20.5703125" style="7" customWidth="1"/>
    <col min="18" max="18" width="17.42578125" style="17" customWidth="1"/>
    <col min="19" max="19" width="17" style="21" customWidth="1"/>
    <col min="20" max="20" width="18.5703125" style="22" customWidth="1"/>
    <col min="21" max="22" width="18.5703125" style="37" hidden="1" customWidth="1"/>
    <col min="23" max="23" width="23.5703125" style="38" hidden="1" customWidth="1"/>
    <col min="24" max="24" width="27.5703125" style="38" hidden="1" customWidth="1"/>
    <col min="25" max="25" width="18.28515625" style="20" customWidth="1"/>
    <col min="26" max="26" width="15.42578125" style="20" customWidth="1"/>
    <col min="27" max="27" width="12.85546875" style="20" customWidth="1"/>
    <col min="28" max="28" width="36.140625" style="20" customWidth="1"/>
    <col min="29" max="29" width="18.42578125" style="4" customWidth="1"/>
    <col min="30" max="30" width="32.28515625" style="6" customWidth="1"/>
    <col min="31" max="31" width="61.28515625" style="35" customWidth="1"/>
    <col min="32" max="32" width="26.5703125" style="18" customWidth="1"/>
    <col min="33" max="33" width="17.5703125" style="19" customWidth="1"/>
    <col min="34" max="40" width="25.42578125" style="19" customWidth="1"/>
    <col min="41" max="41" width="17.5703125" style="19" customWidth="1"/>
    <col min="42" max="43" width="17.5703125" style="29" customWidth="1"/>
    <col min="44" max="44" width="17.5703125" style="16" customWidth="1"/>
    <col min="45" max="45" width="19.42578125" style="17" customWidth="1"/>
    <col min="46" max="46" width="17.5703125" style="30" customWidth="1"/>
    <col min="47" max="47" width="19.7109375" style="7" customWidth="1"/>
    <col min="48" max="48" width="19.7109375" style="31" customWidth="1"/>
    <col min="49" max="50" width="19.7109375" style="36" customWidth="1"/>
    <col min="51" max="51" width="19.7109375" style="31" customWidth="1"/>
    <col min="52" max="52" width="23.42578125" style="31" customWidth="1"/>
    <col min="53" max="55" width="30" style="31" customWidth="1"/>
    <col min="56" max="56" width="21.140625" style="7" customWidth="1"/>
    <col min="57" max="57" width="30.85546875" style="31" customWidth="1"/>
    <col min="58" max="58" width="28" style="31" customWidth="1"/>
    <col min="59" max="59" width="19.5703125" style="7" customWidth="1"/>
    <col min="60" max="60" width="23.140625" style="7" customWidth="1"/>
    <col min="61" max="61" width="55.5703125" style="33" customWidth="1"/>
    <col min="62" max="62" width="53" style="7" customWidth="1"/>
    <col min="63" max="63" width="60.140625" style="34" customWidth="1"/>
    <col min="64" max="16384" width="10.85546875" style="39"/>
  </cols>
  <sheetData>
    <row r="1" spans="1:63" ht="30" customHeight="1" x14ac:dyDescent="0.25">
      <c r="B1" s="242" t="s">
        <v>137</v>
      </c>
      <c r="C1" s="242"/>
      <c r="D1" s="243" t="s">
        <v>151</v>
      </c>
      <c r="E1" s="244"/>
      <c r="F1" s="244"/>
      <c r="G1" s="244"/>
      <c r="H1" s="244"/>
      <c r="I1" s="244"/>
      <c r="J1" s="245"/>
      <c r="K1" s="246"/>
      <c r="L1" s="244"/>
      <c r="M1" s="244"/>
      <c r="N1" s="246"/>
      <c r="O1" s="244"/>
      <c r="P1" s="244"/>
      <c r="Q1" s="247"/>
      <c r="R1" s="244"/>
      <c r="S1" s="244"/>
      <c r="T1" s="244"/>
      <c r="U1" s="248"/>
      <c r="V1" s="248"/>
      <c r="W1" s="247"/>
      <c r="X1" s="247"/>
      <c r="Y1" s="247"/>
      <c r="Z1" s="247"/>
      <c r="AA1" s="247"/>
      <c r="AB1" s="245"/>
      <c r="AC1" s="245"/>
      <c r="AD1" s="244"/>
      <c r="AE1" s="246"/>
      <c r="AF1" s="247"/>
      <c r="AG1" s="244"/>
      <c r="AH1" s="244"/>
      <c r="AI1" s="244"/>
      <c r="AJ1" s="244"/>
      <c r="AK1" s="244"/>
      <c r="AL1" s="244"/>
      <c r="AM1" s="244"/>
      <c r="AN1" s="244"/>
      <c r="AO1" s="244"/>
      <c r="AP1" s="249"/>
      <c r="AQ1" s="249"/>
      <c r="AR1" s="250"/>
      <c r="AS1" s="250"/>
      <c r="AT1" s="250"/>
      <c r="AU1" s="245"/>
      <c r="AV1" s="245"/>
      <c r="AW1" s="244"/>
      <c r="AX1" s="245"/>
      <c r="AY1" s="245"/>
      <c r="AZ1" s="245"/>
      <c r="BA1" s="245"/>
      <c r="BB1" s="245"/>
      <c r="BC1" s="245"/>
      <c r="BD1" s="251"/>
      <c r="BE1" s="41" t="s">
        <v>138</v>
      </c>
      <c r="BI1" s="32"/>
      <c r="BJ1" s="9"/>
      <c r="BK1" s="40"/>
    </row>
    <row r="2" spans="1:63" ht="51" customHeight="1" x14ac:dyDescent="0.25">
      <c r="B2" s="242"/>
      <c r="C2" s="242"/>
      <c r="D2" s="243" t="s">
        <v>139</v>
      </c>
      <c r="E2" s="244"/>
      <c r="F2" s="244"/>
      <c r="G2" s="244"/>
      <c r="H2" s="244"/>
      <c r="I2" s="244"/>
      <c r="J2" s="245"/>
      <c r="K2" s="246"/>
      <c r="L2" s="244"/>
      <c r="M2" s="244"/>
      <c r="N2" s="246"/>
      <c r="O2" s="244"/>
      <c r="P2" s="244"/>
      <c r="Q2" s="247"/>
      <c r="R2" s="244"/>
      <c r="S2" s="244"/>
      <c r="T2" s="244"/>
      <c r="U2" s="248"/>
      <c r="V2" s="248"/>
      <c r="W2" s="247"/>
      <c r="X2" s="247"/>
      <c r="Y2" s="247"/>
      <c r="Z2" s="247"/>
      <c r="AA2" s="247"/>
      <c r="AB2" s="245"/>
      <c r="AC2" s="245"/>
      <c r="AD2" s="244"/>
      <c r="AE2" s="246"/>
      <c r="AF2" s="247"/>
      <c r="AG2" s="244"/>
      <c r="AH2" s="244"/>
      <c r="AI2" s="244"/>
      <c r="AJ2" s="244"/>
      <c r="AK2" s="244"/>
      <c r="AL2" s="244"/>
      <c r="AM2" s="244"/>
      <c r="AN2" s="244"/>
      <c r="AO2" s="244"/>
      <c r="AP2" s="249"/>
      <c r="AQ2" s="249"/>
      <c r="AR2" s="250"/>
      <c r="AS2" s="250"/>
      <c r="AT2" s="250"/>
      <c r="AU2" s="245"/>
      <c r="AV2" s="245"/>
      <c r="AW2" s="244"/>
      <c r="AX2" s="245"/>
      <c r="AY2" s="245"/>
      <c r="AZ2" s="245"/>
      <c r="BA2" s="245"/>
      <c r="BB2" s="245"/>
      <c r="BC2" s="245"/>
      <c r="BD2" s="251"/>
      <c r="BE2" s="41" t="s">
        <v>140</v>
      </c>
      <c r="BI2" s="32"/>
      <c r="BJ2" s="9"/>
      <c r="BK2" s="40"/>
    </row>
    <row r="3" spans="1:63" ht="35.25" customHeight="1" x14ac:dyDescent="0.25">
      <c r="B3" s="242"/>
      <c r="C3" s="242"/>
      <c r="D3" s="243" t="s">
        <v>141</v>
      </c>
      <c r="E3" s="244"/>
      <c r="F3" s="244"/>
      <c r="G3" s="244"/>
      <c r="H3" s="244"/>
      <c r="I3" s="244"/>
      <c r="J3" s="245"/>
      <c r="K3" s="246"/>
      <c r="L3" s="244"/>
      <c r="M3" s="244"/>
      <c r="N3" s="246"/>
      <c r="O3" s="244"/>
      <c r="P3" s="244"/>
      <c r="Q3" s="247"/>
      <c r="R3" s="244"/>
      <c r="S3" s="244"/>
      <c r="T3" s="244"/>
      <c r="U3" s="248"/>
      <c r="V3" s="248"/>
      <c r="W3" s="247"/>
      <c r="X3" s="247"/>
      <c r="Y3" s="247"/>
      <c r="Z3" s="247"/>
      <c r="AA3" s="247"/>
      <c r="AB3" s="245"/>
      <c r="AC3" s="245"/>
      <c r="AD3" s="244"/>
      <c r="AE3" s="246"/>
      <c r="AF3" s="247"/>
      <c r="AG3" s="244"/>
      <c r="AH3" s="244"/>
      <c r="AI3" s="244"/>
      <c r="AJ3" s="244"/>
      <c r="AK3" s="244"/>
      <c r="AL3" s="244"/>
      <c r="AM3" s="244"/>
      <c r="AN3" s="244"/>
      <c r="AO3" s="244"/>
      <c r="AP3" s="249"/>
      <c r="AQ3" s="249"/>
      <c r="AR3" s="250"/>
      <c r="AS3" s="250"/>
      <c r="AT3" s="250"/>
      <c r="AU3" s="245"/>
      <c r="AV3" s="245"/>
      <c r="AW3" s="244"/>
      <c r="AX3" s="245"/>
      <c r="AY3" s="245"/>
      <c r="AZ3" s="245"/>
      <c r="BA3" s="245"/>
      <c r="BB3" s="245"/>
      <c r="BC3" s="245"/>
      <c r="BD3" s="251"/>
      <c r="BE3" s="41" t="s">
        <v>142</v>
      </c>
      <c r="BI3" s="32"/>
      <c r="BJ3" s="9"/>
      <c r="BK3" s="40"/>
    </row>
    <row r="4" spans="1:63" ht="71.25" customHeight="1" x14ac:dyDescent="0.25">
      <c r="B4" s="242"/>
      <c r="C4" s="242"/>
      <c r="D4" s="243" t="s">
        <v>143</v>
      </c>
      <c r="E4" s="244"/>
      <c r="F4" s="244"/>
      <c r="G4" s="244"/>
      <c r="H4" s="244"/>
      <c r="I4" s="244"/>
      <c r="J4" s="245"/>
      <c r="K4" s="246"/>
      <c r="L4" s="244"/>
      <c r="M4" s="244"/>
      <c r="N4" s="246"/>
      <c r="O4" s="244"/>
      <c r="P4" s="244"/>
      <c r="Q4" s="247"/>
      <c r="R4" s="244"/>
      <c r="S4" s="244"/>
      <c r="T4" s="244"/>
      <c r="U4" s="248"/>
      <c r="V4" s="248"/>
      <c r="W4" s="247"/>
      <c r="X4" s="247"/>
      <c r="Y4" s="247"/>
      <c r="Z4" s="247"/>
      <c r="AA4" s="247"/>
      <c r="AB4" s="245"/>
      <c r="AC4" s="245"/>
      <c r="AD4" s="244"/>
      <c r="AE4" s="246"/>
      <c r="AF4" s="247"/>
      <c r="AG4" s="244"/>
      <c r="AH4" s="244"/>
      <c r="AI4" s="244"/>
      <c r="AJ4" s="244"/>
      <c r="AK4" s="244"/>
      <c r="AL4" s="244"/>
      <c r="AM4" s="244"/>
      <c r="AN4" s="244"/>
      <c r="AO4" s="244"/>
      <c r="AP4" s="249"/>
      <c r="AQ4" s="249"/>
      <c r="AR4" s="250"/>
      <c r="AS4" s="250"/>
      <c r="AT4" s="250"/>
      <c r="AU4" s="245"/>
      <c r="AV4" s="245"/>
      <c r="AW4" s="244"/>
      <c r="AX4" s="245"/>
      <c r="AY4" s="245"/>
      <c r="AZ4" s="245"/>
      <c r="BA4" s="245"/>
      <c r="BB4" s="245"/>
      <c r="BC4" s="245"/>
      <c r="BD4" s="251"/>
      <c r="BE4" s="41" t="s">
        <v>144</v>
      </c>
      <c r="BI4" s="32"/>
      <c r="BJ4" s="9"/>
      <c r="BK4" s="40"/>
    </row>
    <row r="5" spans="1:63" ht="66" customHeight="1" thickBot="1" x14ac:dyDescent="0.3">
      <c r="B5" s="252" t="s">
        <v>145</v>
      </c>
      <c r="C5" s="252"/>
      <c r="D5" s="253" t="s">
        <v>214</v>
      </c>
      <c r="E5" s="254"/>
      <c r="F5" s="254"/>
      <c r="G5" s="254"/>
      <c r="H5" s="254"/>
      <c r="I5" s="254"/>
      <c r="J5" s="255"/>
      <c r="K5" s="256"/>
      <c r="L5" s="254"/>
      <c r="M5" s="254"/>
      <c r="N5" s="256"/>
      <c r="O5" s="254"/>
      <c r="P5" s="254"/>
      <c r="Q5" s="257"/>
      <c r="R5" s="254"/>
      <c r="S5" s="254"/>
      <c r="T5" s="254"/>
      <c r="U5" s="258"/>
      <c r="V5" s="258"/>
      <c r="W5" s="257"/>
      <c r="X5" s="257"/>
      <c r="Y5" s="257"/>
      <c r="Z5" s="257"/>
      <c r="AA5" s="257"/>
      <c r="AB5" s="255"/>
      <c r="AC5" s="255"/>
      <c r="AD5" s="254"/>
      <c r="AE5" s="256"/>
      <c r="AF5" s="257"/>
      <c r="AG5" s="254"/>
      <c r="AH5" s="254"/>
      <c r="AI5" s="254"/>
      <c r="AJ5" s="254"/>
      <c r="AK5" s="254"/>
      <c r="AL5" s="254"/>
      <c r="AM5" s="254"/>
      <c r="AN5" s="254"/>
      <c r="AO5" s="254"/>
      <c r="AP5" s="259"/>
      <c r="AQ5" s="259"/>
      <c r="AR5" s="260"/>
      <c r="AS5" s="260"/>
      <c r="AT5" s="260"/>
      <c r="AU5" s="255"/>
      <c r="AV5" s="255"/>
      <c r="AW5" s="254"/>
      <c r="AX5" s="255"/>
      <c r="AY5" s="255"/>
      <c r="AZ5" s="255"/>
      <c r="BA5" s="255"/>
      <c r="BB5" s="255"/>
      <c r="BC5" s="255"/>
      <c r="BD5" s="261"/>
      <c r="BE5" s="42"/>
      <c r="BI5" s="32"/>
      <c r="BJ5" s="9"/>
      <c r="BK5" s="40"/>
    </row>
    <row r="6" spans="1:63" ht="97.5" customHeight="1" thickBot="1" x14ac:dyDescent="0.3">
      <c r="A6" s="215" t="s">
        <v>66</v>
      </c>
      <c r="B6" s="216"/>
      <c r="C6" s="216"/>
      <c r="D6" s="216"/>
      <c r="E6" s="216"/>
      <c r="F6" s="216"/>
      <c r="G6" s="217"/>
      <c r="H6" s="216"/>
      <c r="I6" s="217"/>
      <c r="J6" s="218"/>
      <c r="K6" s="219"/>
      <c r="L6" s="216"/>
      <c r="M6" s="216"/>
      <c r="N6" s="219"/>
      <c r="O6" s="216"/>
      <c r="P6" s="216"/>
      <c r="Q6" s="220"/>
      <c r="R6" s="217"/>
      <c r="S6" s="217"/>
      <c r="T6" s="217"/>
      <c r="U6" s="221" t="s">
        <v>147</v>
      </c>
      <c r="V6" s="222"/>
      <c r="W6" s="223"/>
      <c r="X6" s="224"/>
      <c r="Y6" s="73"/>
      <c r="Z6" s="73"/>
      <c r="AA6" s="73"/>
      <c r="AB6" s="225" t="s">
        <v>149</v>
      </c>
      <c r="AC6" s="226"/>
      <c r="AD6" s="227"/>
      <c r="AE6" s="228"/>
      <c r="AF6" s="229"/>
      <c r="AG6" s="230"/>
      <c r="AH6" s="230"/>
      <c r="AI6" s="230"/>
      <c r="AJ6" s="230"/>
      <c r="AK6" s="230"/>
      <c r="AL6" s="230"/>
      <c r="AM6" s="230"/>
      <c r="AN6" s="230"/>
      <c r="AO6" s="230"/>
      <c r="AP6" s="231"/>
      <c r="AQ6" s="231"/>
      <c r="AR6" s="230"/>
      <c r="AS6" s="230"/>
      <c r="AT6" s="230"/>
      <c r="AU6" s="232"/>
      <c r="AV6" s="233"/>
      <c r="AW6" s="264" t="s">
        <v>67</v>
      </c>
      <c r="AX6" s="217"/>
      <c r="AY6" s="216"/>
      <c r="AZ6" s="216"/>
      <c r="BA6" s="265"/>
      <c r="BB6" s="72"/>
      <c r="BC6" s="72"/>
      <c r="BD6" s="269" t="s">
        <v>0</v>
      </c>
      <c r="BE6" s="270"/>
      <c r="BF6" s="270"/>
      <c r="BG6" s="270"/>
      <c r="BH6" s="271"/>
      <c r="BI6" s="44"/>
      <c r="BJ6" s="272" t="s">
        <v>148</v>
      </c>
      <c r="BK6" s="273"/>
    </row>
    <row r="7" spans="1:63" ht="57" customHeight="1" thickBot="1" x14ac:dyDescent="0.3">
      <c r="A7" s="211" t="s">
        <v>71</v>
      </c>
      <c r="B7" s="211" t="s">
        <v>1</v>
      </c>
      <c r="C7" s="211" t="s">
        <v>2</v>
      </c>
      <c r="D7" s="211" t="s">
        <v>146</v>
      </c>
      <c r="E7" s="211" t="s">
        <v>4</v>
      </c>
      <c r="F7" s="211" t="s">
        <v>63</v>
      </c>
      <c r="G7" s="211" t="s">
        <v>65</v>
      </c>
      <c r="H7" s="211" t="s">
        <v>64</v>
      </c>
      <c r="I7" s="211" t="s">
        <v>154</v>
      </c>
      <c r="J7" s="211" t="s">
        <v>5</v>
      </c>
      <c r="K7" s="211" t="s">
        <v>6</v>
      </c>
      <c r="L7" s="211" t="s">
        <v>7</v>
      </c>
      <c r="M7" s="236" t="s">
        <v>8</v>
      </c>
      <c r="N7" s="236" t="s">
        <v>9</v>
      </c>
      <c r="O7" s="262" t="s">
        <v>70</v>
      </c>
      <c r="P7" s="263"/>
      <c r="Q7" s="240" t="s">
        <v>10</v>
      </c>
      <c r="R7" s="236" t="s">
        <v>11</v>
      </c>
      <c r="S7" s="236" t="s">
        <v>152</v>
      </c>
      <c r="T7" s="236" t="s">
        <v>153</v>
      </c>
      <c r="U7" s="236" t="s">
        <v>95</v>
      </c>
      <c r="V7" s="236" t="s">
        <v>97</v>
      </c>
      <c r="W7" s="236" t="s">
        <v>99</v>
      </c>
      <c r="X7" s="236" t="s">
        <v>101</v>
      </c>
      <c r="Y7" s="276" t="s">
        <v>285</v>
      </c>
      <c r="Z7" s="284" t="s">
        <v>307</v>
      </c>
      <c r="AA7" s="286" t="s">
        <v>308</v>
      </c>
      <c r="AB7" s="236" t="s">
        <v>12</v>
      </c>
      <c r="AC7" s="236" t="s">
        <v>13</v>
      </c>
      <c r="AD7" s="236" t="s">
        <v>14</v>
      </c>
      <c r="AE7" s="238" t="s">
        <v>69</v>
      </c>
      <c r="AF7" s="238" t="s">
        <v>15</v>
      </c>
      <c r="AG7" s="238" t="s">
        <v>156</v>
      </c>
      <c r="AH7" s="280" t="s">
        <v>286</v>
      </c>
      <c r="AI7" s="290" t="s">
        <v>309</v>
      </c>
      <c r="AJ7" s="278" t="s">
        <v>310</v>
      </c>
      <c r="AK7" s="278" t="s">
        <v>311</v>
      </c>
      <c r="AL7" s="278" t="s">
        <v>312</v>
      </c>
      <c r="AM7" s="278" t="s">
        <v>313</v>
      </c>
      <c r="AN7" s="278" t="s">
        <v>314</v>
      </c>
      <c r="AO7" s="238" t="s">
        <v>68</v>
      </c>
      <c r="AP7" s="238" t="s">
        <v>16</v>
      </c>
      <c r="AQ7" s="238" t="s">
        <v>17</v>
      </c>
      <c r="AR7" s="213" t="s">
        <v>18</v>
      </c>
      <c r="AS7" s="213" t="s">
        <v>19</v>
      </c>
      <c r="AT7" s="213" t="s">
        <v>20</v>
      </c>
      <c r="AU7" s="234" t="s">
        <v>21</v>
      </c>
      <c r="AV7" s="234" t="s">
        <v>22</v>
      </c>
      <c r="AW7" s="211" t="s">
        <v>23</v>
      </c>
      <c r="AX7" s="234" t="s">
        <v>24</v>
      </c>
      <c r="AY7" s="234" t="s">
        <v>25</v>
      </c>
      <c r="AZ7" s="234" t="s">
        <v>26</v>
      </c>
      <c r="BA7" s="234" t="s">
        <v>27</v>
      </c>
      <c r="BB7" s="274" t="s">
        <v>287</v>
      </c>
      <c r="BC7" s="274" t="s">
        <v>288</v>
      </c>
      <c r="BD7" s="211" t="s">
        <v>28</v>
      </c>
      <c r="BE7" s="211" t="s">
        <v>29</v>
      </c>
      <c r="BF7" s="211" t="s">
        <v>30</v>
      </c>
      <c r="BG7" s="211" t="s">
        <v>31</v>
      </c>
      <c r="BH7" s="211" t="s">
        <v>32</v>
      </c>
      <c r="BI7" s="267" t="s">
        <v>128</v>
      </c>
      <c r="BJ7" s="211" t="s">
        <v>131</v>
      </c>
      <c r="BK7" s="211" t="s">
        <v>133</v>
      </c>
    </row>
    <row r="8" spans="1:63" ht="36.950000000000003" customHeight="1" thickBot="1" x14ac:dyDescent="0.3">
      <c r="A8" s="212"/>
      <c r="B8" s="212"/>
      <c r="C8" s="212"/>
      <c r="D8" s="212"/>
      <c r="E8" s="212"/>
      <c r="F8" s="212"/>
      <c r="G8" s="212"/>
      <c r="H8" s="212"/>
      <c r="I8" s="212"/>
      <c r="J8" s="212"/>
      <c r="K8" s="212"/>
      <c r="L8" s="212"/>
      <c r="M8" s="237"/>
      <c r="N8" s="237"/>
      <c r="O8" s="43" t="s">
        <v>33</v>
      </c>
      <c r="P8" s="43" t="s">
        <v>150</v>
      </c>
      <c r="Q8" s="241"/>
      <c r="R8" s="237"/>
      <c r="S8" s="237"/>
      <c r="T8" s="237"/>
      <c r="U8" s="237"/>
      <c r="V8" s="237"/>
      <c r="W8" s="237"/>
      <c r="X8" s="237"/>
      <c r="Y8" s="277"/>
      <c r="Z8" s="285"/>
      <c r="AA8" s="287"/>
      <c r="AB8" s="237"/>
      <c r="AC8" s="237"/>
      <c r="AD8" s="237"/>
      <c r="AE8" s="239"/>
      <c r="AF8" s="239"/>
      <c r="AG8" s="239"/>
      <c r="AH8" s="281"/>
      <c r="AI8" s="291"/>
      <c r="AJ8" s="279"/>
      <c r="AK8" s="279"/>
      <c r="AL8" s="279"/>
      <c r="AM8" s="279"/>
      <c r="AN8" s="279"/>
      <c r="AO8" s="239"/>
      <c r="AP8" s="239"/>
      <c r="AQ8" s="239"/>
      <c r="AR8" s="214"/>
      <c r="AS8" s="214"/>
      <c r="AT8" s="214"/>
      <c r="AU8" s="235"/>
      <c r="AV8" s="235"/>
      <c r="AW8" s="212"/>
      <c r="AX8" s="235"/>
      <c r="AY8" s="235"/>
      <c r="AZ8" s="235"/>
      <c r="BA8" s="235"/>
      <c r="BB8" s="275"/>
      <c r="BC8" s="275"/>
      <c r="BD8" s="212"/>
      <c r="BE8" s="212"/>
      <c r="BF8" s="212"/>
      <c r="BG8" s="212"/>
      <c r="BH8" s="212"/>
      <c r="BI8" s="268"/>
      <c r="BJ8" s="266"/>
      <c r="BK8" s="266"/>
    </row>
    <row r="9" spans="1:63" ht="100.5" thickBot="1" x14ac:dyDescent="0.3">
      <c r="A9" s="208" t="s">
        <v>157</v>
      </c>
      <c r="B9" s="172" t="s">
        <v>161</v>
      </c>
      <c r="C9" s="172" t="s">
        <v>162</v>
      </c>
      <c r="D9" s="172" t="s">
        <v>163</v>
      </c>
      <c r="E9" s="172">
        <v>0</v>
      </c>
      <c r="F9" s="172" t="s">
        <v>164</v>
      </c>
      <c r="G9" s="173">
        <v>1</v>
      </c>
      <c r="H9" s="172" t="s">
        <v>165</v>
      </c>
      <c r="I9" s="173">
        <v>0.25</v>
      </c>
      <c r="J9" s="172" t="s">
        <v>166</v>
      </c>
      <c r="K9" s="172" t="s">
        <v>172</v>
      </c>
      <c r="L9" s="172" t="s">
        <v>173</v>
      </c>
      <c r="M9" s="172">
        <v>738</v>
      </c>
      <c r="N9" s="172" t="s">
        <v>183</v>
      </c>
      <c r="O9" s="172"/>
      <c r="P9" s="172" t="s">
        <v>189</v>
      </c>
      <c r="Q9" s="172" t="s">
        <v>190</v>
      </c>
      <c r="R9" s="203">
        <v>1054</v>
      </c>
      <c r="S9" s="195">
        <v>800</v>
      </c>
      <c r="T9" s="195">
        <v>10353</v>
      </c>
      <c r="U9" s="294"/>
      <c r="V9" s="294"/>
      <c r="W9" s="295"/>
      <c r="X9" s="295"/>
      <c r="Y9" s="183">
        <v>0</v>
      </c>
      <c r="Z9" s="74"/>
      <c r="AA9" s="74"/>
      <c r="AB9" s="183" t="s">
        <v>195</v>
      </c>
      <c r="AC9" s="181">
        <v>2021130010232</v>
      </c>
      <c r="AD9" s="183" t="s">
        <v>201</v>
      </c>
      <c r="AE9" s="46" t="s">
        <v>207</v>
      </c>
      <c r="AF9" s="47" t="s">
        <v>208</v>
      </c>
      <c r="AG9" s="47">
        <v>12</v>
      </c>
      <c r="AH9" s="47">
        <v>3</v>
      </c>
      <c r="AI9" s="86">
        <f>AH9/AG9</f>
        <v>0.25</v>
      </c>
      <c r="AJ9" s="86"/>
      <c r="AK9" s="86" t="s">
        <v>315</v>
      </c>
      <c r="AL9" s="89">
        <v>225640000</v>
      </c>
      <c r="AM9" s="89">
        <v>0</v>
      </c>
      <c r="AN9" s="86">
        <f>AM9/AL9</f>
        <v>0</v>
      </c>
      <c r="AO9" s="48">
        <v>0.2</v>
      </c>
      <c r="AP9" s="55">
        <v>45311</v>
      </c>
      <c r="AQ9" s="56">
        <v>45657</v>
      </c>
      <c r="AR9" s="61">
        <f>+AQ9-AP9</f>
        <v>346</v>
      </c>
      <c r="AS9" s="186">
        <v>1054</v>
      </c>
      <c r="AT9" s="174">
        <v>0</v>
      </c>
      <c r="AU9" s="174" t="s">
        <v>214</v>
      </c>
      <c r="AV9" s="174" t="s">
        <v>281</v>
      </c>
      <c r="AW9" s="172" t="s">
        <v>215</v>
      </c>
      <c r="AX9" s="176">
        <v>225640000</v>
      </c>
      <c r="AY9" s="172" t="s">
        <v>216</v>
      </c>
      <c r="AZ9" s="172" t="s">
        <v>217</v>
      </c>
      <c r="BA9" s="172" t="s">
        <v>232</v>
      </c>
      <c r="BB9" s="282">
        <v>0.5464</v>
      </c>
      <c r="BC9" s="173">
        <v>0</v>
      </c>
      <c r="BD9" s="47" t="s">
        <v>226</v>
      </c>
      <c r="BE9" s="47" t="s">
        <v>233</v>
      </c>
      <c r="BF9" s="47" t="s">
        <v>227</v>
      </c>
      <c r="BG9" s="47" t="s">
        <v>216</v>
      </c>
      <c r="BH9" s="64">
        <v>45306</v>
      </c>
      <c r="BI9" s="46" t="s">
        <v>289</v>
      </c>
      <c r="BJ9" s="159" t="s">
        <v>228</v>
      </c>
      <c r="BK9" s="162" t="s">
        <v>229</v>
      </c>
    </row>
    <row r="10" spans="1:63" ht="91.5" customHeight="1" thickBot="1" x14ac:dyDescent="0.3">
      <c r="A10" s="210"/>
      <c r="B10" s="166"/>
      <c r="C10" s="166"/>
      <c r="D10" s="166"/>
      <c r="E10" s="166"/>
      <c r="F10" s="166"/>
      <c r="G10" s="207"/>
      <c r="H10" s="166"/>
      <c r="I10" s="207"/>
      <c r="J10" s="166"/>
      <c r="K10" s="166"/>
      <c r="L10" s="166"/>
      <c r="M10" s="166"/>
      <c r="N10" s="166"/>
      <c r="O10" s="166"/>
      <c r="P10" s="166"/>
      <c r="Q10" s="166"/>
      <c r="R10" s="204"/>
      <c r="S10" s="196"/>
      <c r="T10" s="196"/>
      <c r="Y10" s="184"/>
      <c r="Z10" s="85">
        <f>Y9/S9</f>
        <v>0</v>
      </c>
      <c r="AA10" s="85">
        <f>100%</f>
        <v>1</v>
      </c>
      <c r="AB10" s="184"/>
      <c r="AC10" s="283"/>
      <c r="AD10" s="184"/>
      <c r="AE10" s="49" t="s">
        <v>230</v>
      </c>
      <c r="AF10" s="50" t="s">
        <v>262</v>
      </c>
      <c r="AG10" s="50">
        <v>1</v>
      </c>
      <c r="AH10" s="50">
        <v>0.05</v>
      </c>
      <c r="AI10" s="86">
        <f t="shared" ref="AI10:AI38" si="0">AH10/AG10</f>
        <v>0.05</v>
      </c>
      <c r="AJ10" s="87"/>
      <c r="AK10" s="87"/>
      <c r="AL10" s="87"/>
      <c r="AM10" s="87"/>
      <c r="AN10" s="87"/>
      <c r="AO10" s="51">
        <v>0.3</v>
      </c>
      <c r="AP10" s="57">
        <v>45373</v>
      </c>
      <c r="AQ10" s="58">
        <v>45626</v>
      </c>
      <c r="AR10" s="62">
        <f t="shared" ref="AR10:AR11" si="1">+AQ10-AP10</f>
        <v>253</v>
      </c>
      <c r="AS10" s="187"/>
      <c r="AT10" s="179"/>
      <c r="AU10" s="179"/>
      <c r="AV10" s="179"/>
      <c r="AW10" s="166"/>
      <c r="AX10" s="177"/>
      <c r="AY10" s="166"/>
      <c r="AZ10" s="166"/>
      <c r="BA10" s="166"/>
      <c r="BB10" s="166"/>
      <c r="BC10" s="166"/>
      <c r="BD10" s="50" t="s">
        <v>226</v>
      </c>
      <c r="BE10" s="165" t="s">
        <v>284</v>
      </c>
      <c r="BF10" s="165" t="s">
        <v>238</v>
      </c>
      <c r="BG10" s="165" t="s">
        <v>216</v>
      </c>
      <c r="BH10" s="168">
        <v>45352</v>
      </c>
      <c r="BI10" s="66" t="s">
        <v>290</v>
      </c>
      <c r="BJ10" s="160"/>
      <c r="BK10" s="163"/>
    </row>
    <row r="11" spans="1:63" ht="72.75" customHeight="1" thickBot="1" x14ac:dyDescent="0.3">
      <c r="A11" s="209"/>
      <c r="B11" s="167"/>
      <c r="C11" s="167"/>
      <c r="D11" s="167"/>
      <c r="E11" s="167"/>
      <c r="F11" s="167"/>
      <c r="G11" s="206"/>
      <c r="H11" s="167"/>
      <c r="I11" s="206"/>
      <c r="J11" s="167"/>
      <c r="K11" s="167"/>
      <c r="L11" s="167"/>
      <c r="M11" s="167"/>
      <c r="N11" s="167"/>
      <c r="O11" s="167"/>
      <c r="P11" s="167"/>
      <c r="Q11" s="167"/>
      <c r="R11" s="205"/>
      <c r="S11" s="197"/>
      <c r="T11" s="197"/>
      <c r="Y11" s="185"/>
      <c r="Z11" s="76"/>
      <c r="AA11" s="76"/>
      <c r="AB11" s="185"/>
      <c r="AC11" s="182"/>
      <c r="AD11" s="185"/>
      <c r="AE11" s="52" t="s">
        <v>231</v>
      </c>
      <c r="AF11" s="53" t="s">
        <v>283</v>
      </c>
      <c r="AG11" s="53">
        <v>32</v>
      </c>
      <c r="AH11" s="53">
        <v>0</v>
      </c>
      <c r="AI11" s="86">
        <f t="shared" si="0"/>
        <v>0</v>
      </c>
      <c r="AJ11" s="88"/>
      <c r="AK11" s="88"/>
      <c r="AL11" s="88"/>
      <c r="AM11" s="88"/>
      <c r="AN11" s="88"/>
      <c r="AO11" s="54">
        <v>0.5</v>
      </c>
      <c r="AP11" s="59">
        <v>45352</v>
      </c>
      <c r="AQ11" s="60">
        <v>45657</v>
      </c>
      <c r="AR11" s="63">
        <f t="shared" si="1"/>
        <v>305</v>
      </c>
      <c r="AS11" s="188"/>
      <c r="AT11" s="175"/>
      <c r="AU11" s="175"/>
      <c r="AV11" s="175"/>
      <c r="AW11" s="167"/>
      <c r="AX11" s="178"/>
      <c r="AY11" s="167"/>
      <c r="AZ11" s="167"/>
      <c r="BA11" s="167"/>
      <c r="BB11" s="167"/>
      <c r="BC11" s="167"/>
      <c r="BD11" s="53" t="s">
        <v>226</v>
      </c>
      <c r="BE11" s="167"/>
      <c r="BF11" s="167"/>
      <c r="BG11" s="167"/>
      <c r="BH11" s="170"/>
      <c r="BI11" s="52" t="s">
        <v>291</v>
      </c>
      <c r="BJ11" s="160"/>
      <c r="BK11" s="163"/>
    </row>
    <row r="12" spans="1:63" ht="72.75" customHeight="1" thickBot="1" x14ac:dyDescent="0.3">
      <c r="A12" s="84"/>
      <c r="B12" s="78"/>
      <c r="C12" s="78"/>
      <c r="D12" s="78"/>
      <c r="E12" s="78"/>
      <c r="F12" s="78"/>
      <c r="G12" s="83"/>
      <c r="H12" s="78"/>
      <c r="I12" s="83"/>
      <c r="J12" s="201" t="s">
        <v>321</v>
      </c>
      <c r="K12" s="154"/>
      <c r="L12" s="154"/>
      <c r="M12" s="154"/>
      <c r="N12" s="154"/>
      <c r="O12" s="154"/>
      <c r="P12" s="154"/>
      <c r="Q12" s="154"/>
      <c r="R12" s="154"/>
      <c r="S12" s="154"/>
      <c r="T12" s="154"/>
      <c r="U12" s="154"/>
      <c r="V12" s="154"/>
      <c r="W12" s="154"/>
      <c r="X12" s="154"/>
      <c r="Y12" s="202"/>
      <c r="Z12" s="104">
        <v>0</v>
      </c>
      <c r="AA12" s="104">
        <v>1</v>
      </c>
      <c r="AB12" s="149" t="s">
        <v>322</v>
      </c>
      <c r="AC12" s="150"/>
      <c r="AD12" s="150"/>
      <c r="AE12" s="150"/>
      <c r="AF12" s="150"/>
      <c r="AG12" s="150"/>
      <c r="AH12" s="151"/>
      <c r="AI12" s="102">
        <f>SUM(AI9:AI11)/(3)</f>
        <v>9.9999999999999992E-2</v>
      </c>
      <c r="AJ12" s="152" t="s">
        <v>313</v>
      </c>
      <c r="AK12" s="153"/>
      <c r="AL12" s="105">
        <v>225640000</v>
      </c>
      <c r="AM12" s="105">
        <v>0</v>
      </c>
      <c r="AN12" s="106">
        <f>AM12/AL12</f>
        <v>0</v>
      </c>
      <c r="AO12" s="83"/>
      <c r="AP12" s="90"/>
      <c r="AQ12" s="91"/>
      <c r="AR12" s="92"/>
      <c r="AS12" s="82"/>
      <c r="AT12" s="78"/>
      <c r="AU12" s="78"/>
      <c r="AV12" s="78"/>
      <c r="AW12" s="78"/>
      <c r="AX12" s="80"/>
      <c r="AY12" s="78"/>
      <c r="AZ12" s="78"/>
      <c r="BA12" s="78"/>
      <c r="BB12" s="78"/>
      <c r="BC12" s="78"/>
      <c r="BD12" s="78"/>
      <c r="BE12" s="78"/>
      <c r="BF12" s="78"/>
      <c r="BG12" s="78"/>
      <c r="BH12" s="79"/>
      <c r="BI12" s="77"/>
      <c r="BJ12" s="160"/>
      <c r="BK12" s="163"/>
    </row>
    <row r="13" spans="1:63" ht="90.75" customHeight="1" thickBot="1" x14ac:dyDescent="0.3">
      <c r="A13" s="208" t="s">
        <v>157</v>
      </c>
      <c r="B13" s="172" t="s">
        <v>161</v>
      </c>
      <c r="C13" s="172" t="s">
        <v>162</v>
      </c>
      <c r="D13" s="172" t="s">
        <v>163</v>
      </c>
      <c r="E13" s="172">
        <v>0</v>
      </c>
      <c r="F13" s="172" t="s">
        <v>164</v>
      </c>
      <c r="G13" s="173">
        <v>1</v>
      </c>
      <c r="H13" s="172" t="s">
        <v>165</v>
      </c>
      <c r="I13" s="173">
        <v>0.25</v>
      </c>
      <c r="J13" s="172" t="s">
        <v>167</v>
      </c>
      <c r="K13" s="172" t="s">
        <v>174</v>
      </c>
      <c r="L13" s="172" t="s">
        <v>175</v>
      </c>
      <c r="M13" s="172" t="s">
        <v>176</v>
      </c>
      <c r="N13" s="172" t="s">
        <v>184</v>
      </c>
      <c r="O13" s="172"/>
      <c r="P13" s="172" t="s">
        <v>189</v>
      </c>
      <c r="Q13" s="172" t="s">
        <v>191</v>
      </c>
      <c r="R13" s="203">
        <v>128</v>
      </c>
      <c r="S13" s="195">
        <v>15</v>
      </c>
      <c r="T13" s="195">
        <v>171</v>
      </c>
      <c r="Y13" s="183">
        <v>0</v>
      </c>
      <c r="Z13" s="74"/>
      <c r="AA13" s="74"/>
      <c r="AB13" s="183" t="s">
        <v>196</v>
      </c>
      <c r="AC13" s="181">
        <v>2021130010231</v>
      </c>
      <c r="AD13" s="183" t="s">
        <v>202</v>
      </c>
      <c r="AE13" s="46" t="s">
        <v>234</v>
      </c>
      <c r="AF13" s="47" t="s">
        <v>208</v>
      </c>
      <c r="AG13" s="47">
        <v>12</v>
      </c>
      <c r="AH13" s="47">
        <v>3</v>
      </c>
      <c r="AI13" s="86">
        <f t="shared" si="0"/>
        <v>0.25</v>
      </c>
      <c r="AJ13" s="86"/>
      <c r="AK13" s="86" t="s">
        <v>316</v>
      </c>
      <c r="AL13" s="89">
        <v>225640000</v>
      </c>
      <c r="AM13" s="89">
        <v>0</v>
      </c>
      <c r="AN13" s="86">
        <f>AM13/AL13</f>
        <v>0</v>
      </c>
      <c r="AO13" s="48">
        <v>0.2</v>
      </c>
      <c r="AP13" s="55">
        <v>45311</v>
      </c>
      <c r="AQ13" s="56">
        <v>45657</v>
      </c>
      <c r="AR13" s="61">
        <f>+AQ13-AP13</f>
        <v>346</v>
      </c>
      <c r="AS13" s="186">
        <v>130000</v>
      </c>
      <c r="AT13" s="174">
        <v>0</v>
      </c>
      <c r="AU13" s="174" t="s">
        <v>214</v>
      </c>
      <c r="AV13" s="174" t="s">
        <v>281</v>
      </c>
      <c r="AW13" s="172" t="s">
        <v>215</v>
      </c>
      <c r="AX13" s="176">
        <v>225640000</v>
      </c>
      <c r="AY13" s="172" t="s">
        <v>216</v>
      </c>
      <c r="AZ13" s="172" t="s">
        <v>235</v>
      </c>
      <c r="BA13" s="172" t="s">
        <v>218</v>
      </c>
      <c r="BB13" s="282">
        <v>0.26719999999999999</v>
      </c>
      <c r="BC13" s="173">
        <v>0</v>
      </c>
      <c r="BD13" s="47" t="s">
        <v>226</v>
      </c>
      <c r="BE13" s="47" t="s">
        <v>236</v>
      </c>
      <c r="BF13" s="47" t="s">
        <v>227</v>
      </c>
      <c r="BG13" s="47" t="s">
        <v>216</v>
      </c>
      <c r="BH13" s="64">
        <v>45306</v>
      </c>
      <c r="BI13" s="46" t="s">
        <v>292</v>
      </c>
      <c r="BJ13" s="160"/>
      <c r="BK13" s="163"/>
    </row>
    <row r="14" spans="1:63" ht="97.5" customHeight="1" thickBot="1" x14ac:dyDescent="0.3">
      <c r="A14" s="210"/>
      <c r="B14" s="166"/>
      <c r="C14" s="166"/>
      <c r="D14" s="166"/>
      <c r="E14" s="166"/>
      <c r="F14" s="166"/>
      <c r="G14" s="207"/>
      <c r="H14" s="166"/>
      <c r="I14" s="207"/>
      <c r="J14" s="166"/>
      <c r="K14" s="166"/>
      <c r="L14" s="166"/>
      <c r="M14" s="166"/>
      <c r="N14" s="166"/>
      <c r="O14" s="166"/>
      <c r="P14" s="166"/>
      <c r="Q14" s="166"/>
      <c r="R14" s="204"/>
      <c r="S14" s="196"/>
      <c r="T14" s="196"/>
      <c r="Y14" s="184"/>
      <c r="Z14" s="85">
        <f>Y13/S13</f>
        <v>0</v>
      </c>
      <c r="AA14" s="85">
        <f>100%</f>
        <v>1</v>
      </c>
      <c r="AB14" s="184"/>
      <c r="AC14" s="283"/>
      <c r="AD14" s="184"/>
      <c r="AE14" s="49" t="s">
        <v>246</v>
      </c>
      <c r="AF14" s="50" t="s">
        <v>247</v>
      </c>
      <c r="AG14" s="50">
        <v>3</v>
      </c>
      <c r="AH14" s="50">
        <v>0.05</v>
      </c>
      <c r="AI14" s="86">
        <f t="shared" si="0"/>
        <v>1.6666666666666666E-2</v>
      </c>
      <c r="AJ14" s="87"/>
      <c r="AK14" s="87"/>
      <c r="AL14" s="87"/>
      <c r="AM14" s="87"/>
      <c r="AN14" s="87"/>
      <c r="AO14" s="51">
        <v>0.3</v>
      </c>
      <c r="AP14" s="57">
        <v>45366</v>
      </c>
      <c r="AQ14" s="58">
        <v>45473</v>
      </c>
      <c r="AR14" s="62">
        <f t="shared" ref="AR14:AR15" si="2">+AQ14-AP14</f>
        <v>107</v>
      </c>
      <c r="AS14" s="187"/>
      <c r="AT14" s="179"/>
      <c r="AU14" s="179"/>
      <c r="AV14" s="179"/>
      <c r="AW14" s="166"/>
      <c r="AX14" s="177"/>
      <c r="AY14" s="166"/>
      <c r="AZ14" s="166"/>
      <c r="BA14" s="166"/>
      <c r="BB14" s="166"/>
      <c r="BC14" s="166"/>
      <c r="BD14" s="165" t="s">
        <v>226</v>
      </c>
      <c r="BE14" s="165" t="s">
        <v>237</v>
      </c>
      <c r="BF14" s="165" t="s">
        <v>238</v>
      </c>
      <c r="BG14" s="165" t="s">
        <v>216</v>
      </c>
      <c r="BH14" s="168">
        <v>45352</v>
      </c>
      <c r="BI14" s="66" t="s">
        <v>293</v>
      </c>
      <c r="BJ14" s="160"/>
      <c r="BK14" s="163"/>
    </row>
    <row r="15" spans="1:63" ht="87.75" customHeight="1" thickBot="1" x14ac:dyDescent="0.3">
      <c r="A15" s="209"/>
      <c r="B15" s="167"/>
      <c r="C15" s="167"/>
      <c r="D15" s="167"/>
      <c r="E15" s="167"/>
      <c r="F15" s="167"/>
      <c r="G15" s="206"/>
      <c r="H15" s="167"/>
      <c r="I15" s="206"/>
      <c r="J15" s="167"/>
      <c r="K15" s="167"/>
      <c r="L15" s="167"/>
      <c r="M15" s="167"/>
      <c r="N15" s="167"/>
      <c r="O15" s="167"/>
      <c r="P15" s="167"/>
      <c r="Q15" s="167"/>
      <c r="R15" s="205"/>
      <c r="S15" s="197"/>
      <c r="T15" s="197"/>
      <c r="Y15" s="185"/>
      <c r="Z15" s="76"/>
      <c r="AA15" s="76"/>
      <c r="AB15" s="185"/>
      <c r="AC15" s="182"/>
      <c r="AD15" s="185"/>
      <c r="AE15" s="52" t="s">
        <v>245</v>
      </c>
      <c r="AF15" s="53" t="s">
        <v>248</v>
      </c>
      <c r="AG15" s="53">
        <v>2</v>
      </c>
      <c r="AH15" s="53">
        <v>0.05</v>
      </c>
      <c r="AI15" s="86">
        <f t="shared" si="0"/>
        <v>2.5000000000000001E-2</v>
      </c>
      <c r="AJ15" s="88"/>
      <c r="AK15" s="88"/>
      <c r="AL15" s="88"/>
      <c r="AM15" s="88"/>
      <c r="AN15" s="88"/>
      <c r="AO15" s="54">
        <v>0.5</v>
      </c>
      <c r="AP15" s="59">
        <v>45352</v>
      </c>
      <c r="AQ15" s="60">
        <v>45473</v>
      </c>
      <c r="AR15" s="63">
        <f t="shared" si="2"/>
        <v>121</v>
      </c>
      <c r="AS15" s="188"/>
      <c r="AT15" s="175"/>
      <c r="AU15" s="175"/>
      <c r="AV15" s="175"/>
      <c r="AW15" s="167"/>
      <c r="AX15" s="178"/>
      <c r="AY15" s="167"/>
      <c r="AZ15" s="167"/>
      <c r="BA15" s="167"/>
      <c r="BB15" s="167"/>
      <c r="BC15" s="167"/>
      <c r="BD15" s="167"/>
      <c r="BE15" s="167"/>
      <c r="BF15" s="167"/>
      <c r="BG15" s="167"/>
      <c r="BH15" s="170"/>
      <c r="BI15" s="52" t="s">
        <v>294</v>
      </c>
      <c r="BJ15" s="160"/>
      <c r="BK15" s="163"/>
    </row>
    <row r="16" spans="1:63" ht="87.75" customHeight="1" thickBot="1" x14ac:dyDescent="0.3">
      <c r="A16" s="84"/>
      <c r="B16" s="78"/>
      <c r="C16" s="78"/>
      <c r="D16" s="78"/>
      <c r="E16" s="78"/>
      <c r="F16" s="78"/>
      <c r="G16" s="83"/>
      <c r="H16" s="78"/>
      <c r="I16" s="83"/>
      <c r="J16" s="201" t="s">
        <v>321</v>
      </c>
      <c r="K16" s="154"/>
      <c r="L16" s="154"/>
      <c r="M16" s="154"/>
      <c r="N16" s="154"/>
      <c r="O16" s="154"/>
      <c r="P16" s="154"/>
      <c r="Q16" s="154"/>
      <c r="R16" s="154"/>
      <c r="S16" s="154"/>
      <c r="T16" s="154"/>
      <c r="U16" s="154"/>
      <c r="V16" s="154"/>
      <c r="W16" s="154"/>
      <c r="X16" s="202"/>
      <c r="Y16" s="81"/>
      <c r="Z16" s="107">
        <v>0</v>
      </c>
      <c r="AA16" s="107">
        <v>1</v>
      </c>
      <c r="AB16" s="149" t="s">
        <v>322</v>
      </c>
      <c r="AC16" s="150"/>
      <c r="AD16" s="150"/>
      <c r="AE16" s="150"/>
      <c r="AF16" s="150"/>
      <c r="AG16" s="150"/>
      <c r="AH16" s="151"/>
      <c r="AI16" s="108">
        <f>SUM(AI13:AI15)/(3)</f>
        <v>9.7222222222222224E-2</v>
      </c>
      <c r="AJ16" s="152" t="s">
        <v>313</v>
      </c>
      <c r="AK16" s="153"/>
      <c r="AL16" s="105">
        <v>225640000</v>
      </c>
      <c r="AM16" s="105">
        <v>0</v>
      </c>
      <c r="AN16" s="106">
        <f>AM16/AL16</f>
        <v>0</v>
      </c>
      <c r="AO16" s="83"/>
      <c r="AP16" s="90"/>
      <c r="AQ16" s="91"/>
      <c r="AR16" s="92"/>
      <c r="AS16" s="82"/>
      <c r="AT16" s="78"/>
      <c r="AU16" s="78"/>
      <c r="AV16" s="78"/>
      <c r="AW16" s="78"/>
      <c r="AX16" s="80"/>
      <c r="AY16" s="78"/>
      <c r="AZ16" s="78"/>
      <c r="BA16" s="78"/>
      <c r="BB16" s="78"/>
      <c r="BC16" s="78"/>
      <c r="BD16" s="78"/>
      <c r="BE16" s="78"/>
      <c r="BF16" s="78"/>
      <c r="BG16" s="78"/>
      <c r="BH16" s="79"/>
      <c r="BI16" s="77"/>
      <c r="BJ16" s="160"/>
      <c r="BK16" s="163"/>
    </row>
    <row r="17" spans="1:63" ht="202.5" customHeight="1" thickBot="1" x14ac:dyDescent="0.3">
      <c r="A17" s="208" t="s">
        <v>158</v>
      </c>
      <c r="B17" s="172" t="s">
        <v>161</v>
      </c>
      <c r="C17" s="172" t="s">
        <v>162</v>
      </c>
      <c r="D17" s="172" t="s">
        <v>163</v>
      </c>
      <c r="E17" s="172">
        <v>0</v>
      </c>
      <c r="F17" s="172" t="s">
        <v>164</v>
      </c>
      <c r="G17" s="173">
        <v>1</v>
      </c>
      <c r="H17" s="172" t="s">
        <v>165</v>
      </c>
      <c r="I17" s="173">
        <v>0.25</v>
      </c>
      <c r="J17" s="172" t="s">
        <v>168</v>
      </c>
      <c r="K17" s="172" t="s">
        <v>177</v>
      </c>
      <c r="L17" s="172" t="s">
        <v>178</v>
      </c>
      <c r="M17" s="172">
        <v>0</v>
      </c>
      <c r="N17" s="172" t="s">
        <v>185</v>
      </c>
      <c r="O17" s="172"/>
      <c r="P17" s="172" t="s">
        <v>189</v>
      </c>
      <c r="Q17" s="172" t="s">
        <v>192</v>
      </c>
      <c r="R17" s="203">
        <v>1</v>
      </c>
      <c r="S17" s="198">
        <v>0.1</v>
      </c>
      <c r="T17" s="195">
        <v>1</v>
      </c>
      <c r="Y17" s="183">
        <v>0.01</v>
      </c>
      <c r="Z17" s="74"/>
      <c r="AA17" s="74"/>
      <c r="AB17" s="183" t="s">
        <v>197</v>
      </c>
      <c r="AC17" s="181">
        <v>2021130010239</v>
      </c>
      <c r="AD17" s="183" t="s">
        <v>203</v>
      </c>
      <c r="AE17" s="46" t="s">
        <v>239</v>
      </c>
      <c r="AF17" s="47" t="s">
        <v>208</v>
      </c>
      <c r="AG17" s="47">
        <v>12</v>
      </c>
      <c r="AH17" s="47">
        <v>3</v>
      </c>
      <c r="AI17" s="86">
        <f t="shared" si="0"/>
        <v>0.25</v>
      </c>
      <c r="AJ17" s="86"/>
      <c r="AK17" s="86" t="s">
        <v>317</v>
      </c>
      <c r="AL17" s="89">
        <v>1392300000</v>
      </c>
      <c r="AM17" s="89">
        <v>0</v>
      </c>
      <c r="AN17" s="86">
        <f>AM17/AL17</f>
        <v>0</v>
      </c>
      <c r="AO17" s="48">
        <v>0.1</v>
      </c>
      <c r="AP17" s="55">
        <v>45306</v>
      </c>
      <c r="AQ17" s="56">
        <v>45657</v>
      </c>
      <c r="AR17" s="61">
        <f>+AQ17-AP17</f>
        <v>351</v>
      </c>
      <c r="AS17" s="186">
        <v>1055035</v>
      </c>
      <c r="AT17" s="174">
        <v>0</v>
      </c>
      <c r="AU17" s="174" t="s">
        <v>214</v>
      </c>
      <c r="AV17" s="174" t="s">
        <v>281</v>
      </c>
      <c r="AW17" s="172" t="s">
        <v>215</v>
      </c>
      <c r="AX17" s="176">
        <v>1392300000</v>
      </c>
      <c r="AY17" s="172" t="s">
        <v>216</v>
      </c>
      <c r="AZ17" s="172" t="s">
        <v>219</v>
      </c>
      <c r="BA17" s="172" t="s">
        <v>220</v>
      </c>
      <c r="BB17" s="282">
        <v>0.41310000000000002</v>
      </c>
      <c r="BC17" s="173">
        <v>0</v>
      </c>
      <c r="BD17" s="47" t="s">
        <v>226</v>
      </c>
      <c r="BE17" s="47" t="s">
        <v>263</v>
      </c>
      <c r="BF17" s="47" t="s">
        <v>227</v>
      </c>
      <c r="BG17" s="47" t="s">
        <v>216</v>
      </c>
      <c r="BH17" s="64">
        <v>45306</v>
      </c>
      <c r="BI17" s="46" t="s">
        <v>295</v>
      </c>
      <c r="BJ17" s="160"/>
      <c r="BK17" s="163"/>
    </row>
    <row r="18" spans="1:63" ht="89.25" customHeight="1" thickBot="1" x14ac:dyDescent="0.3">
      <c r="A18" s="210"/>
      <c r="B18" s="166"/>
      <c r="C18" s="166"/>
      <c r="D18" s="166"/>
      <c r="E18" s="166"/>
      <c r="F18" s="166"/>
      <c r="G18" s="207"/>
      <c r="H18" s="166"/>
      <c r="I18" s="207"/>
      <c r="J18" s="166"/>
      <c r="K18" s="166"/>
      <c r="L18" s="166"/>
      <c r="M18" s="166"/>
      <c r="N18" s="166"/>
      <c r="O18" s="166"/>
      <c r="P18" s="166"/>
      <c r="Q18" s="166"/>
      <c r="R18" s="204"/>
      <c r="S18" s="199"/>
      <c r="T18" s="196"/>
      <c r="Y18" s="184"/>
      <c r="Z18" s="75"/>
      <c r="AA18" s="75"/>
      <c r="AB18" s="184"/>
      <c r="AC18" s="283"/>
      <c r="AD18" s="184"/>
      <c r="AE18" s="49" t="s">
        <v>256</v>
      </c>
      <c r="AF18" s="50" t="s">
        <v>271</v>
      </c>
      <c r="AG18" s="50">
        <v>1</v>
      </c>
      <c r="AH18" s="50">
        <v>0</v>
      </c>
      <c r="AI18" s="86">
        <f t="shared" si="0"/>
        <v>0</v>
      </c>
      <c r="AJ18" s="87"/>
      <c r="AK18" s="87"/>
      <c r="AL18" s="87"/>
      <c r="AM18" s="87"/>
      <c r="AN18" s="87"/>
      <c r="AO18" s="51">
        <v>0.15</v>
      </c>
      <c r="AP18" s="57">
        <v>45352</v>
      </c>
      <c r="AQ18" s="58">
        <v>45626</v>
      </c>
      <c r="AR18" s="62">
        <f>+AQ18-AP18</f>
        <v>274</v>
      </c>
      <c r="AS18" s="189"/>
      <c r="AT18" s="180"/>
      <c r="AU18" s="180"/>
      <c r="AV18" s="180"/>
      <c r="AW18" s="166"/>
      <c r="AX18" s="177"/>
      <c r="AY18" s="166"/>
      <c r="AZ18" s="166"/>
      <c r="BA18" s="166"/>
      <c r="BB18" s="166"/>
      <c r="BC18" s="166"/>
      <c r="BD18" s="165" t="s">
        <v>226</v>
      </c>
      <c r="BE18" s="165" t="s">
        <v>278</v>
      </c>
      <c r="BF18" s="165" t="s">
        <v>238</v>
      </c>
      <c r="BG18" s="165" t="s">
        <v>216</v>
      </c>
      <c r="BH18" s="168">
        <v>45352</v>
      </c>
      <c r="BI18" s="171" t="s">
        <v>306</v>
      </c>
      <c r="BJ18" s="160"/>
      <c r="BK18" s="163"/>
    </row>
    <row r="19" spans="1:63" ht="132" customHeight="1" thickBot="1" x14ac:dyDescent="0.3">
      <c r="A19" s="210"/>
      <c r="B19" s="166"/>
      <c r="C19" s="166"/>
      <c r="D19" s="166"/>
      <c r="E19" s="166"/>
      <c r="F19" s="166"/>
      <c r="G19" s="207"/>
      <c r="H19" s="166"/>
      <c r="I19" s="207"/>
      <c r="J19" s="166"/>
      <c r="K19" s="166"/>
      <c r="L19" s="166"/>
      <c r="M19" s="166"/>
      <c r="N19" s="166"/>
      <c r="O19" s="166"/>
      <c r="P19" s="166"/>
      <c r="Q19" s="166"/>
      <c r="R19" s="204"/>
      <c r="S19" s="199"/>
      <c r="T19" s="196"/>
      <c r="Y19" s="184"/>
      <c r="Z19" s="75"/>
      <c r="AA19" s="75"/>
      <c r="AB19" s="184"/>
      <c r="AC19" s="283"/>
      <c r="AD19" s="184"/>
      <c r="AE19" s="49" t="s">
        <v>272</v>
      </c>
      <c r="AF19" s="50" t="s">
        <v>273</v>
      </c>
      <c r="AG19" s="50">
        <v>2</v>
      </c>
      <c r="AH19" s="50">
        <v>0</v>
      </c>
      <c r="AI19" s="86">
        <f t="shared" si="0"/>
        <v>0</v>
      </c>
      <c r="AJ19" s="87"/>
      <c r="AK19" s="87"/>
      <c r="AL19" s="87"/>
      <c r="AM19" s="87"/>
      <c r="AN19" s="87"/>
      <c r="AO19" s="51">
        <v>0.1</v>
      </c>
      <c r="AP19" s="57">
        <v>45352</v>
      </c>
      <c r="AQ19" s="58">
        <v>45473</v>
      </c>
      <c r="AR19" s="62">
        <f>+AQ19-AP19</f>
        <v>121</v>
      </c>
      <c r="AS19" s="187"/>
      <c r="AT19" s="179"/>
      <c r="AU19" s="179"/>
      <c r="AV19" s="179"/>
      <c r="AW19" s="166"/>
      <c r="AX19" s="177"/>
      <c r="AY19" s="166"/>
      <c r="AZ19" s="166"/>
      <c r="BA19" s="166"/>
      <c r="BB19" s="166"/>
      <c r="BC19" s="166"/>
      <c r="BD19" s="166"/>
      <c r="BE19" s="166"/>
      <c r="BF19" s="166"/>
      <c r="BG19" s="166"/>
      <c r="BH19" s="169"/>
      <c r="BI19" s="160"/>
      <c r="BJ19" s="160"/>
      <c r="BK19" s="163"/>
    </row>
    <row r="20" spans="1:63" ht="138.75" customHeight="1" thickBot="1" x14ac:dyDescent="0.3">
      <c r="A20" s="210"/>
      <c r="B20" s="166"/>
      <c r="C20" s="166"/>
      <c r="D20" s="166"/>
      <c r="E20" s="166"/>
      <c r="F20" s="166"/>
      <c r="G20" s="207"/>
      <c r="H20" s="166"/>
      <c r="I20" s="207"/>
      <c r="J20" s="166"/>
      <c r="K20" s="166"/>
      <c r="L20" s="166"/>
      <c r="M20" s="166"/>
      <c r="N20" s="166"/>
      <c r="O20" s="166"/>
      <c r="P20" s="166"/>
      <c r="Q20" s="166"/>
      <c r="R20" s="204"/>
      <c r="S20" s="199"/>
      <c r="T20" s="196"/>
      <c r="Y20" s="184"/>
      <c r="Z20" s="75"/>
      <c r="AA20" s="75"/>
      <c r="AB20" s="184"/>
      <c r="AC20" s="283"/>
      <c r="AD20" s="184"/>
      <c r="AE20" s="49" t="s">
        <v>274</v>
      </c>
      <c r="AF20" s="50" t="s">
        <v>277</v>
      </c>
      <c r="AG20" s="50">
        <v>2</v>
      </c>
      <c r="AH20" s="50">
        <v>0</v>
      </c>
      <c r="AI20" s="86">
        <f t="shared" si="0"/>
        <v>0</v>
      </c>
      <c r="AJ20" s="87"/>
      <c r="AK20" s="87"/>
      <c r="AL20" s="87"/>
      <c r="AM20" s="87"/>
      <c r="AN20" s="87"/>
      <c r="AO20" s="51">
        <v>0.1</v>
      </c>
      <c r="AP20" s="57">
        <v>45337</v>
      </c>
      <c r="AQ20" s="58">
        <v>45626</v>
      </c>
      <c r="AR20" s="62">
        <f t="shared" ref="AR20:AR21" si="3">+AQ20-AP20</f>
        <v>289</v>
      </c>
      <c r="AS20" s="187"/>
      <c r="AT20" s="179"/>
      <c r="AU20" s="179"/>
      <c r="AV20" s="179"/>
      <c r="AW20" s="166"/>
      <c r="AX20" s="177"/>
      <c r="AY20" s="166"/>
      <c r="AZ20" s="166"/>
      <c r="BA20" s="166"/>
      <c r="BB20" s="166"/>
      <c r="BC20" s="166"/>
      <c r="BD20" s="166"/>
      <c r="BE20" s="166"/>
      <c r="BF20" s="166"/>
      <c r="BG20" s="166"/>
      <c r="BH20" s="169"/>
      <c r="BI20" s="160"/>
      <c r="BJ20" s="160"/>
      <c r="BK20" s="163"/>
    </row>
    <row r="21" spans="1:63" ht="156.75" customHeight="1" thickBot="1" x14ac:dyDescent="0.3">
      <c r="A21" s="210"/>
      <c r="B21" s="166"/>
      <c r="C21" s="166"/>
      <c r="D21" s="166"/>
      <c r="E21" s="166"/>
      <c r="F21" s="166"/>
      <c r="G21" s="207"/>
      <c r="H21" s="166"/>
      <c r="I21" s="207"/>
      <c r="J21" s="166"/>
      <c r="K21" s="166"/>
      <c r="L21" s="166"/>
      <c r="M21" s="166"/>
      <c r="N21" s="166"/>
      <c r="O21" s="166"/>
      <c r="P21" s="166"/>
      <c r="Q21" s="166"/>
      <c r="R21" s="204"/>
      <c r="S21" s="199"/>
      <c r="T21" s="196"/>
      <c r="Y21" s="184"/>
      <c r="Z21" s="85">
        <f>Y17/S17</f>
        <v>9.9999999999999992E-2</v>
      </c>
      <c r="AA21" s="85">
        <f>100%</f>
        <v>1</v>
      </c>
      <c r="AB21" s="184"/>
      <c r="AC21" s="283"/>
      <c r="AD21" s="184"/>
      <c r="AE21" s="49" t="s">
        <v>240</v>
      </c>
      <c r="AF21" s="50" t="s">
        <v>275</v>
      </c>
      <c r="AG21" s="50">
        <v>2</v>
      </c>
      <c r="AH21" s="50">
        <v>0</v>
      </c>
      <c r="AI21" s="86">
        <f t="shared" si="0"/>
        <v>0</v>
      </c>
      <c r="AJ21" s="87"/>
      <c r="AK21" s="87"/>
      <c r="AL21" s="87"/>
      <c r="AM21" s="87"/>
      <c r="AN21" s="87"/>
      <c r="AO21" s="51">
        <v>0.15</v>
      </c>
      <c r="AP21" s="57">
        <v>45352</v>
      </c>
      <c r="AQ21" s="58">
        <v>45626</v>
      </c>
      <c r="AR21" s="62">
        <f t="shared" si="3"/>
        <v>274</v>
      </c>
      <c r="AS21" s="187"/>
      <c r="AT21" s="179"/>
      <c r="AU21" s="179"/>
      <c r="AV21" s="179"/>
      <c r="AW21" s="166"/>
      <c r="AX21" s="177"/>
      <c r="AY21" s="166"/>
      <c r="AZ21" s="166"/>
      <c r="BA21" s="166"/>
      <c r="BB21" s="166"/>
      <c r="BC21" s="166"/>
      <c r="BD21" s="166"/>
      <c r="BE21" s="166"/>
      <c r="BF21" s="166"/>
      <c r="BG21" s="166"/>
      <c r="BH21" s="169"/>
      <c r="BI21" s="160"/>
      <c r="BJ21" s="160"/>
      <c r="BK21" s="163"/>
    </row>
    <row r="22" spans="1:63" ht="144.75" customHeight="1" thickBot="1" x14ac:dyDescent="0.3">
      <c r="A22" s="210"/>
      <c r="B22" s="166"/>
      <c r="C22" s="166"/>
      <c r="D22" s="166"/>
      <c r="E22" s="166"/>
      <c r="F22" s="166"/>
      <c r="G22" s="207"/>
      <c r="H22" s="166"/>
      <c r="I22" s="207"/>
      <c r="J22" s="166"/>
      <c r="K22" s="166"/>
      <c r="L22" s="166"/>
      <c r="M22" s="166"/>
      <c r="N22" s="166"/>
      <c r="O22" s="166"/>
      <c r="P22" s="166"/>
      <c r="Q22" s="166"/>
      <c r="R22" s="204"/>
      <c r="S22" s="199"/>
      <c r="T22" s="196"/>
      <c r="Y22" s="184"/>
      <c r="Z22" s="75"/>
      <c r="AA22" s="75"/>
      <c r="AB22" s="184"/>
      <c r="AC22" s="283"/>
      <c r="AD22" s="184"/>
      <c r="AE22" s="49" t="s">
        <v>241</v>
      </c>
      <c r="AF22" s="50" t="s">
        <v>260</v>
      </c>
      <c r="AG22" s="50">
        <v>2</v>
      </c>
      <c r="AH22" s="50">
        <v>0</v>
      </c>
      <c r="AI22" s="86">
        <f t="shared" si="0"/>
        <v>0</v>
      </c>
      <c r="AJ22" s="87"/>
      <c r="AK22" s="87"/>
      <c r="AL22" s="87"/>
      <c r="AM22" s="87"/>
      <c r="AN22" s="87"/>
      <c r="AO22" s="51">
        <v>0.1</v>
      </c>
      <c r="AP22" s="57">
        <v>45352</v>
      </c>
      <c r="AQ22" s="58">
        <v>45626</v>
      </c>
      <c r="AR22" s="62">
        <f>+AQ22-AP22</f>
        <v>274</v>
      </c>
      <c r="AS22" s="187"/>
      <c r="AT22" s="179"/>
      <c r="AU22" s="179"/>
      <c r="AV22" s="179"/>
      <c r="AW22" s="166"/>
      <c r="AX22" s="177"/>
      <c r="AY22" s="166"/>
      <c r="AZ22" s="166"/>
      <c r="BA22" s="166"/>
      <c r="BB22" s="166"/>
      <c r="BC22" s="166"/>
      <c r="BD22" s="166"/>
      <c r="BE22" s="166"/>
      <c r="BF22" s="166"/>
      <c r="BG22" s="166"/>
      <c r="BH22" s="169"/>
      <c r="BI22" s="160"/>
      <c r="BJ22" s="160"/>
      <c r="BK22" s="163"/>
    </row>
    <row r="23" spans="1:63" ht="147" customHeight="1" thickBot="1" x14ac:dyDescent="0.3">
      <c r="A23" s="210"/>
      <c r="B23" s="166"/>
      <c r="C23" s="166"/>
      <c r="D23" s="166"/>
      <c r="E23" s="166"/>
      <c r="F23" s="166"/>
      <c r="G23" s="207"/>
      <c r="H23" s="166"/>
      <c r="I23" s="207"/>
      <c r="J23" s="166"/>
      <c r="K23" s="166"/>
      <c r="L23" s="166"/>
      <c r="M23" s="166"/>
      <c r="N23" s="166"/>
      <c r="O23" s="166"/>
      <c r="P23" s="166"/>
      <c r="Q23" s="166"/>
      <c r="R23" s="204"/>
      <c r="S23" s="199"/>
      <c r="T23" s="196"/>
      <c r="Y23" s="184"/>
      <c r="Z23" s="75"/>
      <c r="AA23" s="75"/>
      <c r="AB23" s="184"/>
      <c r="AC23" s="283"/>
      <c r="AD23" s="184"/>
      <c r="AE23" s="49" t="s">
        <v>242</v>
      </c>
      <c r="AF23" s="50" t="s">
        <v>261</v>
      </c>
      <c r="AG23" s="50">
        <v>2</v>
      </c>
      <c r="AH23" s="50">
        <v>0</v>
      </c>
      <c r="AI23" s="86">
        <f t="shared" si="0"/>
        <v>0</v>
      </c>
      <c r="AJ23" s="87"/>
      <c r="AK23" s="87"/>
      <c r="AL23" s="87"/>
      <c r="AM23" s="87"/>
      <c r="AN23" s="87"/>
      <c r="AO23" s="51">
        <v>0.1</v>
      </c>
      <c r="AP23" s="57">
        <v>45352</v>
      </c>
      <c r="AQ23" s="58">
        <v>45626</v>
      </c>
      <c r="AR23" s="62">
        <f>+AQ23-AP23</f>
        <v>274</v>
      </c>
      <c r="AS23" s="187"/>
      <c r="AT23" s="179"/>
      <c r="AU23" s="179"/>
      <c r="AV23" s="179"/>
      <c r="AW23" s="166"/>
      <c r="AX23" s="177"/>
      <c r="AY23" s="166"/>
      <c r="AZ23" s="166"/>
      <c r="BA23" s="166"/>
      <c r="BB23" s="166"/>
      <c r="BC23" s="166"/>
      <c r="BD23" s="166"/>
      <c r="BE23" s="166"/>
      <c r="BF23" s="166"/>
      <c r="BG23" s="166"/>
      <c r="BH23" s="169"/>
      <c r="BI23" s="160"/>
      <c r="BJ23" s="160"/>
      <c r="BK23" s="163"/>
    </row>
    <row r="24" spans="1:63" ht="141" customHeight="1" thickBot="1" x14ac:dyDescent="0.3">
      <c r="A24" s="210"/>
      <c r="B24" s="166"/>
      <c r="C24" s="166"/>
      <c r="D24" s="166"/>
      <c r="E24" s="166"/>
      <c r="F24" s="166"/>
      <c r="G24" s="207"/>
      <c r="H24" s="166"/>
      <c r="I24" s="207"/>
      <c r="J24" s="166"/>
      <c r="K24" s="166"/>
      <c r="L24" s="166"/>
      <c r="M24" s="166"/>
      <c r="N24" s="166"/>
      <c r="O24" s="166"/>
      <c r="P24" s="166"/>
      <c r="Q24" s="166"/>
      <c r="R24" s="204"/>
      <c r="S24" s="199"/>
      <c r="T24" s="196"/>
      <c r="Y24" s="184"/>
      <c r="Z24" s="75"/>
      <c r="AA24" s="75"/>
      <c r="AB24" s="184"/>
      <c r="AC24" s="283"/>
      <c r="AD24" s="184"/>
      <c r="AE24" s="66" t="s">
        <v>257</v>
      </c>
      <c r="AF24" s="67" t="s">
        <v>259</v>
      </c>
      <c r="AG24" s="67">
        <v>2</v>
      </c>
      <c r="AH24" s="67">
        <v>0</v>
      </c>
      <c r="AI24" s="86">
        <f t="shared" si="0"/>
        <v>0</v>
      </c>
      <c r="AJ24" s="87"/>
      <c r="AK24" s="87"/>
      <c r="AL24" s="87"/>
      <c r="AM24" s="87"/>
      <c r="AN24" s="87"/>
      <c r="AO24" s="68">
        <v>0.1</v>
      </c>
      <c r="AP24" s="69">
        <v>45352</v>
      </c>
      <c r="AQ24" s="70">
        <v>45473</v>
      </c>
      <c r="AR24" s="71">
        <f>+AQ24-AP24</f>
        <v>121</v>
      </c>
      <c r="AS24" s="187"/>
      <c r="AT24" s="179"/>
      <c r="AU24" s="179"/>
      <c r="AV24" s="179"/>
      <c r="AW24" s="166"/>
      <c r="AX24" s="177"/>
      <c r="AY24" s="166"/>
      <c r="AZ24" s="166"/>
      <c r="BA24" s="166"/>
      <c r="BB24" s="166"/>
      <c r="BC24" s="166"/>
      <c r="BD24" s="166"/>
      <c r="BE24" s="166"/>
      <c r="BF24" s="166"/>
      <c r="BG24" s="166"/>
      <c r="BH24" s="169"/>
      <c r="BI24" s="160"/>
      <c r="BJ24" s="160"/>
      <c r="BK24" s="163"/>
    </row>
    <row r="25" spans="1:63" ht="142.5" customHeight="1" thickBot="1" x14ac:dyDescent="0.3">
      <c r="A25" s="209"/>
      <c r="B25" s="167"/>
      <c r="C25" s="167"/>
      <c r="D25" s="167"/>
      <c r="E25" s="167"/>
      <c r="F25" s="167"/>
      <c r="G25" s="206"/>
      <c r="H25" s="167"/>
      <c r="I25" s="206"/>
      <c r="J25" s="167"/>
      <c r="K25" s="167"/>
      <c r="L25" s="167"/>
      <c r="M25" s="167"/>
      <c r="N25" s="167"/>
      <c r="O25" s="167"/>
      <c r="P25" s="167"/>
      <c r="Q25" s="167"/>
      <c r="R25" s="205"/>
      <c r="S25" s="200"/>
      <c r="T25" s="197"/>
      <c r="Y25" s="185"/>
      <c r="Z25" s="76"/>
      <c r="AA25" s="76"/>
      <c r="AB25" s="185"/>
      <c r="AC25" s="182"/>
      <c r="AD25" s="185"/>
      <c r="AE25" s="49" t="s">
        <v>243</v>
      </c>
      <c r="AF25" s="50" t="s">
        <v>258</v>
      </c>
      <c r="AG25" s="50">
        <v>2</v>
      </c>
      <c r="AH25" s="50">
        <v>0</v>
      </c>
      <c r="AI25" s="86">
        <f t="shared" si="0"/>
        <v>0</v>
      </c>
      <c r="AJ25" s="87"/>
      <c r="AK25" s="87"/>
      <c r="AL25" s="87"/>
      <c r="AM25" s="87"/>
      <c r="AN25" s="87"/>
      <c r="AO25" s="51">
        <v>0.1</v>
      </c>
      <c r="AP25" s="57">
        <v>45337</v>
      </c>
      <c r="AQ25" s="58">
        <v>45657</v>
      </c>
      <c r="AR25" s="62">
        <f>+AQ25-AP25</f>
        <v>320</v>
      </c>
      <c r="AS25" s="188"/>
      <c r="AT25" s="175"/>
      <c r="AU25" s="175"/>
      <c r="AV25" s="175"/>
      <c r="AW25" s="167"/>
      <c r="AX25" s="178"/>
      <c r="AY25" s="167"/>
      <c r="AZ25" s="167"/>
      <c r="BA25" s="167"/>
      <c r="BB25" s="167"/>
      <c r="BC25" s="167"/>
      <c r="BD25" s="167"/>
      <c r="BE25" s="167"/>
      <c r="BF25" s="167"/>
      <c r="BG25" s="167"/>
      <c r="BH25" s="170"/>
      <c r="BI25" s="161"/>
      <c r="BJ25" s="160"/>
      <c r="BK25" s="163"/>
    </row>
    <row r="26" spans="1:63" ht="98.25" customHeight="1" thickBot="1" x14ac:dyDescent="0.3">
      <c r="A26" s="84"/>
      <c r="B26" s="78"/>
      <c r="C26" s="78"/>
      <c r="D26" s="78"/>
      <c r="E26" s="78"/>
      <c r="F26" s="78"/>
      <c r="G26" s="83"/>
      <c r="H26" s="78"/>
      <c r="I26" s="83"/>
      <c r="J26" s="201" t="s">
        <v>321</v>
      </c>
      <c r="K26" s="154"/>
      <c r="L26" s="154"/>
      <c r="M26" s="154"/>
      <c r="N26" s="154"/>
      <c r="O26" s="154"/>
      <c r="P26" s="154"/>
      <c r="Q26" s="154"/>
      <c r="R26" s="154"/>
      <c r="S26" s="154"/>
      <c r="T26" s="154"/>
      <c r="U26" s="154"/>
      <c r="V26" s="154"/>
      <c r="W26" s="154"/>
      <c r="X26" s="154"/>
      <c r="Y26" s="202"/>
      <c r="Z26" s="107">
        <v>9.9999999999999992E-2</v>
      </c>
      <c r="AA26" s="107">
        <v>1</v>
      </c>
      <c r="AB26" s="81"/>
      <c r="AC26" s="190" t="s">
        <v>322</v>
      </c>
      <c r="AD26" s="191"/>
      <c r="AE26" s="191"/>
      <c r="AF26" s="191"/>
      <c r="AG26" s="191"/>
      <c r="AH26" s="192"/>
      <c r="AI26" s="102">
        <f>SUM(AI17:AI25)/(9)</f>
        <v>2.7777777777777776E-2</v>
      </c>
      <c r="AJ26" s="193" t="s">
        <v>313</v>
      </c>
      <c r="AK26" s="194"/>
      <c r="AL26" s="109">
        <v>1392300000</v>
      </c>
      <c r="AM26" s="111">
        <v>0</v>
      </c>
      <c r="AN26" s="110">
        <f>AM26/AL26</f>
        <v>0</v>
      </c>
      <c r="AO26" s="68"/>
      <c r="AP26" s="69"/>
      <c r="AQ26" s="70"/>
      <c r="AR26" s="71"/>
      <c r="AS26" s="82"/>
      <c r="AT26" s="78"/>
      <c r="AU26" s="78"/>
      <c r="AV26" s="78"/>
      <c r="AW26" s="78"/>
      <c r="AX26" s="80"/>
      <c r="AY26" s="78"/>
      <c r="AZ26" s="78"/>
      <c r="BA26" s="78"/>
      <c r="BB26" s="78"/>
      <c r="BC26" s="78"/>
      <c r="BD26" s="78"/>
      <c r="BE26" s="78"/>
      <c r="BF26" s="78"/>
      <c r="BG26" s="78"/>
      <c r="BH26" s="79"/>
      <c r="BI26" s="77"/>
      <c r="BJ26" s="160"/>
      <c r="BK26" s="163"/>
    </row>
    <row r="27" spans="1:63" ht="114.75" thickBot="1" x14ac:dyDescent="0.3">
      <c r="A27" s="208" t="s">
        <v>158</v>
      </c>
      <c r="B27" s="172" t="s">
        <v>161</v>
      </c>
      <c r="C27" s="172" t="s">
        <v>162</v>
      </c>
      <c r="D27" s="172" t="s">
        <v>163</v>
      </c>
      <c r="E27" s="172">
        <v>0</v>
      </c>
      <c r="F27" s="172" t="s">
        <v>164</v>
      </c>
      <c r="G27" s="173">
        <v>1</v>
      </c>
      <c r="H27" s="172" t="s">
        <v>165</v>
      </c>
      <c r="I27" s="173">
        <v>0.25</v>
      </c>
      <c r="J27" s="172" t="s">
        <v>169</v>
      </c>
      <c r="K27" s="172" t="s">
        <v>179</v>
      </c>
      <c r="L27" s="172" t="s">
        <v>173</v>
      </c>
      <c r="M27" s="172" t="s">
        <v>180</v>
      </c>
      <c r="N27" s="172" t="s">
        <v>186</v>
      </c>
      <c r="O27" s="172"/>
      <c r="P27" s="172" t="s">
        <v>189</v>
      </c>
      <c r="Q27" s="172" t="s">
        <v>193</v>
      </c>
      <c r="R27" s="203">
        <v>230437</v>
      </c>
      <c r="S27" s="195">
        <v>4000</v>
      </c>
      <c r="T27" s="195">
        <v>486960</v>
      </c>
      <c r="Y27" s="183">
        <v>100</v>
      </c>
      <c r="Z27" s="74"/>
      <c r="AA27" s="74"/>
      <c r="AB27" s="183" t="s">
        <v>198</v>
      </c>
      <c r="AC27" s="181">
        <v>2021130010242</v>
      </c>
      <c r="AD27" s="183" t="s">
        <v>204</v>
      </c>
      <c r="AE27" s="46" t="s">
        <v>210</v>
      </c>
      <c r="AF27" s="47" t="s">
        <v>208</v>
      </c>
      <c r="AG27" s="47">
        <v>12</v>
      </c>
      <c r="AH27" s="47">
        <v>3</v>
      </c>
      <c r="AI27" s="86">
        <f t="shared" si="0"/>
        <v>0.25</v>
      </c>
      <c r="AJ27" s="86"/>
      <c r="AK27" s="86" t="s">
        <v>318</v>
      </c>
      <c r="AL27" s="89">
        <v>169230000</v>
      </c>
      <c r="AM27" s="89">
        <v>0</v>
      </c>
      <c r="AN27" s="86">
        <f>AM27/AL27</f>
        <v>0</v>
      </c>
      <c r="AO27" s="48">
        <v>0.1</v>
      </c>
      <c r="AP27" s="55">
        <v>45306</v>
      </c>
      <c r="AQ27" s="56">
        <v>45657</v>
      </c>
      <c r="AR27" s="61">
        <f>+AQ27-AP27</f>
        <v>351</v>
      </c>
      <c r="AS27" s="186">
        <v>1024882</v>
      </c>
      <c r="AT27" s="174"/>
      <c r="AU27" s="174" t="s">
        <v>214</v>
      </c>
      <c r="AV27" s="174" t="s">
        <v>281</v>
      </c>
      <c r="AW27" s="172" t="s">
        <v>215</v>
      </c>
      <c r="AX27" s="176">
        <v>169230000</v>
      </c>
      <c r="AY27" s="172" t="s">
        <v>216</v>
      </c>
      <c r="AZ27" s="172" t="s">
        <v>221</v>
      </c>
      <c r="BA27" s="172" t="s">
        <v>222</v>
      </c>
      <c r="BB27" s="282">
        <v>0.35630000000000001</v>
      </c>
      <c r="BC27" s="173">
        <v>0</v>
      </c>
      <c r="BD27" s="47" t="s">
        <v>226</v>
      </c>
      <c r="BE27" s="47" t="s">
        <v>264</v>
      </c>
      <c r="BF27" s="47" t="s">
        <v>227</v>
      </c>
      <c r="BG27" s="47" t="s">
        <v>216</v>
      </c>
      <c r="BH27" s="64">
        <v>45306</v>
      </c>
      <c r="BI27" s="46" t="s">
        <v>296</v>
      </c>
      <c r="BJ27" s="160"/>
      <c r="BK27" s="163"/>
    </row>
    <row r="28" spans="1:63" ht="107.25" customHeight="1" thickBot="1" x14ac:dyDescent="0.3">
      <c r="A28" s="210"/>
      <c r="B28" s="166"/>
      <c r="C28" s="166"/>
      <c r="D28" s="166"/>
      <c r="E28" s="166"/>
      <c r="F28" s="166"/>
      <c r="G28" s="207"/>
      <c r="H28" s="166"/>
      <c r="I28" s="207"/>
      <c r="J28" s="166"/>
      <c r="K28" s="166"/>
      <c r="L28" s="166"/>
      <c r="M28" s="166"/>
      <c r="N28" s="166"/>
      <c r="O28" s="166"/>
      <c r="P28" s="166"/>
      <c r="Q28" s="166"/>
      <c r="R28" s="204"/>
      <c r="S28" s="196"/>
      <c r="T28" s="196"/>
      <c r="Y28" s="184"/>
      <c r="Z28" s="75"/>
      <c r="AA28" s="85"/>
      <c r="AB28" s="184"/>
      <c r="AC28" s="283"/>
      <c r="AD28" s="184"/>
      <c r="AE28" s="49" t="s">
        <v>270</v>
      </c>
      <c r="AF28" s="50" t="s">
        <v>280</v>
      </c>
      <c r="AG28" s="50">
        <v>2</v>
      </c>
      <c r="AH28" s="50">
        <v>0</v>
      </c>
      <c r="AI28" s="86">
        <f t="shared" si="0"/>
        <v>0</v>
      </c>
      <c r="AJ28" s="87"/>
      <c r="AK28" s="87"/>
      <c r="AL28" s="87"/>
      <c r="AM28" s="87"/>
      <c r="AN28" s="87"/>
      <c r="AO28" s="51">
        <v>0.2</v>
      </c>
      <c r="AP28" s="57">
        <v>45337</v>
      </c>
      <c r="AQ28" s="58">
        <v>45626</v>
      </c>
      <c r="AR28" s="62">
        <f t="shared" ref="AR28:AR30" si="4">+AQ28-AP28</f>
        <v>289</v>
      </c>
      <c r="AS28" s="187"/>
      <c r="AT28" s="179"/>
      <c r="AU28" s="179"/>
      <c r="AV28" s="179"/>
      <c r="AW28" s="166"/>
      <c r="AX28" s="177"/>
      <c r="AY28" s="166"/>
      <c r="AZ28" s="166"/>
      <c r="BA28" s="166"/>
      <c r="BB28" s="166"/>
      <c r="BC28" s="166"/>
      <c r="BD28" s="165" t="s">
        <v>226</v>
      </c>
      <c r="BE28" s="165" t="s">
        <v>265</v>
      </c>
      <c r="BF28" s="165" t="s">
        <v>238</v>
      </c>
      <c r="BG28" s="165" t="s">
        <v>216</v>
      </c>
      <c r="BH28" s="168">
        <v>45352</v>
      </c>
      <c r="BI28" s="49" t="s">
        <v>297</v>
      </c>
      <c r="BJ28" s="160"/>
      <c r="BK28" s="163"/>
    </row>
    <row r="29" spans="1:63" ht="122.25" customHeight="1" thickBot="1" x14ac:dyDescent="0.3">
      <c r="A29" s="210"/>
      <c r="B29" s="166"/>
      <c r="C29" s="166"/>
      <c r="D29" s="166"/>
      <c r="E29" s="166"/>
      <c r="F29" s="166"/>
      <c r="G29" s="207"/>
      <c r="H29" s="166"/>
      <c r="I29" s="207"/>
      <c r="J29" s="166"/>
      <c r="K29" s="166"/>
      <c r="L29" s="166"/>
      <c r="M29" s="166"/>
      <c r="N29" s="166"/>
      <c r="O29" s="166"/>
      <c r="P29" s="166"/>
      <c r="Q29" s="166"/>
      <c r="R29" s="204"/>
      <c r="S29" s="196"/>
      <c r="T29" s="196"/>
      <c r="Y29" s="184"/>
      <c r="Z29" s="85">
        <f>Y27/S27</f>
        <v>2.5000000000000001E-2</v>
      </c>
      <c r="AA29" s="112">
        <v>1</v>
      </c>
      <c r="AB29" s="184"/>
      <c r="AC29" s="283"/>
      <c r="AD29" s="184"/>
      <c r="AE29" s="49" t="s">
        <v>211</v>
      </c>
      <c r="AF29" s="50" t="s">
        <v>279</v>
      </c>
      <c r="AG29" s="50">
        <v>2</v>
      </c>
      <c r="AH29" s="50">
        <v>0.05</v>
      </c>
      <c r="AI29" s="86">
        <f t="shared" si="0"/>
        <v>2.5000000000000001E-2</v>
      </c>
      <c r="AJ29" s="87"/>
      <c r="AK29" s="87"/>
      <c r="AL29" s="87"/>
      <c r="AM29" s="87"/>
      <c r="AN29" s="87"/>
      <c r="AO29" s="51">
        <v>0.3</v>
      </c>
      <c r="AP29" s="57">
        <v>45352</v>
      </c>
      <c r="AQ29" s="58">
        <v>45626</v>
      </c>
      <c r="AR29" s="62">
        <f t="shared" si="4"/>
        <v>274</v>
      </c>
      <c r="AS29" s="187"/>
      <c r="AT29" s="179"/>
      <c r="AU29" s="179"/>
      <c r="AV29" s="179"/>
      <c r="AW29" s="166"/>
      <c r="AX29" s="177"/>
      <c r="AY29" s="166"/>
      <c r="AZ29" s="166"/>
      <c r="BA29" s="166"/>
      <c r="BB29" s="166"/>
      <c r="BC29" s="166"/>
      <c r="BD29" s="166"/>
      <c r="BE29" s="166"/>
      <c r="BF29" s="166"/>
      <c r="BG29" s="166"/>
      <c r="BH29" s="169"/>
      <c r="BI29" s="49" t="s">
        <v>298</v>
      </c>
      <c r="BJ29" s="160"/>
      <c r="BK29" s="163"/>
    </row>
    <row r="30" spans="1:63" ht="120.6" customHeight="1" thickBot="1" x14ac:dyDescent="0.3">
      <c r="A30" s="209"/>
      <c r="B30" s="167"/>
      <c r="C30" s="167"/>
      <c r="D30" s="167"/>
      <c r="E30" s="167"/>
      <c r="F30" s="167"/>
      <c r="G30" s="206"/>
      <c r="H30" s="167"/>
      <c r="I30" s="206"/>
      <c r="J30" s="167"/>
      <c r="K30" s="167"/>
      <c r="L30" s="167"/>
      <c r="M30" s="167"/>
      <c r="N30" s="167"/>
      <c r="O30" s="167"/>
      <c r="P30" s="167"/>
      <c r="Q30" s="167"/>
      <c r="R30" s="205"/>
      <c r="S30" s="197"/>
      <c r="T30" s="197"/>
      <c r="Y30" s="185"/>
      <c r="Z30" s="76"/>
      <c r="AA30" s="76"/>
      <c r="AB30" s="185"/>
      <c r="AC30" s="182"/>
      <c r="AD30" s="185"/>
      <c r="AE30" s="52" t="s">
        <v>212</v>
      </c>
      <c r="AF30" s="53" t="s">
        <v>269</v>
      </c>
      <c r="AG30" s="53">
        <v>2</v>
      </c>
      <c r="AH30" s="53">
        <v>0</v>
      </c>
      <c r="AI30" s="86">
        <f t="shared" si="0"/>
        <v>0</v>
      </c>
      <c r="AJ30" s="88"/>
      <c r="AK30" s="88"/>
      <c r="AL30" s="88"/>
      <c r="AM30" s="88"/>
      <c r="AN30" s="88"/>
      <c r="AO30" s="54">
        <v>0.4</v>
      </c>
      <c r="AP30" s="59">
        <v>45337</v>
      </c>
      <c r="AQ30" s="60">
        <v>45657</v>
      </c>
      <c r="AR30" s="63">
        <f t="shared" si="4"/>
        <v>320</v>
      </c>
      <c r="AS30" s="188"/>
      <c r="AT30" s="175"/>
      <c r="AU30" s="175"/>
      <c r="AV30" s="175"/>
      <c r="AW30" s="167"/>
      <c r="AX30" s="178"/>
      <c r="AY30" s="167"/>
      <c r="AZ30" s="167"/>
      <c r="BA30" s="167"/>
      <c r="BB30" s="167"/>
      <c r="BC30" s="167"/>
      <c r="BD30" s="167"/>
      <c r="BE30" s="167"/>
      <c r="BF30" s="167"/>
      <c r="BG30" s="167"/>
      <c r="BH30" s="170"/>
      <c r="BI30" s="52" t="s">
        <v>299</v>
      </c>
      <c r="BJ30" s="160"/>
      <c r="BK30" s="163"/>
    </row>
    <row r="31" spans="1:63" ht="77.25" customHeight="1" thickBot="1" x14ac:dyDescent="0.3">
      <c r="A31" s="84"/>
      <c r="B31" s="78"/>
      <c r="C31" s="78"/>
      <c r="D31" s="78"/>
      <c r="E31" s="78"/>
      <c r="F31" s="78"/>
      <c r="G31" s="83"/>
      <c r="H31" s="78"/>
      <c r="I31" s="83"/>
      <c r="J31" s="78"/>
      <c r="K31" s="201" t="s">
        <v>321</v>
      </c>
      <c r="L31" s="154"/>
      <c r="M31" s="154"/>
      <c r="N31" s="154"/>
      <c r="O31" s="154"/>
      <c r="P31" s="154"/>
      <c r="Q31" s="154"/>
      <c r="R31" s="154"/>
      <c r="S31" s="154"/>
      <c r="T31" s="154"/>
      <c r="U31" s="154"/>
      <c r="V31" s="154"/>
      <c r="W31" s="154"/>
      <c r="X31" s="154"/>
      <c r="Y31" s="202"/>
      <c r="Z31" s="104">
        <v>2.5000000000000001E-2</v>
      </c>
      <c r="AA31" s="103">
        <v>1</v>
      </c>
      <c r="AB31" s="149" t="s">
        <v>322</v>
      </c>
      <c r="AC31" s="150"/>
      <c r="AD31" s="150"/>
      <c r="AE31" s="150"/>
      <c r="AF31" s="150"/>
      <c r="AG31" s="150"/>
      <c r="AH31" s="151"/>
      <c r="AI31" s="102">
        <f>SUM(AI27:AI30)/(4)</f>
        <v>6.8750000000000006E-2</v>
      </c>
      <c r="AJ31" s="152" t="s">
        <v>313</v>
      </c>
      <c r="AK31" s="153"/>
      <c r="AL31" s="105">
        <v>169230000</v>
      </c>
      <c r="AM31" s="105">
        <v>0</v>
      </c>
      <c r="AN31" s="106">
        <v>0</v>
      </c>
      <c r="AO31" s="83"/>
      <c r="AP31" s="90"/>
      <c r="AQ31" s="91"/>
      <c r="AR31" s="92"/>
      <c r="AS31" s="82"/>
      <c r="AT31" s="78"/>
      <c r="AU31" s="78"/>
      <c r="AV31" s="78"/>
      <c r="AW31" s="78"/>
      <c r="AX31" s="80"/>
      <c r="AY31" s="78"/>
      <c r="AZ31" s="78"/>
      <c r="BA31" s="78"/>
      <c r="BB31" s="78"/>
      <c r="BC31" s="78"/>
      <c r="BD31" s="78"/>
      <c r="BE31" s="78"/>
      <c r="BF31" s="78"/>
      <c r="BG31" s="78"/>
      <c r="BH31" s="79"/>
      <c r="BI31" s="77"/>
      <c r="BJ31" s="160"/>
      <c r="BK31" s="163"/>
    </row>
    <row r="32" spans="1:63" ht="74.25" customHeight="1" thickBot="1" x14ac:dyDescent="0.3">
      <c r="A32" s="208" t="s">
        <v>159</v>
      </c>
      <c r="B32" s="172" t="s">
        <v>161</v>
      </c>
      <c r="C32" s="172" t="s">
        <v>162</v>
      </c>
      <c r="D32" s="172" t="s">
        <v>163</v>
      </c>
      <c r="E32" s="172">
        <v>0</v>
      </c>
      <c r="F32" s="172" t="s">
        <v>164</v>
      </c>
      <c r="G32" s="173">
        <v>1</v>
      </c>
      <c r="H32" s="172" t="s">
        <v>165</v>
      </c>
      <c r="I32" s="173">
        <v>0.25</v>
      </c>
      <c r="J32" s="172" t="s">
        <v>170</v>
      </c>
      <c r="K32" s="172" t="s">
        <v>181</v>
      </c>
      <c r="L32" s="172" t="s">
        <v>173</v>
      </c>
      <c r="M32" s="172" t="s">
        <v>176</v>
      </c>
      <c r="N32" s="172" t="s">
        <v>187</v>
      </c>
      <c r="O32" s="172"/>
      <c r="P32" s="172" t="s">
        <v>189</v>
      </c>
      <c r="Q32" s="172" t="s">
        <v>194</v>
      </c>
      <c r="R32" s="203">
        <v>102837</v>
      </c>
      <c r="S32" s="195">
        <v>1000</v>
      </c>
      <c r="T32" s="195">
        <v>104513</v>
      </c>
      <c r="Y32" s="183">
        <v>0</v>
      </c>
      <c r="Z32" s="74"/>
      <c r="AA32" s="74"/>
      <c r="AB32" s="183" t="s">
        <v>199</v>
      </c>
      <c r="AC32" s="181">
        <v>2021130010238</v>
      </c>
      <c r="AD32" s="183" t="s">
        <v>205</v>
      </c>
      <c r="AE32" s="46" t="s">
        <v>252</v>
      </c>
      <c r="AF32" s="47" t="s">
        <v>208</v>
      </c>
      <c r="AG32" s="47">
        <v>12</v>
      </c>
      <c r="AH32" s="47">
        <v>3</v>
      </c>
      <c r="AI32" s="86">
        <f t="shared" si="0"/>
        <v>0.25</v>
      </c>
      <c r="AJ32" s="86"/>
      <c r="AK32" s="86" t="s">
        <v>319</v>
      </c>
      <c r="AL32" s="89">
        <v>699484000</v>
      </c>
      <c r="AM32" s="89">
        <v>0</v>
      </c>
      <c r="AN32" s="86">
        <f>AM32/AL32</f>
        <v>0</v>
      </c>
      <c r="AO32" s="48">
        <v>0.2</v>
      </c>
      <c r="AP32" s="55">
        <v>45306</v>
      </c>
      <c r="AQ32" s="56">
        <v>45657</v>
      </c>
      <c r="AR32" s="61">
        <f>+AQ32-AP32</f>
        <v>351</v>
      </c>
      <c r="AS32" s="186">
        <v>1000</v>
      </c>
      <c r="AT32" s="174">
        <v>0</v>
      </c>
      <c r="AU32" s="174" t="s">
        <v>214</v>
      </c>
      <c r="AV32" s="174" t="s">
        <v>281</v>
      </c>
      <c r="AW32" s="172" t="s">
        <v>215</v>
      </c>
      <c r="AX32" s="176">
        <v>699484000</v>
      </c>
      <c r="AY32" s="172" t="s">
        <v>216</v>
      </c>
      <c r="AZ32" s="172" t="s">
        <v>223</v>
      </c>
      <c r="BA32" s="172" t="s">
        <v>224</v>
      </c>
      <c r="BB32" s="282">
        <v>0.33839999999999998</v>
      </c>
      <c r="BC32" s="173">
        <v>0</v>
      </c>
      <c r="BD32" s="47" t="s">
        <v>226</v>
      </c>
      <c r="BE32" s="47" t="s">
        <v>266</v>
      </c>
      <c r="BF32" s="47" t="s">
        <v>227</v>
      </c>
      <c r="BG32" s="47" t="s">
        <v>216</v>
      </c>
      <c r="BH32" s="64">
        <v>45311</v>
      </c>
      <c r="BI32" s="46" t="s">
        <v>300</v>
      </c>
      <c r="BJ32" s="160"/>
      <c r="BK32" s="163"/>
    </row>
    <row r="33" spans="1:63" ht="66" customHeight="1" thickBot="1" x14ac:dyDescent="0.3">
      <c r="A33" s="210"/>
      <c r="B33" s="166"/>
      <c r="C33" s="166"/>
      <c r="D33" s="166"/>
      <c r="E33" s="166"/>
      <c r="F33" s="166"/>
      <c r="G33" s="207"/>
      <c r="H33" s="166"/>
      <c r="I33" s="207"/>
      <c r="J33" s="166"/>
      <c r="K33" s="166"/>
      <c r="L33" s="166"/>
      <c r="M33" s="166"/>
      <c r="N33" s="166"/>
      <c r="O33" s="166"/>
      <c r="P33" s="166"/>
      <c r="Q33" s="166"/>
      <c r="R33" s="204"/>
      <c r="S33" s="196"/>
      <c r="T33" s="196"/>
      <c r="Y33" s="184"/>
      <c r="Z33" s="75"/>
      <c r="AA33" s="75"/>
      <c r="AB33" s="184"/>
      <c r="AC33" s="283"/>
      <c r="AD33" s="184"/>
      <c r="AE33" s="49" t="s">
        <v>249</v>
      </c>
      <c r="AF33" s="50" t="s">
        <v>254</v>
      </c>
      <c r="AG33" s="50">
        <v>1</v>
      </c>
      <c r="AH33" s="50">
        <v>0</v>
      </c>
      <c r="AI33" s="86">
        <f t="shared" si="0"/>
        <v>0</v>
      </c>
      <c r="AJ33" s="87"/>
      <c r="AK33" s="87"/>
      <c r="AL33" s="87"/>
      <c r="AM33" s="87"/>
      <c r="AN33" s="87"/>
      <c r="AO33" s="51">
        <v>0.3</v>
      </c>
      <c r="AP33" s="57">
        <v>45352</v>
      </c>
      <c r="AQ33" s="58">
        <v>45473</v>
      </c>
      <c r="AR33" s="62">
        <f t="shared" ref="AR33:AR35" si="5">+AQ33-AP33</f>
        <v>121</v>
      </c>
      <c r="AS33" s="187"/>
      <c r="AT33" s="179"/>
      <c r="AU33" s="179"/>
      <c r="AV33" s="179"/>
      <c r="AW33" s="166"/>
      <c r="AX33" s="177"/>
      <c r="AY33" s="166"/>
      <c r="AZ33" s="166"/>
      <c r="BA33" s="166"/>
      <c r="BB33" s="166"/>
      <c r="BC33" s="166"/>
      <c r="BD33" s="165" t="s">
        <v>226</v>
      </c>
      <c r="BE33" s="165" t="s">
        <v>282</v>
      </c>
      <c r="BF33" s="165" t="s">
        <v>238</v>
      </c>
      <c r="BG33" s="165" t="s">
        <v>216</v>
      </c>
      <c r="BH33" s="168">
        <v>45352</v>
      </c>
      <c r="BI33" s="49" t="s">
        <v>303</v>
      </c>
      <c r="BJ33" s="160"/>
      <c r="BK33" s="163"/>
    </row>
    <row r="34" spans="1:63" ht="92.1" customHeight="1" thickBot="1" x14ac:dyDescent="0.3">
      <c r="A34" s="210"/>
      <c r="B34" s="166"/>
      <c r="C34" s="166"/>
      <c r="D34" s="166"/>
      <c r="E34" s="166"/>
      <c r="F34" s="166"/>
      <c r="G34" s="207"/>
      <c r="H34" s="166"/>
      <c r="I34" s="207"/>
      <c r="J34" s="166"/>
      <c r="K34" s="166"/>
      <c r="L34" s="166"/>
      <c r="M34" s="166"/>
      <c r="N34" s="166"/>
      <c r="O34" s="166"/>
      <c r="P34" s="166"/>
      <c r="Q34" s="166"/>
      <c r="R34" s="204"/>
      <c r="S34" s="196"/>
      <c r="T34" s="196"/>
      <c r="Y34" s="184"/>
      <c r="Z34" s="85">
        <f>Y32/S32</f>
        <v>0</v>
      </c>
      <c r="AA34" s="85">
        <f>100%</f>
        <v>1</v>
      </c>
      <c r="AB34" s="184"/>
      <c r="AC34" s="283"/>
      <c r="AD34" s="184"/>
      <c r="AE34" s="49" t="s">
        <v>251</v>
      </c>
      <c r="AF34" s="50" t="s">
        <v>253</v>
      </c>
      <c r="AG34" s="50">
        <v>2</v>
      </c>
      <c r="AH34" s="50">
        <v>0.05</v>
      </c>
      <c r="AI34" s="86">
        <f t="shared" si="0"/>
        <v>2.5000000000000001E-2</v>
      </c>
      <c r="AJ34" s="87"/>
      <c r="AK34" s="87"/>
      <c r="AL34" s="87"/>
      <c r="AM34" s="87"/>
      <c r="AN34" s="87"/>
      <c r="AO34" s="51">
        <v>0.2</v>
      </c>
      <c r="AP34" s="57">
        <v>45352</v>
      </c>
      <c r="AQ34" s="58">
        <v>45626</v>
      </c>
      <c r="AR34" s="62">
        <f t="shared" si="5"/>
        <v>274</v>
      </c>
      <c r="AS34" s="187"/>
      <c r="AT34" s="179"/>
      <c r="AU34" s="179"/>
      <c r="AV34" s="179"/>
      <c r="AW34" s="166"/>
      <c r="AX34" s="177"/>
      <c r="AY34" s="166"/>
      <c r="AZ34" s="166"/>
      <c r="BA34" s="166"/>
      <c r="BB34" s="166"/>
      <c r="BC34" s="166"/>
      <c r="BD34" s="166"/>
      <c r="BE34" s="166"/>
      <c r="BF34" s="166"/>
      <c r="BG34" s="166"/>
      <c r="BH34" s="169"/>
      <c r="BI34" s="49" t="s">
        <v>301</v>
      </c>
      <c r="BJ34" s="160"/>
      <c r="BK34" s="163"/>
    </row>
    <row r="35" spans="1:63" ht="102" customHeight="1" thickBot="1" x14ac:dyDescent="0.3">
      <c r="A35" s="209"/>
      <c r="B35" s="167"/>
      <c r="C35" s="167"/>
      <c r="D35" s="167"/>
      <c r="E35" s="167"/>
      <c r="F35" s="167"/>
      <c r="G35" s="206"/>
      <c r="H35" s="167"/>
      <c r="I35" s="206"/>
      <c r="J35" s="167"/>
      <c r="K35" s="167"/>
      <c r="L35" s="167"/>
      <c r="M35" s="167"/>
      <c r="N35" s="167"/>
      <c r="O35" s="167"/>
      <c r="P35" s="167"/>
      <c r="Q35" s="167"/>
      <c r="R35" s="205"/>
      <c r="S35" s="197"/>
      <c r="T35" s="197"/>
      <c r="Y35" s="185"/>
      <c r="Z35" s="76"/>
      <c r="AA35" s="76"/>
      <c r="AB35" s="185"/>
      <c r="AC35" s="182"/>
      <c r="AD35" s="185"/>
      <c r="AE35" s="52" t="s">
        <v>250</v>
      </c>
      <c r="AF35" s="53" t="s">
        <v>255</v>
      </c>
      <c r="AG35" s="53">
        <v>1</v>
      </c>
      <c r="AH35" s="53">
        <v>0</v>
      </c>
      <c r="AI35" s="86">
        <f t="shared" si="0"/>
        <v>0</v>
      </c>
      <c r="AJ35" s="88"/>
      <c r="AK35" s="88"/>
      <c r="AL35" s="88"/>
      <c r="AM35" s="88"/>
      <c r="AN35" s="88"/>
      <c r="AO35" s="54">
        <v>0.3</v>
      </c>
      <c r="AP35" s="59">
        <v>45383</v>
      </c>
      <c r="AQ35" s="60">
        <v>45626</v>
      </c>
      <c r="AR35" s="63">
        <f t="shared" si="5"/>
        <v>243</v>
      </c>
      <c r="AS35" s="188"/>
      <c r="AT35" s="175"/>
      <c r="AU35" s="175"/>
      <c r="AV35" s="175"/>
      <c r="AW35" s="167"/>
      <c r="AX35" s="178"/>
      <c r="AY35" s="167"/>
      <c r="AZ35" s="167"/>
      <c r="BA35" s="167"/>
      <c r="BB35" s="167"/>
      <c r="BC35" s="167"/>
      <c r="BD35" s="167"/>
      <c r="BE35" s="167"/>
      <c r="BF35" s="167"/>
      <c r="BG35" s="167"/>
      <c r="BH35" s="170"/>
      <c r="BI35" s="52" t="s">
        <v>302</v>
      </c>
      <c r="BJ35" s="160"/>
      <c r="BK35" s="163"/>
    </row>
    <row r="36" spans="1:63" ht="102" customHeight="1" thickBot="1" x14ac:dyDescent="0.3">
      <c r="A36" s="84"/>
      <c r="B36" s="78"/>
      <c r="C36" s="78"/>
      <c r="D36" s="78"/>
      <c r="E36" s="78"/>
      <c r="F36" s="78"/>
      <c r="G36" s="83"/>
      <c r="H36" s="78"/>
      <c r="I36" s="83"/>
      <c r="J36" s="201" t="s">
        <v>321</v>
      </c>
      <c r="K36" s="154"/>
      <c r="L36" s="154"/>
      <c r="M36" s="154"/>
      <c r="N36" s="154"/>
      <c r="O36" s="154"/>
      <c r="P36" s="154"/>
      <c r="Q36" s="154"/>
      <c r="R36" s="154"/>
      <c r="S36" s="154"/>
      <c r="T36" s="154"/>
      <c r="U36" s="154"/>
      <c r="V36" s="154"/>
      <c r="W36" s="154"/>
      <c r="X36" s="202"/>
      <c r="Y36" s="81"/>
      <c r="Z36" s="104">
        <v>0</v>
      </c>
      <c r="AA36" s="104">
        <v>1</v>
      </c>
      <c r="AB36" s="149" t="s">
        <v>322</v>
      </c>
      <c r="AC36" s="150"/>
      <c r="AD36" s="150"/>
      <c r="AE36" s="150"/>
      <c r="AF36" s="150"/>
      <c r="AG36" s="150"/>
      <c r="AH36" s="151"/>
      <c r="AI36" s="102">
        <f>SUM(AI32:AI35)/(4)</f>
        <v>6.8750000000000006E-2</v>
      </c>
      <c r="AJ36" s="152" t="s">
        <v>313</v>
      </c>
      <c r="AK36" s="153"/>
      <c r="AL36" s="113">
        <v>699484000</v>
      </c>
      <c r="AM36" s="113">
        <v>0</v>
      </c>
      <c r="AN36" s="114">
        <f>AM36/AL36</f>
        <v>0</v>
      </c>
      <c r="AO36" s="83"/>
      <c r="AP36" s="90"/>
      <c r="AQ36" s="91"/>
      <c r="AR36" s="92"/>
      <c r="AS36" s="82"/>
      <c r="AT36" s="78"/>
      <c r="AU36" s="78"/>
      <c r="AV36" s="78"/>
      <c r="AW36" s="78"/>
      <c r="AX36" s="80"/>
      <c r="AY36" s="78"/>
      <c r="AZ36" s="78"/>
      <c r="BA36" s="78"/>
      <c r="BB36" s="78"/>
      <c r="BC36" s="78"/>
      <c r="BD36" s="78"/>
      <c r="BE36" s="78"/>
      <c r="BF36" s="78"/>
      <c r="BG36" s="78"/>
      <c r="BH36" s="79"/>
      <c r="BI36" s="77"/>
      <c r="BJ36" s="160"/>
      <c r="BK36" s="163"/>
    </row>
    <row r="37" spans="1:63" ht="63" customHeight="1" thickBot="1" x14ac:dyDescent="0.3">
      <c r="A37" s="208" t="s">
        <v>160</v>
      </c>
      <c r="B37" s="172" t="s">
        <v>161</v>
      </c>
      <c r="C37" s="172" t="s">
        <v>162</v>
      </c>
      <c r="D37" s="172" t="s">
        <v>163</v>
      </c>
      <c r="E37" s="172">
        <v>0</v>
      </c>
      <c r="F37" s="172" t="s">
        <v>164</v>
      </c>
      <c r="G37" s="173">
        <v>1</v>
      </c>
      <c r="H37" s="172" t="s">
        <v>165</v>
      </c>
      <c r="I37" s="173">
        <v>0.25</v>
      </c>
      <c r="J37" s="172" t="s">
        <v>171</v>
      </c>
      <c r="K37" s="172" t="s">
        <v>182</v>
      </c>
      <c r="L37" s="172" t="s">
        <v>165</v>
      </c>
      <c r="M37" s="172" t="s">
        <v>176</v>
      </c>
      <c r="N37" s="172" t="s">
        <v>188</v>
      </c>
      <c r="O37" s="172"/>
      <c r="P37" s="172" t="s">
        <v>189</v>
      </c>
      <c r="Q37" s="172" t="s">
        <v>194</v>
      </c>
      <c r="R37" s="203">
        <v>4</v>
      </c>
      <c r="S37" s="195">
        <v>1</v>
      </c>
      <c r="T37" s="195">
        <v>4</v>
      </c>
      <c r="Y37" s="183">
        <v>0</v>
      </c>
      <c r="Z37" s="288">
        <f>Y37/S37</f>
        <v>0</v>
      </c>
      <c r="AA37" s="288">
        <f>100%</f>
        <v>1</v>
      </c>
      <c r="AB37" s="183" t="s">
        <v>200</v>
      </c>
      <c r="AC37" s="181">
        <v>2021130010241</v>
      </c>
      <c r="AD37" s="183" t="s">
        <v>206</v>
      </c>
      <c r="AE37" s="46" t="s">
        <v>209</v>
      </c>
      <c r="AF37" s="47" t="s">
        <v>208</v>
      </c>
      <c r="AG37" s="47">
        <v>12</v>
      </c>
      <c r="AH37" s="47">
        <v>3</v>
      </c>
      <c r="AI37" s="86">
        <f t="shared" si="0"/>
        <v>0.25</v>
      </c>
      <c r="AJ37" s="86"/>
      <c r="AK37" s="86" t="s">
        <v>320</v>
      </c>
      <c r="AL37" s="89">
        <v>112820000</v>
      </c>
      <c r="AM37" s="89">
        <v>0</v>
      </c>
      <c r="AN37" s="86">
        <f>AM37/AL37</f>
        <v>0</v>
      </c>
      <c r="AO37" s="48"/>
      <c r="AP37" s="55">
        <v>45306</v>
      </c>
      <c r="AQ37" s="56">
        <v>45657</v>
      </c>
      <c r="AR37" s="61">
        <f>+AQ37-AP37</f>
        <v>351</v>
      </c>
      <c r="AS37" s="186">
        <v>2000</v>
      </c>
      <c r="AT37" s="174">
        <v>0</v>
      </c>
      <c r="AU37" s="174" t="s">
        <v>214</v>
      </c>
      <c r="AV37" s="174" t="s">
        <v>281</v>
      </c>
      <c r="AW37" s="172" t="s">
        <v>215</v>
      </c>
      <c r="AX37" s="176">
        <v>112820000</v>
      </c>
      <c r="AY37" s="172" t="s">
        <v>216</v>
      </c>
      <c r="AZ37" s="172" t="s">
        <v>225</v>
      </c>
      <c r="BA37" s="172" t="s">
        <v>244</v>
      </c>
      <c r="BB37" s="282">
        <v>0.21540000000000001</v>
      </c>
      <c r="BC37" s="173">
        <v>0</v>
      </c>
      <c r="BD37" s="47" t="s">
        <v>226</v>
      </c>
      <c r="BE37" s="47" t="s">
        <v>267</v>
      </c>
      <c r="BF37" s="47" t="s">
        <v>227</v>
      </c>
      <c r="BG37" s="47" t="s">
        <v>216</v>
      </c>
      <c r="BH37" s="64">
        <v>45311</v>
      </c>
      <c r="BI37" s="46" t="s">
        <v>304</v>
      </c>
      <c r="BJ37" s="160"/>
      <c r="BK37" s="163"/>
    </row>
    <row r="38" spans="1:63" ht="102.75" customHeight="1" thickBot="1" x14ac:dyDescent="0.3">
      <c r="A38" s="209"/>
      <c r="B38" s="167"/>
      <c r="C38" s="167"/>
      <c r="D38" s="167"/>
      <c r="E38" s="167"/>
      <c r="F38" s="167"/>
      <c r="G38" s="206"/>
      <c r="H38" s="167"/>
      <c r="I38" s="206"/>
      <c r="J38" s="167"/>
      <c r="K38" s="167"/>
      <c r="L38" s="167"/>
      <c r="M38" s="167"/>
      <c r="N38" s="167"/>
      <c r="O38" s="167"/>
      <c r="P38" s="167"/>
      <c r="Q38" s="167"/>
      <c r="R38" s="205"/>
      <c r="S38" s="197"/>
      <c r="T38" s="197"/>
      <c r="Y38" s="185"/>
      <c r="Z38" s="289"/>
      <c r="AA38" s="289"/>
      <c r="AB38" s="185"/>
      <c r="AC38" s="182"/>
      <c r="AD38" s="185"/>
      <c r="AE38" s="52" t="s">
        <v>213</v>
      </c>
      <c r="AF38" s="53" t="s">
        <v>276</v>
      </c>
      <c r="AG38" s="53">
        <v>3</v>
      </c>
      <c r="AH38" s="53">
        <v>0.02</v>
      </c>
      <c r="AI38" s="86">
        <f t="shared" si="0"/>
        <v>6.6666666666666671E-3</v>
      </c>
      <c r="AJ38" s="88"/>
      <c r="AK38" s="88"/>
      <c r="AL38" s="88"/>
      <c r="AM38" s="88"/>
      <c r="AN38" s="88"/>
      <c r="AO38" s="54"/>
      <c r="AP38" s="59">
        <v>45352</v>
      </c>
      <c r="AQ38" s="60">
        <v>45657</v>
      </c>
      <c r="AR38" s="63">
        <f t="shared" ref="AR38" si="6">+AQ38-AP38</f>
        <v>305</v>
      </c>
      <c r="AS38" s="188"/>
      <c r="AT38" s="175"/>
      <c r="AU38" s="175"/>
      <c r="AV38" s="175"/>
      <c r="AW38" s="167"/>
      <c r="AX38" s="178"/>
      <c r="AY38" s="167"/>
      <c r="AZ38" s="167"/>
      <c r="BA38" s="167"/>
      <c r="BB38" s="167"/>
      <c r="BC38" s="167"/>
      <c r="BD38" s="45" t="s">
        <v>226</v>
      </c>
      <c r="BE38" s="45" t="s">
        <v>268</v>
      </c>
      <c r="BF38" s="45" t="s">
        <v>238</v>
      </c>
      <c r="BG38" s="45" t="s">
        <v>216</v>
      </c>
      <c r="BH38" s="65">
        <v>45352</v>
      </c>
      <c r="BI38" s="52" t="s">
        <v>305</v>
      </c>
      <c r="BJ38" s="161"/>
      <c r="BK38" s="164"/>
    </row>
    <row r="39" spans="1:63" ht="66" customHeight="1" x14ac:dyDescent="0.25">
      <c r="A39" s="93"/>
      <c r="B39" s="93"/>
      <c r="C39" s="93"/>
      <c r="D39" s="93"/>
      <c r="E39" s="93"/>
      <c r="F39" s="93"/>
      <c r="G39" s="94"/>
      <c r="H39" s="93"/>
      <c r="I39" s="94"/>
      <c r="J39" s="154" t="s">
        <v>321</v>
      </c>
      <c r="K39" s="154"/>
      <c r="L39" s="154"/>
      <c r="M39" s="154"/>
      <c r="N39" s="154"/>
      <c r="O39" s="154"/>
      <c r="P39" s="154"/>
      <c r="Q39" s="154"/>
      <c r="R39" s="154"/>
      <c r="S39" s="154"/>
      <c r="T39" s="154"/>
      <c r="U39" s="154"/>
      <c r="V39" s="154"/>
      <c r="W39" s="154"/>
      <c r="X39" s="154"/>
      <c r="Y39" s="154"/>
      <c r="Z39" s="115">
        <v>0</v>
      </c>
      <c r="AA39" s="115">
        <v>1</v>
      </c>
      <c r="AB39" s="155" t="s">
        <v>322</v>
      </c>
      <c r="AC39" s="155"/>
      <c r="AD39" s="155"/>
      <c r="AE39" s="155"/>
      <c r="AF39" s="155"/>
      <c r="AG39" s="155"/>
      <c r="AH39" s="155"/>
      <c r="AI39" s="116">
        <f>SUM(AI37:AI38)/(2)</f>
        <v>0.12833333333333333</v>
      </c>
      <c r="AJ39" s="156" t="s">
        <v>313</v>
      </c>
      <c r="AK39" s="156"/>
      <c r="AL39" s="117">
        <v>112820000</v>
      </c>
      <c r="AM39" s="117">
        <v>0</v>
      </c>
      <c r="AN39" s="116">
        <f>AM39/AL39</f>
        <v>0</v>
      </c>
      <c r="AO39" s="94"/>
      <c r="AP39" s="97"/>
      <c r="AQ39" s="98"/>
      <c r="AR39" s="99"/>
      <c r="AS39" s="95"/>
      <c r="AT39" s="93"/>
      <c r="AU39" s="93"/>
      <c r="AV39" s="93"/>
      <c r="AW39" s="93"/>
      <c r="AX39" s="100"/>
      <c r="AY39" s="93"/>
      <c r="AZ39" s="93"/>
      <c r="BA39" s="93"/>
      <c r="BB39" s="93"/>
      <c r="BC39" s="93"/>
      <c r="BD39" s="93"/>
      <c r="BE39" s="93"/>
      <c r="BF39" s="93"/>
      <c r="BG39" s="93"/>
      <c r="BH39" s="101"/>
      <c r="BI39" s="96"/>
      <c r="BJ39" s="96"/>
      <c r="BK39" s="96"/>
    </row>
    <row r="40" spans="1:63" ht="44.25" customHeight="1" x14ac:dyDescent="0.25"/>
    <row r="42" spans="1:63" x14ac:dyDescent="0.25">
      <c r="X42" s="157" t="s">
        <v>323</v>
      </c>
      <c r="Y42" s="157"/>
      <c r="Z42" s="158">
        <f>SUM(Z39+Z36+Z31+Z26+Z16+Z12)/(6)</f>
        <v>2.0833333333333332E-2</v>
      </c>
      <c r="AA42" s="158">
        <f>SUM(AA39+AA36+AA31+AA26+AA16+AA12)/(6)</f>
        <v>1</v>
      </c>
    </row>
    <row r="43" spans="1:63" x14ac:dyDescent="0.25">
      <c r="X43" s="157"/>
      <c r="Y43" s="157"/>
      <c r="Z43" s="158"/>
      <c r="AA43" s="158"/>
      <c r="AG43" s="147" t="s">
        <v>325</v>
      </c>
      <c r="AH43" s="147"/>
      <c r="AI43" s="148">
        <f>SUM(AI39+AI36+AI31+AI26+AI16+AI12)/(6)</f>
        <v>8.1805555555555562E-2</v>
      </c>
    </row>
    <row r="44" spans="1:63" x14ac:dyDescent="0.25">
      <c r="X44" s="157"/>
      <c r="Y44" s="157"/>
      <c r="Z44" s="158"/>
      <c r="AA44" s="158"/>
      <c r="AG44" s="147"/>
      <c r="AH44" s="147"/>
      <c r="AI44" s="148"/>
      <c r="AJ44" s="147" t="s">
        <v>324</v>
      </c>
      <c r="AK44" s="147"/>
      <c r="AL44" s="145">
        <f>SUM(AL39+AL36+AL31+AL26+AL16+AL12)</f>
        <v>2825114000</v>
      </c>
      <c r="AM44" s="147">
        <v>0</v>
      </c>
      <c r="AN44" s="148">
        <f>AM44/AL44</f>
        <v>0</v>
      </c>
    </row>
    <row r="45" spans="1:63" x14ac:dyDescent="0.25">
      <c r="X45" s="157"/>
      <c r="Y45" s="157"/>
      <c r="Z45" s="158"/>
      <c r="AA45" s="158"/>
      <c r="AG45" s="147"/>
      <c r="AH45" s="147"/>
      <c r="AI45" s="148"/>
      <c r="AJ45" s="147"/>
      <c r="AK45" s="147"/>
      <c r="AL45" s="146"/>
      <c r="AM45" s="147"/>
      <c r="AN45" s="148"/>
    </row>
    <row r="46" spans="1:63" x14ac:dyDescent="0.25">
      <c r="X46" s="157"/>
      <c r="Y46" s="157"/>
      <c r="Z46" s="158"/>
      <c r="AA46" s="158"/>
      <c r="AG46" s="147"/>
      <c r="AH46" s="147"/>
      <c r="AI46" s="148"/>
      <c r="AJ46" s="147"/>
      <c r="AK46" s="147"/>
      <c r="AL46" s="146"/>
      <c r="AM46" s="147"/>
      <c r="AN46" s="148"/>
    </row>
    <row r="47" spans="1:63" x14ac:dyDescent="0.25">
      <c r="X47" s="157"/>
      <c r="Y47" s="157"/>
      <c r="Z47" s="158"/>
      <c r="AA47" s="158"/>
      <c r="AG47" s="147"/>
      <c r="AH47" s="147"/>
      <c r="AI47" s="148"/>
      <c r="AJ47" s="147"/>
      <c r="AK47" s="147"/>
      <c r="AL47" s="146"/>
      <c r="AM47" s="147"/>
      <c r="AN47" s="148"/>
    </row>
    <row r="48" spans="1:63" x14ac:dyDescent="0.25">
      <c r="X48" s="157"/>
      <c r="Y48" s="157"/>
      <c r="Z48" s="158"/>
      <c r="AA48" s="158"/>
      <c r="AG48" s="147"/>
      <c r="AH48" s="147"/>
      <c r="AI48" s="148"/>
      <c r="AJ48" s="147"/>
      <c r="AK48" s="147"/>
      <c r="AL48" s="146"/>
      <c r="AM48" s="147"/>
      <c r="AN48" s="148"/>
    </row>
    <row r="49" spans="24:40" x14ac:dyDescent="0.25">
      <c r="X49" s="157"/>
      <c r="Y49" s="157"/>
      <c r="Z49" s="158"/>
      <c r="AA49" s="158"/>
      <c r="AG49" s="147"/>
      <c r="AH49" s="147"/>
      <c r="AI49" s="148"/>
      <c r="AJ49" s="147"/>
      <c r="AK49" s="147"/>
      <c r="AL49" s="146"/>
      <c r="AM49" s="147"/>
      <c r="AN49" s="148"/>
    </row>
    <row r="50" spans="24:40" x14ac:dyDescent="0.25">
      <c r="X50" s="157"/>
      <c r="Y50" s="157"/>
      <c r="Z50" s="158"/>
      <c r="AA50" s="158"/>
      <c r="AG50" s="147"/>
      <c r="AH50" s="147"/>
      <c r="AI50" s="148"/>
      <c r="AJ50" s="147"/>
      <c r="AK50" s="147"/>
      <c r="AL50" s="146"/>
      <c r="AM50" s="147"/>
      <c r="AN50" s="148"/>
    </row>
    <row r="51" spans="24:40" x14ac:dyDescent="0.25">
      <c r="X51" s="157"/>
      <c r="Y51" s="157"/>
      <c r="Z51" s="158"/>
      <c r="AA51" s="158"/>
      <c r="AG51" s="147"/>
      <c r="AH51" s="147"/>
      <c r="AI51" s="148"/>
      <c r="AJ51" s="147"/>
      <c r="AK51" s="147"/>
      <c r="AL51" s="146"/>
      <c r="AM51" s="147"/>
      <c r="AN51" s="148"/>
    </row>
    <row r="52" spans="24:40" x14ac:dyDescent="0.25">
      <c r="Z52" s="158"/>
      <c r="AA52" s="158"/>
      <c r="AG52" s="147"/>
      <c r="AH52" s="147"/>
      <c r="AI52" s="148"/>
      <c r="AJ52" s="147"/>
      <c r="AK52" s="147"/>
      <c r="AL52" s="146"/>
      <c r="AM52" s="147"/>
      <c r="AN52" s="148"/>
    </row>
    <row r="53" spans="24:40" x14ac:dyDescent="0.25">
      <c r="AG53" s="147"/>
      <c r="AH53" s="147"/>
      <c r="AI53" s="148"/>
      <c r="AJ53" s="147"/>
      <c r="AK53" s="147"/>
      <c r="AL53" s="146"/>
      <c r="AM53" s="147"/>
      <c r="AN53" s="148"/>
    </row>
    <row r="54" spans="24:40" x14ac:dyDescent="0.25">
      <c r="AG54" s="147"/>
      <c r="AH54" s="147"/>
      <c r="AI54" s="148"/>
      <c r="AJ54" s="147"/>
      <c r="AK54" s="147"/>
      <c r="AL54" s="146"/>
      <c r="AM54" s="147"/>
      <c r="AN54" s="148"/>
    </row>
  </sheetData>
  <mergeCells count="341">
    <mergeCell ref="BB27:BB30"/>
    <mergeCell ref="BB32:BB35"/>
    <mergeCell ref="BB37:BB38"/>
    <mergeCell ref="AO7:AO8"/>
    <mergeCell ref="AP7:AP8"/>
    <mergeCell ref="AQ7:AQ8"/>
    <mergeCell ref="AB37:AB38"/>
    <mergeCell ref="AC9:AC11"/>
    <mergeCell ref="AC13:AC15"/>
    <mergeCell ref="AC17:AC25"/>
    <mergeCell ref="AC27:AC30"/>
    <mergeCell ref="AC32:AC35"/>
    <mergeCell ref="AI7:AI8"/>
    <mergeCell ref="AJ7:AJ8"/>
    <mergeCell ref="Y9:Y11"/>
    <mergeCell ref="Y13:Y15"/>
    <mergeCell ref="Y17:Y25"/>
    <mergeCell ref="Y27:Y30"/>
    <mergeCell ref="Y32:Y35"/>
    <mergeCell ref="AK7:AK8"/>
    <mergeCell ref="AL7:AL8"/>
    <mergeCell ref="AM7:AM8"/>
    <mergeCell ref="AN7:AN8"/>
    <mergeCell ref="AB31:AH31"/>
    <mergeCell ref="AJ31:AK31"/>
    <mergeCell ref="AH7:AH8"/>
    <mergeCell ref="Z7:Z8"/>
    <mergeCell ref="AA7:AA8"/>
    <mergeCell ref="BK7:BK8"/>
    <mergeCell ref="BJ7:BJ8"/>
    <mergeCell ref="BI7:BI8"/>
    <mergeCell ref="BH7:BH8"/>
    <mergeCell ref="BD6:BH6"/>
    <mergeCell ref="BJ6:BK6"/>
    <mergeCell ref="BD7:BD8"/>
    <mergeCell ref="BE7:BE8"/>
    <mergeCell ref="AR7:AR8"/>
    <mergeCell ref="BF7:BF8"/>
    <mergeCell ref="BG7:BG8"/>
    <mergeCell ref="BC7:BC8"/>
    <mergeCell ref="AZ7:AZ8"/>
    <mergeCell ref="BA7:BA8"/>
    <mergeCell ref="BB7:BB8"/>
    <mergeCell ref="B1:C4"/>
    <mergeCell ref="D1:BD1"/>
    <mergeCell ref="D2:BD2"/>
    <mergeCell ref="D3:BD3"/>
    <mergeCell ref="D4:BD4"/>
    <mergeCell ref="B5:C5"/>
    <mergeCell ref="D5:BD5"/>
    <mergeCell ref="AG7:AG8"/>
    <mergeCell ref="AF7:AF8"/>
    <mergeCell ref="AB7:AB8"/>
    <mergeCell ref="X7:X8"/>
    <mergeCell ref="W7:W8"/>
    <mergeCell ref="V7:V8"/>
    <mergeCell ref="U7:U8"/>
    <mergeCell ref="T7:T8"/>
    <mergeCell ref="R7:R8"/>
    <mergeCell ref="O7:P7"/>
    <mergeCell ref="N7:N8"/>
    <mergeCell ref="S7:S8"/>
    <mergeCell ref="AW6:BA6"/>
    <mergeCell ref="AW7:AW8"/>
    <mergeCell ref="AX7:AX8"/>
    <mergeCell ref="AY7:AY8"/>
    <mergeCell ref="Y7:Y8"/>
    <mergeCell ref="A7:A8"/>
    <mergeCell ref="AS7:AS8"/>
    <mergeCell ref="A6:T6"/>
    <mergeCell ref="U6:X6"/>
    <mergeCell ref="AB6:AV6"/>
    <mergeCell ref="B7:B8"/>
    <mergeCell ref="C7:C8"/>
    <mergeCell ref="D7:D8"/>
    <mergeCell ref="E7:E8"/>
    <mergeCell ref="F7:F8"/>
    <mergeCell ref="AT7:AT8"/>
    <mergeCell ref="AU7:AU8"/>
    <mergeCell ref="AC7:AC8"/>
    <mergeCell ref="AD7:AD8"/>
    <mergeCell ref="AE7:AE8"/>
    <mergeCell ref="Q7:Q8"/>
    <mergeCell ref="H7:H8"/>
    <mergeCell ref="I7:I8"/>
    <mergeCell ref="J7:J8"/>
    <mergeCell ref="K7:K8"/>
    <mergeCell ref="L7:L8"/>
    <mergeCell ref="AV7:AV8"/>
    <mergeCell ref="M7:M8"/>
    <mergeCell ref="G7:G8"/>
    <mergeCell ref="A37:A38"/>
    <mergeCell ref="B9:B11"/>
    <mergeCell ref="B13:B15"/>
    <mergeCell ref="B17:B25"/>
    <mergeCell ref="B27:B30"/>
    <mergeCell ref="B32:B35"/>
    <mergeCell ref="B37:B38"/>
    <mergeCell ref="A9:A11"/>
    <mergeCell ref="A13:A15"/>
    <mergeCell ref="A17:A25"/>
    <mergeCell ref="A27:A30"/>
    <mergeCell ref="A32:A35"/>
    <mergeCell ref="C37:C38"/>
    <mergeCell ref="D9:D11"/>
    <mergeCell ref="D13:D15"/>
    <mergeCell ref="D17:D25"/>
    <mergeCell ref="D27:D30"/>
    <mergeCell ref="D32:D35"/>
    <mergeCell ref="D37:D38"/>
    <mergeCell ref="C9:C11"/>
    <mergeCell ref="C13:C15"/>
    <mergeCell ref="C17:C25"/>
    <mergeCell ref="C27:C30"/>
    <mergeCell ref="C32:C35"/>
    <mergeCell ref="G13:G15"/>
    <mergeCell ref="G17:G25"/>
    <mergeCell ref="G27:G30"/>
    <mergeCell ref="G32:G35"/>
    <mergeCell ref="E37:E38"/>
    <mergeCell ref="F9:F11"/>
    <mergeCell ref="F13:F15"/>
    <mergeCell ref="F17:F25"/>
    <mergeCell ref="F27:F30"/>
    <mergeCell ref="F32:F35"/>
    <mergeCell ref="F37:F38"/>
    <mergeCell ref="E9:E11"/>
    <mergeCell ref="E13:E15"/>
    <mergeCell ref="E17:E25"/>
    <mergeCell ref="E27:E30"/>
    <mergeCell ref="E32:E35"/>
    <mergeCell ref="H37:H38"/>
    <mergeCell ref="I37:I38"/>
    <mergeCell ref="J37:J38"/>
    <mergeCell ref="K9:K11"/>
    <mergeCell ref="L9:L11"/>
    <mergeCell ref="K27:K30"/>
    <mergeCell ref="L27:L30"/>
    <mergeCell ref="G37:G38"/>
    <mergeCell ref="H9:H11"/>
    <mergeCell ref="I9:I11"/>
    <mergeCell ref="J9:J11"/>
    <mergeCell ref="H13:H15"/>
    <mergeCell ref="I13:I15"/>
    <mergeCell ref="J13:J15"/>
    <mergeCell ref="H17:H25"/>
    <mergeCell ref="I17:I25"/>
    <mergeCell ref="J17:J25"/>
    <mergeCell ref="H27:H30"/>
    <mergeCell ref="I27:I30"/>
    <mergeCell ref="J27:J30"/>
    <mergeCell ref="H32:H35"/>
    <mergeCell ref="I32:I35"/>
    <mergeCell ref="J32:J35"/>
    <mergeCell ref="G9:G11"/>
    <mergeCell ref="M27:M30"/>
    <mergeCell ref="K32:K35"/>
    <mergeCell ref="L32:L35"/>
    <mergeCell ref="M32:M35"/>
    <mergeCell ref="K37:K38"/>
    <mergeCell ref="L37:L38"/>
    <mergeCell ref="M37:M38"/>
    <mergeCell ref="M9:M11"/>
    <mergeCell ref="K13:K15"/>
    <mergeCell ref="L13:L15"/>
    <mergeCell ref="M13:M15"/>
    <mergeCell ref="K17:K25"/>
    <mergeCell ref="L17:L25"/>
    <mergeCell ref="M17:M25"/>
    <mergeCell ref="R9:R11"/>
    <mergeCell ref="Q13:Q15"/>
    <mergeCell ref="R13:R15"/>
    <mergeCell ref="Q17:Q25"/>
    <mergeCell ref="R17:R25"/>
    <mergeCell ref="N37:N38"/>
    <mergeCell ref="O9:O11"/>
    <mergeCell ref="P9:P11"/>
    <mergeCell ref="O13:O15"/>
    <mergeCell ref="P13:P15"/>
    <mergeCell ref="O17:O25"/>
    <mergeCell ref="P17:P25"/>
    <mergeCell ref="O27:O30"/>
    <mergeCell ref="P27:P30"/>
    <mergeCell ref="O32:O35"/>
    <mergeCell ref="P32:P35"/>
    <mergeCell ref="O37:O38"/>
    <mergeCell ref="P37:P38"/>
    <mergeCell ref="N9:N11"/>
    <mergeCell ref="N13:N15"/>
    <mergeCell ref="N17:N25"/>
    <mergeCell ref="N27:N30"/>
    <mergeCell ref="N32:N35"/>
    <mergeCell ref="S27:S30"/>
    <mergeCell ref="T27:T30"/>
    <mergeCell ref="S32:S35"/>
    <mergeCell ref="T32:T35"/>
    <mergeCell ref="S37:S38"/>
    <mergeCell ref="T37:T38"/>
    <mergeCell ref="S9:S11"/>
    <mergeCell ref="T9:T11"/>
    <mergeCell ref="S13:S15"/>
    <mergeCell ref="T13:T15"/>
    <mergeCell ref="S17:S25"/>
    <mergeCell ref="T17:T25"/>
    <mergeCell ref="J12:Y12"/>
    <mergeCell ref="J16:X16"/>
    <mergeCell ref="J26:Y26"/>
    <mergeCell ref="K31:Y31"/>
    <mergeCell ref="J36:X36"/>
    <mergeCell ref="Q27:Q30"/>
    <mergeCell ref="R27:R30"/>
    <mergeCell ref="Q32:Q35"/>
    <mergeCell ref="R32:R35"/>
    <mergeCell ref="Q37:Q38"/>
    <mergeCell ref="R37:R38"/>
    <mergeCell ref="Q9:Q11"/>
    <mergeCell ref="AB9:AB11"/>
    <mergeCell ref="AB13:AB15"/>
    <mergeCell ref="AB17:AB25"/>
    <mergeCell ref="AB27:AB30"/>
    <mergeCell ref="AB32:AB35"/>
    <mergeCell ref="AD37:AD38"/>
    <mergeCell ref="AS9:AS11"/>
    <mergeCell ref="AS13:AS15"/>
    <mergeCell ref="AS17:AS25"/>
    <mergeCell ref="AS27:AS30"/>
    <mergeCell ref="AS32:AS35"/>
    <mergeCell ref="AS37:AS38"/>
    <mergeCell ref="AD9:AD11"/>
    <mergeCell ref="AD13:AD15"/>
    <mergeCell ref="AD17:AD25"/>
    <mergeCell ref="AD27:AD30"/>
    <mergeCell ref="AD32:AD35"/>
    <mergeCell ref="AB12:AH12"/>
    <mergeCell ref="AJ12:AK12"/>
    <mergeCell ref="AB16:AH16"/>
    <mergeCell ref="AJ16:AK16"/>
    <mergeCell ref="AC26:AH26"/>
    <mergeCell ref="AJ26:AK26"/>
    <mergeCell ref="AT37:AT38"/>
    <mergeCell ref="AU9:AU11"/>
    <mergeCell ref="AU13:AU15"/>
    <mergeCell ref="AU17:AU25"/>
    <mergeCell ref="AU27:AU30"/>
    <mergeCell ref="AU32:AU35"/>
    <mergeCell ref="AU37:AU38"/>
    <mergeCell ref="AT9:AT11"/>
    <mergeCell ref="AT13:AT15"/>
    <mergeCell ref="AT17:AT25"/>
    <mergeCell ref="AT27:AT30"/>
    <mergeCell ref="AT32:AT35"/>
    <mergeCell ref="AV37:AV38"/>
    <mergeCell ref="AW9:AW11"/>
    <mergeCell ref="AX9:AX11"/>
    <mergeCell ref="AY9:AY11"/>
    <mergeCell ref="AW13:AW15"/>
    <mergeCell ref="AX13:AX15"/>
    <mergeCell ref="AY13:AY15"/>
    <mergeCell ref="AW17:AW25"/>
    <mergeCell ref="AX17:AX25"/>
    <mergeCell ref="AY17:AY25"/>
    <mergeCell ref="AW27:AW30"/>
    <mergeCell ref="AX27:AX30"/>
    <mergeCell ref="AY27:AY30"/>
    <mergeCell ref="AW32:AW35"/>
    <mergeCell ref="AX32:AX35"/>
    <mergeCell ref="AY32:AY35"/>
    <mergeCell ref="AV9:AV11"/>
    <mergeCell ref="AV13:AV15"/>
    <mergeCell ref="AV17:AV25"/>
    <mergeCell ref="AV27:AV30"/>
    <mergeCell ref="AV32:AV35"/>
    <mergeCell ref="AW37:AW38"/>
    <mergeCell ref="AX37:AX38"/>
    <mergeCell ref="AY37:AY38"/>
    <mergeCell ref="BG18:BG25"/>
    <mergeCell ref="AZ37:AZ38"/>
    <mergeCell ref="BA37:BA38"/>
    <mergeCell ref="AZ9:AZ11"/>
    <mergeCell ref="BA9:BA11"/>
    <mergeCell ref="AZ13:AZ15"/>
    <mergeCell ref="AZ32:AZ35"/>
    <mergeCell ref="BA32:BA35"/>
    <mergeCell ref="BA13:BA15"/>
    <mergeCell ref="AZ17:AZ25"/>
    <mergeCell ref="BA17:BA25"/>
    <mergeCell ref="BC13:BC15"/>
    <mergeCell ref="BC17:BC25"/>
    <mergeCell ref="BC27:BC30"/>
    <mergeCell ref="BC32:BC35"/>
    <mergeCell ref="BC37:BC38"/>
    <mergeCell ref="BE10:BE11"/>
    <mergeCell ref="BF10:BF11"/>
    <mergeCell ref="BC9:BC11"/>
    <mergeCell ref="AZ27:AZ30"/>
    <mergeCell ref="BA27:BA30"/>
    <mergeCell ref="BB9:BB11"/>
    <mergeCell ref="BB13:BB15"/>
    <mergeCell ref="BB17:BB25"/>
    <mergeCell ref="BJ9:BJ38"/>
    <mergeCell ref="BK9:BK38"/>
    <mergeCell ref="BD33:BD35"/>
    <mergeCell ref="BE33:BE35"/>
    <mergeCell ref="BF33:BF35"/>
    <mergeCell ref="BG33:BG35"/>
    <mergeCell ref="BH33:BH35"/>
    <mergeCell ref="BD28:BD30"/>
    <mergeCell ref="BE28:BE30"/>
    <mergeCell ref="BF28:BF30"/>
    <mergeCell ref="BG28:BG30"/>
    <mergeCell ref="BH28:BH30"/>
    <mergeCell ref="BD14:BD15"/>
    <mergeCell ref="BE14:BE15"/>
    <mergeCell ref="BF14:BF15"/>
    <mergeCell ref="BG14:BG15"/>
    <mergeCell ref="BH14:BH15"/>
    <mergeCell ref="BH18:BH25"/>
    <mergeCell ref="BI18:BI25"/>
    <mergeCell ref="BH10:BH11"/>
    <mergeCell ref="BG10:BG11"/>
    <mergeCell ref="BD18:BD25"/>
    <mergeCell ref="BE18:BE25"/>
    <mergeCell ref="BF18:BF25"/>
    <mergeCell ref="AL44:AL54"/>
    <mergeCell ref="AM44:AM54"/>
    <mergeCell ref="AN44:AN54"/>
    <mergeCell ref="AB36:AH36"/>
    <mergeCell ref="AJ36:AK36"/>
    <mergeCell ref="J39:Y39"/>
    <mergeCell ref="AB39:AH39"/>
    <mergeCell ref="AJ39:AK39"/>
    <mergeCell ref="X42:Y51"/>
    <mergeCell ref="Z42:Z52"/>
    <mergeCell ref="AA42:AA52"/>
    <mergeCell ref="AG43:AH54"/>
    <mergeCell ref="AI43:AI54"/>
    <mergeCell ref="AJ44:AK54"/>
    <mergeCell ref="AC37:AC38"/>
    <mergeCell ref="Y37:Y38"/>
    <mergeCell ref="Z37:Z38"/>
    <mergeCell ref="AA37:AA38"/>
  </mergeCells>
  <pageMargins left="0.7" right="0.7" top="0.75" bottom="0.75" header="0.3" footer="0.3"/>
  <pageSetup paperSize="9" orientation="portrait" horizontalDpi="360" verticalDpi="36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70" zoomScaleNormal="70" workbookViewId="0">
      <selection activeCell="G10" sqref="G10"/>
    </sheetView>
  </sheetViews>
  <sheetFormatPr baseColWidth="10" defaultColWidth="10.7109375" defaultRowHeight="15" x14ac:dyDescent="0.25"/>
  <cols>
    <col min="1" max="1" width="30" customWidth="1"/>
    <col min="2" max="2" width="43.42578125" customWidth="1"/>
    <col min="6" max="6" width="20.140625" customWidth="1"/>
    <col min="7" max="7" width="34.7109375" customWidth="1"/>
  </cols>
  <sheetData>
    <row r="1" spans="1:7" ht="52.5" customHeight="1" x14ac:dyDescent="0.25">
      <c r="A1" s="293" t="s">
        <v>34</v>
      </c>
      <c r="B1" s="293"/>
      <c r="F1" s="1" t="s">
        <v>35</v>
      </c>
      <c r="G1" s="1" t="s">
        <v>36</v>
      </c>
    </row>
    <row r="2" spans="1:7" ht="25.5" customHeight="1" x14ac:dyDescent="0.25">
      <c r="A2" s="292" t="s">
        <v>37</v>
      </c>
      <c r="B2" s="292"/>
      <c r="F2" s="2">
        <v>0</v>
      </c>
      <c r="G2" s="3" t="s">
        <v>38</v>
      </c>
    </row>
    <row r="3" spans="1:7" ht="45" customHeight="1" x14ac:dyDescent="0.25">
      <c r="A3" s="292" t="s">
        <v>39</v>
      </c>
      <c r="B3" s="292"/>
      <c r="F3" s="2">
        <v>1</v>
      </c>
      <c r="G3" s="3" t="s">
        <v>40</v>
      </c>
    </row>
    <row r="4" spans="1:7" ht="45" customHeight="1" x14ac:dyDescent="0.25">
      <c r="A4" s="292" t="s">
        <v>41</v>
      </c>
      <c r="B4" s="292"/>
      <c r="F4" s="2">
        <v>2</v>
      </c>
      <c r="G4" s="3" t="s">
        <v>42</v>
      </c>
    </row>
    <row r="5" spans="1:7" ht="45" customHeight="1" x14ac:dyDescent="0.25">
      <c r="A5" s="292" t="s">
        <v>43</v>
      </c>
      <c r="B5" s="292"/>
      <c r="F5" s="2">
        <v>3</v>
      </c>
      <c r="G5" s="3" t="s">
        <v>44</v>
      </c>
    </row>
    <row r="6" spans="1:7" ht="45" customHeight="1" x14ac:dyDescent="0.25">
      <c r="A6" s="292" t="s">
        <v>45</v>
      </c>
      <c r="B6" s="292"/>
      <c r="F6" s="2">
        <v>4</v>
      </c>
      <c r="G6" s="3" t="s">
        <v>46</v>
      </c>
    </row>
    <row r="7" spans="1:7" ht="45" customHeight="1" x14ac:dyDescent="0.25">
      <c r="A7" s="292" t="s">
        <v>47</v>
      </c>
      <c r="B7" s="292"/>
      <c r="F7" s="2">
        <v>5</v>
      </c>
      <c r="G7" s="3" t="s">
        <v>48</v>
      </c>
    </row>
    <row r="8" spans="1:7" ht="45" customHeight="1" x14ac:dyDescent="0.25">
      <c r="A8" s="292" t="s">
        <v>49</v>
      </c>
      <c r="B8" s="292"/>
    </row>
    <row r="9" spans="1:7" ht="45" customHeight="1" x14ac:dyDescent="0.25">
      <c r="A9" s="292" t="s">
        <v>50</v>
      </c>
      <c r="B9" s="292"/>
    </row>
    <row r="10" spans="1:7" ht="45" customHeight="1" x14ac:dyDescent="0.25">
      <c r="A10" s="292" t="s">
        <v>51</v>
      </c>
      <c r="B10" s="292"/>
    </row>
    <row r="11" spans="1:7" ht="45" customHeight="1" x14ac:dyDescent="0.25">
      <c r="A11" s="292" t="s">
        <v>52</v>
      </c>
      <c r="B11" s="292"/>
    </row>
    <row r="12" spans="1:7" ht="45" customHeight="1" x14ac:dyDescent="0.25">
      <c r="A12" s="292" t="s">
        <v>53</v>
      </c>
      <c r="B12" s="292"/>
    </row>
    <row r="13" spans="1:7" ht="45" customHeight="1" x14ac:dyDescent="0.25">
      <c r="A13" s="292" t="s">
        <v>54</v>
      </c>
      <c r="B13" s="292"/>
    </row>
    <row r="14" spans="1:7" ht="45" customHeight="1" x14ac:dyDescent="0.25">
      <c r="A14" s="292" t="s">
        <v>55</v>
      </c>
      <c r="B14" s="292"/>
    </row>
    <row r="15" spans="1:7" ht="45" customHeight="1" x14ac:dyDescent="0.25">
      <c r="A15" s="292" t="s">
        <v>56</v>
      </c>
      <c r="B15" s="292"/>
    </row>
    <row r="16" spans="1:7" ht="45" customHeight="1" x14ac:dyDescent="0.25">
      <c r="A16" s="292" t="s">
        <v>57</v>
      </c>
      <c r="B16" s="292"/>
    </row>
    <row r="17" spans="1:2" ht="45" customHeight="1" x14ac:dyDescent="0.25">
      <c r="A17" s="292" t="s">
        <v>58</v>
      </c>
      <c r="B17" s="292"/>
    </row>
    <row r="18" spans="1:2" ht="45" customHeight="1" x14ac:dyDescent="0.25">
      <c r="A18" s="292" t="s">
        <v>59</v>
      </c>
      <c r="B18" s="292"/>
    </row>
    <row r="19" spans="1:2" ht="45" customHeight="1" x14ac:dyDescent="0.25">
      <c r="A19" s="292" t="s">
        <v>60</v>
      </c>
      <c r="B19" s="292"/>
    </row>
    <row r="20" spans="1:2" ht="45" customHeight="1" x14ac:dyDescent="0.25">
      <c r="A20" s="292" t="s">
        <v>61</v>
      </c>
      <c r="B20" s="292"/>
    </row>
    <row r="21" spans="1:2" ht="45" customHeight="1" x14ac:dyDescent="0.25">
      <c r="A21" s="292" t="s">
        <v>62</v>
      </c>
      <c r="B21" s="292"/>
    </row>
    <row r="22" spans="1:2" ht="45" customHeight="1" x14ac:dyDescent="0.25"/>
    <row r="23" spans="1:2" ht="45" customHeight="1" x14ac:dyDescent="0.25"/>
    <row r="24" spans="1:2" ht="45" customHeight="1" x14ac:dyDescent="0.25"/>
    <row r="25" spans="1:2" ht="45" customHeight="1" x14ac:dyDescent="0.25"/>
  </sheetData>
  <mergeCells count="21">
    <mergeCell ref="A19:B19"/>
    <mergeCell ref="A20:B20"/>
    <mergeCell ref="A21:B21"/>
    <mergeCell ref="A13:B13"/>
    <mergeCell ref="A14:B14"/>
    <mergeCell ref="A15:B15"/>
    <mergeCell ref="A16:B16"/>
    <mergeCell ref="A17:B17"/>
    <mergeCell ref="A18:B18"/>
    <mergeCell ref="A12:B12"/>
    <mergeCell ref="A1:B1"/>
    <mergeCell ref="A2:B2"/>
    <mergeCell ref="A3:B3"/>
    <mergeCell ref="A4:B4"/>
    <mergeCell ref="A5:B5"/>
    <mergeCell ref="A6:B6"/>
    <mergeCell ref="A7:B7"/>
    <mergeCell ref="A8:B8"/>
    <mergeCell ref="A9:B9"/>
    <mergeCell ref="A10:B10"/>
    <mergeCell ref="A11: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PLAN DE ACCIÓN 2024</vt:lpstr>
      <vt:lpstr>ANEXO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edinson</cp:lastModifiedBy>
  <dcterms:created xsi:type="dcterms:W3CDTF">2022-12-26T20:23:47Z</dcterms:created>
  <dcterms:modified xsi:type="dcterms:W3CDTF">2024-05-09T22:51:17Z</dcterms:modified>
</cp:coreProperties>
</file>