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ttps://d.docs.live.net/f23f44e7ac32099d/Escritorio/ALEX/ALEX PARGA/ALCALDIA/ALCALDIA/SECRETARIA GENERAL/2024/"/>
    </mc:Choice>
  </mc:AlternateContent>
  <xr:revisionPtr revIDLastSave="0" documentId="8_{FB9E5D5A-28FF-4F72-97F0-3350CC9CD100}" xr6:coauthVersionLast="47" xr6:coauthVersionMax="47" xr10:uidLastSave="{00000000-0000-0000-0000-000000000000}"/>
  <bookViews>
    <workbookView xWindow="-120" yWindow="-120" windowWidth="20730" windowHeight="11040" activeTab="2" xr2:uid="{00000000-000D-0000-FFFF-FFFF00000000}"/>
  </bookViews>
  <sheets>
    <sheet name="INSTRUCTIVO" sheetId="3" r:id="rId1"/>
    <sheet name="PLAN DE ACCIÓN ServiciosPub" sheetId="1" r:id="rId2"/>
    <sheet name="PLAN DE ACCIÓN SecGeneral" sheetId="4" r:id="rId3"/>
    <sheet name="CONTROL DE CAMBIOS " sheetId="2" r:id="rId4"/>
  </sheets>
  <definedNames>
    <definedName name="_xlnm._FilterDatabase" localSheetId="2" hidden="1">'PLAN DE ACCIÓN SecGeneral'!$A$1:$BG$114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1" i="1" l="1"/>
  <c r="AP22" i="1"/>
  <c r="AP23" i="1"/>
  <c r="AK89" i="1"/>
  <c r="AP19" i="1"/>
  <c r="AP101" i="1"/>
  <c r="AP102" i="1"/>
  <c r="AP98" i="1"/>
  <c r="AP99" i="1"/>
  <c r="AP100" i="1"/>
  <c r="AP94" i="1"/>
  <c r="AP95" i="1"/>
  <c r="AP96" i="1"/>
  <c r="AP97" i="1"/>
  <c r="AP91" i="1"/>
  <c r="AP92" i="1"/>
  <c r="AP93" i="1"/>
  <c r="AP90" i="1"/>
  <c r="AP85" i="1"/>
  <c r="AP86" i="1"/>
  <c r="AP87" i="1"/>
  <c r="AP88" i="1"/>
  <c r="AP89" i="1"/>
  <c r="AP74" i="1"/>
  <c r="AP75" i="1"/>
  <c r="AP76" i="1"/>
  <c r="AP77" i="1"/>
  <c r="AP78" i="1"/>
  <c r="AP79" i="1"/>
  <c r="AP80" i="1"/>
  <c r="AP81" i="1"/>
  <c r="AP82" i="1"/>
  <c r="AP83" i="1"/>
  <c r="AP84" i="1"/>
  <c r="AP70" i="1"/>
  <c r="AP71" i="1"/>
  <c r="AP72" i="1"/>
  <c r="AP73" i="1"/>
  <c r="AP64" i="1"/>
  <c r="AP65" i="1"/>
  <c r="AP66" i="1"/>
  <c r="AP67" i="1"/>
  <c r="AP68" i="1"/>
  <c r="AP69" i="1"/>
  <c r="AP59" i="1"/>
  <c r="AP60" i="1"/>
  <c r="AP61" i="1"/>
  <c r="AP62" i="1"/>
  <c r="AP63" i="1"/>
  <c r="AP54" i="1"/>
  <c r="AP55" i="1"/>
  <c r="AP56" i="1"/>
  <c r="AP57" i="1"/>
  <c r="AP58" i="1"/>
  <c r="AP50" i="1"/>
  <c r="AP51" i="1"/>
  <c r="AP52" i="1"/>
  <c r="AP53" i="1"/>
  <c r="AP47" i="1"/>
  <c r="AP48" i="1"/>
  <c r="AP49" i="1"/>
  <c r="AP44" i="1"/>
  <c r="AP45" i="1"/>
  <c r="AP46" i="1"/>
  <c r="AP35" i="1"/>
  <c r="AP36" i="1"/>
  <c r="AP37" i="1"/>
  <c r="AP38" i="1"/>
  <c r="AP39" i="1"/>
  <c r="AP40" i="1"/>
  <c r="AP41" i="1"/>
  <c r="AP42" i="1"/>
  <c r="AP43" i="1"/>
  <c r="AP34" i="1"/>
  <c r="AP32" i="1"/>
  <c r="AP33" i="1"/>
  <c r="AP29" i="1"/>
  <c r="AP30" i="1"/>
  <c r="AP31" i="1"/>
  <c r="AP25" i="1"/>
  <c r="AP26" i="1"/>
  <c r="AP27" i="1"/>
  <c r="AP28" i="1"/>
  <c r="AP24" i="1"/>
  <c r="AP20" i="1"/>
  <c r="AP11" i="1"/>
  <c r="AP12" i="1"/>
  <c r="AP13" i="1"/>
  <c r="AP14" i="1"/>
  <c r="AP15" i="1"/>
  <c r="AP16" i="1"/>
  <c r="AP17" i="1"/>
  <c r="AP18" i="1"/>
  <c r="AP10" i="1"/>
  <c r="AP103" i="1"/>
  <c r="AP9" i="1"/>
  <c r="AP117" i="4"/>
  <c r="AP116" i="4"/>
  <c r="AP115" i="4"/>
  <c r="AP21" i="4"/>
  <c r="AP20" i="4"/>
  <c r="AP19" i="4"/>
  <c r="AP18" i="4"/>
  <c r="AP17" i="4"/>
  <c r="AP94" i="4"/>
  <c r="AP93" i="4"/>
  <c r="AP92" i="4"/>
  <c r="AP91" i="4"/>
  <c r="AP90" i="4"/>
  <c r="AP89" i="4"/>
  <c r="AP88" i="4"/>
  <c r="AP87" i="4"/>
  <c r="AP83" i="4"/>
  <c r="AP82" i="4"/>
  <c r="AP81" i="4"/>
  <c r="AP80" i="4"/>
  <c r="AP79" i="4"/>
  <c r="AP78" i="4"/>
  <c r="AP77" i="4"/>
  <c r="AP76" i="4"/>
  <c r="AP75" i="4"/>
  <c r="AP74" i="4"/>
  <c r="AP73" i="4"/>
  <c r="AP72" i="4"/>
  <c r="AP13" i="4"/>
  <c r="AP58" i="4"/>
  <c r="AP57" i="4"/>
  <c r="AP56" i="4"/>
  <c r="AP55" i="4"/>
  <c r="AP54" i="4"/>
  <c r="AP53" i="4"/>
  <c r="AP52" i="4"/>
  <c r="AP51" i="4"/>
  <c r="AP49" i="4"/>
  <c r="AP108" i="4"/>
  <c r="AP14" i="4"/>
  <c r="AP15" i="4"/>
  <c r="AP16" i="4"/>
  <c r="AP28" i="4"/>
  <c r="AP37" i="4"/>
  <c r="AP35" i="4"/>
  <c r="AM35" i="4"/>
  <c r="AP34" i="4"/>
  <c r="AM34" i="4"/>
  <c r="AP33" i="4"/>
  <c r="AM33" i="4"/>
  <c r="AP32" i="4"/>
  <c r="AM32" i="4"/>
  <c r="AP31" i="4"/>
  <c r="AP30" i="4"/>
  <c r="AM30" i="4"/>
  <c r="AL30" i="4"/>
  <c r="AP29" i="4"/>
  <c r="AM29" i="4"/>
  <c r="AM28" i="4"/>
  <c r="AP27" i="4"/>
  <c r="AP26" i="4"/>
  <c r="AP25" i="4"/>
  <c r="AP24" i="4"/>
  <c r="AP23" i="4"/>
  <c r="AP22" i="4"/>
  <c r="AP103" i="4"/>
  <c r="AP99" i="4"/>
  <c r="AP95" i="4"/>
  <c r="AP107" i="4"/>
  <c r="AP71" i="4"/>
  <c r="AP70" i="4"/>
  <c r="AP68" i="4"/>
  <c r="AP66" i="4"/>
  <c r="AP64" i="4"/>
  <c r="AP62" i="4"/>
  <c r="AP59" i="4"/>
  <c r="AP48" i="4"/>
  <c r="AP47" i="4"/>
  <c r="AP46" i="4"/>
  <c r="AP45" i="4"/>
  <c r="AP44" i="4"/>
  <c r="AP43" i="4"/>
  <c r="AP86" i="4"/>
  <c r="AP85" i="4"/>
  <c r="AP84" i="4"/>
  <c r="X108" i="4"/>
  <c r="AL39" i="4"/>
  <c r="AP42" i="4"/>
  <c r="AP40" i="4"/>
  <c r="AP41" i="4"/>
  <c r="AP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Jose David Torne Lorduy</author>
  </authors>
  <commentList>
    <comment ref="S7" authorId="0" shapeId="0" xr:uid="{00000000-0006-0000-0100-000001000000}">
      <text>
        <r>
          <rPr>
            <b/>
            <sz val="9"/>
            <color indexed="81"/>
            <rFont val="Tahoma"/>
            <family val="2"/>
          </rPr>
          <t>USUARIO:
1. BIEN
2. SERVICIO</t>
        </r>
        <r>
          <rPr>
            <sz val="9"/>
            <color indexed="81"/>
            <rFont val="Tahoma"/>
            <family val="2"/>
          </rPr>
          <t xml:space="preserve">
</t>
        </r>
      </text>
    </comment>
    <comment ref="AK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M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B7" authorId="2" shapeId="0" xr:uid="{00000000-0006-0000-0100-000005000000}">
      <text>
        <r>
          <rPr>
            <sz val="9"/>
            <color indexed="81"/>
            <rFont val="Tahoma"/>
            <family val="2"/>
          </rPr>
          <t xml:space="preserve">VER ANEXO 1
</t>
        </r>
      </text>
    </comment>
    <comment ref="BC7" authorId="2" shapeId="0" xr:uid="{00000000-0006-0000-0100-000006000000}">
      <text>
        <r>
          <rPr>
            <b/>
            <sz val="9"/>
            <color indexed="81"/>
            <rFont val="Tahoma"/>
            <family val="2"/>
          </rPr>
          <t>VER ANEXO 1</t>
        </r>
        <r>
          <rPr>
            <sz val="9"/>
            <color indexed="81"/>
            <rFont val="Tahoma"/>
            <family val="2"/>
          </rPr>
          <t xml:space="preserve">
</t>
        </r>
      </text>
    </comment>
    <comment ref="AJ9" authorId="3" shapeId="0" xr:uid="{07015AF0-777C-4682-8123-42EC4B2E21E6}">
      <text>
        <r>
          <rPr>
            <b/>
            <sz val="9"/>
            <color indexed="81"/>
            <rFont val="Tahoma"/>
            <family val="2"/>
          </rPr>
          <t>Nombre de la actividad relacionada en SUIFP.
DEBE RELACIONAR TODAS LAS ACTIVIDADES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Jose David Torne Lorduy</author>
  </authors>
  <commentList>
    <comment ref="S7" authorId="0" shapeId="0" xr:uid="{86443413-13E9-4FF7-890B-E8EC0E37B8AB}">
      <text>
        <r>
          <rPr>
            <b/>
            <sz val="9"/>
            <color indexed="81"/>
            <rFont val="Tahoma"/>
            <family val="2"/>
          </rPr>
          <t>USUARIO:
1. BIEN
2. SERVICIO</t>
        </r>
        <r>
          <rPr>
            <sz val="9"/>
            <color indexed="81"/>
            <rFont val="Tahoma"/>
            <family val="2"/>
          </rPr>
          <t xml:space="preserve">
</t>
        </r>
      </text>
    </comment>
    <comment ref="AK7" authorId="0" shapeId="0" xr:uid="{9920471D-6F98-4B3D-BBAB-897CA42013F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M7" authorId="0" shapeId="0" xr:uid="{33CB47FF-F080-4305-8754-E361A410B246}">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7" authorId="1" shapeId="0" xr:uid="{51198138-C739-4D10-B724-4A88FB73795C}">
      <text>
        <r>
          <rPr>
            <b/>
            <sz val="9"/>
            <color indexed="81"/>
            <rFont val="Tahoma"/>
            <family val="2"/>
          </rPr>
          <t>Luz Marlene Andrade:</t>
        </r>
        <r>
          <rPr>
            <sz val="9"/>
            <color indexed="81"/>
            <rFont val="Tahoma"/>
            <family val="2"/>
          </rPr>
          <t xml:space="preserve">
1. Recursos Propios - ICLD
2. SGP
3. Donaciones
</t>
        </r>
      </text>
    </comment>
    <comment ref="BB7" authorId="2" shapeId="0" xr:uid="{3D639E91-E64C-4F93-9D3E-0CF47B5FBE7D}">
      <text>
        <r>
          <rPr>
            <sz val="9"/>
            <color indexed="81"/>
            <rFont val="Tahoma"/>
            <family val="2"/>
          </rPr>
          <t xml:space="preserve">VER ANEXO 1
</t>
        </r>
      </text>
    </comment>
    <comment ref="BC7" authorId="2" shapeId="0" xr:uid="{6F3E23E4-514B-407B-9719-9E1BCFC25D38}">
      <text>
        <r>
          <rPr>
            <b/>
            <sz val="9"/>
            <color indexed="81"/>
            <rFont val="Tahoma"/>
            <family val="2"/>
          </rPr>
          <t>VER ANEXO 1</t>
        </r>
        <r>
          <rPr>
            <sz val="9"/>
            <color indexed="81"/>
            <rFont val="Tahoma"/>
            <family val="2"/>
          </rPr>
          <t xml:space="preserve">
</t>
        </r>
      </text>
    </comment>
    <comment ref="AJ17" authorId="3" shapeId="0" xr:uid="{08582B1E-04AE-4F32-A523-C4740B4FEF0D}">
      <text>
        <r>
          <rPr>
            <b/>
            <sz val="9"/>
            <color indexed="81"/>
            <rFont val="Tahoma"/>
            <family val="2"/>
          </rPr>
          <t>Nombre de la actividad relacionada en SUIFP.
DEBE RELACIONAR TODAS LAS ACTIVIDADES</t>
        </r>
      </text>
    </comment>
    <comment ref="AJ19" authorId="3" shapeId="0" xr:uid="{ECDC115D-7CCC-4371-94DA-AD7390092A7A}">
      <text>
        <r>
          <rPr>
            <b/>
            <sz val="9"/>
            <color indexed="81"/>
            <rFont val="Tahoma"/>
            <family val="2"/>
          </rPr>
          <t>Nombre de la actividad relacionada en SUIFP.
DEBE RELACIONAR TODAS LAS ACTIVIDADES</t>
        </r>
      </text>
    </comment>
    <comment ref="AJ21" authorId="3" shapeId="0" xr:uid="{8E0EE393-1F87-4687-8890-87AECBAA2733}">
      <text>
        <r>
          <rPr>
            <b/>
            <sz val="9"/>
            <color indexed="81"/>
            <rFont val="Tahoma"/>
            <family val="2"/>
          </rPr>
          <t>Nombre de la actividad relacionada en SUIFP.
DEBE RELACIONAR TODAS LAS ACTIVIDADES</t>
        </r>
      </text>
    </comment>
    <comment ref="AJ87" authorId="3" shapeId="0" xr:uid="{43FC2EC9-ACFC-4FD1-BEF7-DFF924F02819}">
      <text>
        <r>
          <rPr>
            <b/>
            <sz val="9"/>
            <color indexed="81"/>
            <rFont val="Tahoma"/>
            <family val="2"/>
          </rPr>
          <t>Nombre de la actividad relacionada en SUIFP.
DEBE RELACIONAR TODAS LAS ACTIVIDADES</t>
        </r>
      </text>
    </comment>
  </commentList>
</comments>
</file>

<file path=xl/sharedStrings.xml><?xml version="1.0" encoding="utf-8"?>
<sst xmlns="http://schemas.openxmlformats.org/spreadsheetml/2006/main" count="2560" uniqueCount="1191">
  <si>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</si>
  <si>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</si>
  <si>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</si>
  <si>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</si>
  <si>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</si>
  <si>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</si>
  <si>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</si>
  <si>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</si>
  <si>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</si>
  <si>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</si>
  <si>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</si>
  <si>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</si>
  <si>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</si>
  <si>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</si>
  <si>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</si>
  <si>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</si>
  <si>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</si>
  <si>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</si>
  <si>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</si>
  <si>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</si>
  <si>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</si>
  <si>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</si>
  <si>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</si>
  <si>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</si>
  <si>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</si>
  <si>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</si>
  <si>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</si>
  <si>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</si>
  <si>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</si>
  <si>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</si>
  <si>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</si>
  <si>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</si>
  <si>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</si>
  <si>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</si>
  <si>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</si>
  <si>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</si>
  <si>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</si>
  <si>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</si>
  <si>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</si>
  <si>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</si>
  <si>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</si>
  <si>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</si>
  <si>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</si>
  <si>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</si>
  <si>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</si>
  <si>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19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</si>
  <si>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</si>
  <si>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</si>
  <si>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</si>
  <si>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</si>
  <si>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</si>
  <si>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</si>
  <si>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</si>
  <si>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</si>
  <si>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</si>
  <si>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</si>
  <si>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</si>
  <si>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</si>
  <si>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</si>
  <si>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</si>
  <si>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</si>
  <si>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</si>
  <si>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</si>
  <si>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</si>
  <si>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</si>
  <si>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</si>
  <si>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</si>
  <si>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</si>
  <si>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</si>
  <si>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</si>
  <si>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</si>
  <si>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</si>
  <si>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</si>
  <si>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</si>
  <si>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</si>
  <si>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</si>
  <si>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</si>
  <si>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</si>
  <si>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</si>
  <si>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</si>
  <si>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</si>
  <si>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</si>
  <si>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</si>
  <si>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</si>
  <si>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</si>
  <si>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</si>
  <si>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</si>
  <si>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</si>
  <si>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</si>
  <si>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</si>
  <si>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</si>
  <si>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</si>
  <si>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</si>
  <si>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</si>
  <si>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</si>
  <si>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</si>
  <si>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</si>
  <si>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</si>
  <si>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</si>
  <si>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</si>
  <si>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</si>
  <si>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</si>
  <si>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</si>
  <si>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</si>
  <si>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</si>
  <si>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</si>
  <si>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</si>
  <si>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</si>
  <si>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</si>
  <si>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</si>
  <si>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</si>
  <si>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</si>
  <si>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</si>
  <si>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</si>
  <si>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</si>
  <si>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</si>
  <si>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</si>
  <si>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ARTICULACION </t>
  </si>
  <si>
    <t>POLICA DE ADMINISTRACION DE RIESGOS</t>
  </si>
  <si>
    <t>REPORTE META BIENESTAR 30 MARZO 2023</t>
  </si>
  <si>
    <t>REPORTE META BIENESTAR 30 JUNIO 2023</t>
  </si>
  <si>
    <t>REPORTE META BIENESTAR 30 SEPTIEMBRE 2023</t>
  </si>
  <si>
    <t>REPORTE META BIENESTAR 30 DICIEMBRE 2023</t>
  </si>
  <si>
    <t xml:space="preserve">PROGRAMA </t>
  </si>
  <si>
    <t xml:space="preserve">DENOMINACION DEL PRODUCTO
</t>
  </si>
  <si>
    <t>REPORTE META PRODUCTO MARZO 30</t>
  </si>
  <si>
    <t>REPORTE META PRODUCTO JUNIO 30</t>
  </si>
  <si>
    <t>REPORTE META PRODUCTO SEPTIEMBRE 30</t>
  </si>
  <si>
    <t>REPORTE META PRODUCTO DICIEMBRE 30</t>
  </si>
  <si>
    <t>1. BIEN</t>
  </si>
  <si>
    <t>2- SERVICIO</t>
  </si>
  <si>
    <t>ODS 6</t>
  </si>
  <si>
    <t>CARTAGENA RESILIENTE</t>
  </si>
  <si>
    <t>SERVICIOS PÙBLICOS BÀSICOS DEL DISTRITO DE CARTAGENA " TODOS CON TODO"</t>
  </si>
  <si>
    <t>Tasa de cobertura de acueducto en suelo urbano</t>
  </si>
  <si>
    <t>Llevar al 97% el
Porcentaje de la
población que usa de
forma segura los
servicios de agua
potable en suelo urbano</t>
  </si>
  <si>
    <t>Llevar al 97% la cobertura de acueducto en suelo urbano</t>
  </si>
  <si>
    <t>procentaje</t>
  </si>
  <si>
    <t>AHORRO Y USO EFICIENTE DE LOS SERVICIOS PÚBLICOS "AGUA Y SANEAMIENTO PARA TODOS"</t>
  </si>
  <si>
    <t>Tasa de cobertura acueducto de forma segura en las comunidades Puerta de Hierro y Membrillal, ubicadas en el suelo urbano</t>
  </si>
  <si>
    <t>Tasa de cobertura</t>
  </si>
  <si>
    <t>Llevar al 100 %  la tasa de acueducto de forma segura en las comunidades de Puerta de hierro y Membrillal, ubicadas en suelo urbano.</t>
  </si>
  <si>
    <t>Servicio</t>
  </si>
  <si>
    <t>Red de distribución ampliada</t>
  </si>
  <si>
    <t xml:space="preserve">6,65%
</t>
  </si>
  <si>
    <t xml:space="preserve">Gestión con Valores para Resultados </t>
  </si>
  <si>
    <t>Politica de Servicio al ciudadano
Politica de Fortalecimiento organizacional</t>
  </si>
  <si>
    <t>SERVICIOS PÚBLICOS</t>
  </si>
  <si>
    <t>Garantizar la prestación de los servicios públicos domiciliarios (Acueducto, Alcantarillado y Aseo) y no domiciliarios (Alumbrado Público) a los habitantes del Distrito de Cartagena en un 100%, mediante inversiones en infraestructura, subsidios, estudios, políticas y estrategias pedagógicas, de acuerdo con las competencias distritales para mejorar los estándares de calidad, cobertura, acceso de manera permanente</t>
  </si>
  <si>
    <t>ACTUALIZACIÓN EXTENSIÓN DE REDES DE ACUEDUCTO EN EL DISTRITO DE CARTAGENA</t>
  </si>
  <si>
    <t>Garantizar la prestación del servicio de acueducto a las comunidades localizadas en la zona urbana, rural e insular del Distrito de Cartagena.</t>
  </si>
  <si>
    <t xml:space="preserve">SECRETARÍA GENERAL
OFICINA DE SERVICIOS PUBLICOS </t>
  </si>
  <si>
    <t>ACTUALIZACIÓN EXTENSIÓN DE REDES DE ACUEDUCTO EN EL DISTRITO DE CARTAGENA DE INDIAS</t>
  </si>
  <si>
    <t>2.3.4003.1400.2021130010208</t>
  </si>
  <si>
    <t>SI</t>
  </si>
  <si>
    <t>CONTRATO DE OBRA</t>
  </si>
  <si>
    <t>LICITACIÓN PÚBLICA</t>
  </si>
  <si>
    <t xml:space="preserve">SGP APSB
</t>
  </si>
  <si>
    <t>Posibilidad de pérdida Económica y Reputacional por la mala identificación de los predios de importancia estrategica debido a fallas humanas por la inadecuada manipulacion de equipos de georeferenciación</t>
  </si>
  <si>
    <t>Asesor de despacho para Serivicios Públicos Realizar la calibración del equipo de georeferenciación Seguimiento anual</t>
  </si>
  <si>
    <t>Tasa de cobertura de acueducto en suelo rural e insular</t>
  </si>
  <si>
    <t>Llevar al 80% el Porcentaje de la población que usa de forma segura los servicios de agua potable en suelo rural e insular</t>
  </si>
  <si>
    <t>Porcentaje</t>
  </si>
  <si>
    <t>Porcentaje de la poblacion con acceso a servicios de acueducto en forma segura en las comunidades de Tierra Bomba, Archipielago de San Bernardo, Isla fuerte, e Isla de Barú, ubicadas en suelo insular</t>
  </si>
  <si>
    <t>Llevar al 50% el porcentaje de la poblaciòn con acceso al acueducto de forma seguras en las comunidades de Tierra Bomba, Archipielago de San Bernardo, Isla furte, e Isla de Barù, ubicadas en suelo rural</t>
  </si>
  <si>
    <t>Agua transportada y entregada</t>
  </si>
  <si>
    <t>ACTUALIZACIÓN DEFINICIÓN E IMPLEMENTACIÓN DEL ESQUEMA DE PRESTACIÓN DE LOS SERVICIOS DE ACUEDUCTO Y ALCANTARILLADO DE LAS COMUNIDADES DE TIERRA BOMBA, ARCHIPIÉLAGO DE SAN BERNARDO, ISLA FUERTE E ISLA DE BARÚ. CARTAGENA DE INDIAS</t>
  </si>
  <si>
    <t>Garantizar el acceso al servicio público de acueducto de forma segura eficiente y continua</t>
  </si>
  <si>
    <t>DEFINICIÓN E IMPLEMENTACIÓN DEL ESQUEMA DE PRESTACIÓN DE LOS SERVICIOS DE ACUEDUCTO Y ALCANTARILLADO DE LAS COMUNIDADES DE TIERRA BOMBA, ARCHIPIÉLAGO DE SAN BERNARDO, ISLA FUERTE E ISLA DE BARÚ.</t>
  </si>
  <si>
    <t>2.3.4003.1400.2021130010292</t>
  </si>
  <si>
    <t>MEMORANDO DE ENTENDIMIENTO</t>
  </si>
  <si>
    <t>RECURSOS PROPIOS</t>
  </si>
  <si>
    <t>El Distrito de Cartagena de Indias ha venido dando cumplimiento a la sentencia T-012 del 22 de enero de 2019 de la Sala Séptima de Revisión de tutelas de la Corte Constitucional que revocó las sentencias de primera y segunda instancia, y en su lugar tuteló los derechos fundamentales al agua potable y al saneamiento básico de los accionantes y habitantes de la comunidad de Bocachica, ordenando adoptar acciones de corto, mediano y largo plazo al DISTRITO, ACUACAR, Gobernación de Bolívar, Ministerio de Vivienda, Ciudad y Territorio, Departamento Nacional de Planeación, Cardique, Procuraduría General de la Nación y Superintendencia de Servicios Públicos, conforme a sus competencias constitucionales, legales y jurisprudenciales, para solucionar definitivamente la problemática de acceso a los servicios de agua y saneamiento de los accionantes y la comunidad de Bocachica, garantizando que mientras se ejecute la solución definitiva, la comunidad de Bocachica tenga acceso al agua potable y a condiciones mínimas de saneamiento básico.
En virtud de los anterior, se ha firmado con el prestador Aguas de Cartagena S.A. E.S.P. MEMORANDO DE ENTENDIMIENTO PARA LA IMPLEMENTACIÓN DEL PLAN TÉCNICO OPERATIVO PARA EL ABASTECIMIENTO PROVISIONAL DE AGUA POTABLE Y SANEAMIENTO BÁSICO EN EL CORREGIMIENTO DE BOCACHICA, desde el 18 de septiembre de 2020; donde el Distrito ha aportado recursos por la suma de  CUATRO MIL CIENTO CINCUENTA Y NUEVE MILLONES OCHOCIENTOS OCHENTA Y CUATRO MIL SEISCIENTOS SESENTA Y OCHO PESOS MONEDA LEGAL ($4.159.884.668), necesarios para la implementación de este Plan provisional conforme a lo indicado por la Corte Constitucional.</t>
  </si>
  <si>
    <t>Asesor de despacho para Serivicios Públicos Realizar capacitación para el uso de los equipos de georeferenciación Seguimiento anual</t>
  </si>
  <si>
    <t>Porcentaje de la población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</si>
  <si>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vereda el Zapatero, comunidad de la Sevillana, ubicadas en zona rural.</t>
  </si>
  <si>
    <t>EXTENSIÓN DE REDES DE ACUEDUCTO EN LA LOCALIDAD DE LA VIRGEN Y TURÍSTICA EN EL DISTRITO DE CARTAGENA DE INDIAS</t>
  </si>
  <si>
    <t>Alto índice de hogares con condiciones
adecuadas para el acceso al agua potable en
vereda de Arroyo de las Canoas, Barrio
Fredonia, sector 11 de noviembre - Barrio Olaya y
sector Central - Barrio Olaya.</t>
  </si>
  <si>
    <t>Realizar el suministro de materiales</t>
  </si>
  <si>
    <t>Materiales</t>
  </si>
  <si>
    <t>REGALIAS</t>
  </si>
  <si>
    <t>SGR - Asignaciones directas</t>
  </si>
  <si>
    <t>GASTO DEL PROYECTO DE OBRA CON CODIGO BPIN 2021130010138 "EXTENSIÓN DE REDES DE ACUEDUCTO EN LA LOCALIDAD DE LA VIRGEN Y TURISTICA EN EL DISTRITO DE CARTAGENA DE INDIAS"</t>
  </si>
  <si>
    <t>00AD-4003-1400-2021-13001-0138</t>
  </si>
  <si>
    <t>Posibilidad de pérdida Reputacional y Económica por la mala georeferenciación del punto afectado Debido a fallas por parte de la aplicación o de la señal del operador en la zona</t>
  </si>
  <si>
    <t>Asesor de despacho para Serivicios Públicos Volver a tomar la foto del lugar afectado Seguimiento mensual</t>
  </si>
  <si>
    <t>Realizar transporte e instalación de tubería y accesorios</t>
  </si>
  <si>
    <t>Asesor de despacho para Serivicios Públicos Revisar la cobertura de las empresas de telecomunicion Seguimiento semestral</t>
  </si>
  <si>
    <t>Realizar empalme a tubería existente</t>
  </si>
  <si>
    <t>Asesor de despacho para Serivicios Públicos Crear una red de apoyo de la comunidad Seguimiento mensual</t>
  </si>
  <si>
    <t>Realizar movimiento de tierra</t>
  </si>
  <si>
    <t>Movimiento de Tierra</t>
  </si>
  <si>
    <t>Asesor de despacho para Serivicios Públicos Capacitacion para el manejo de la aplicación utilizada Seguimiento anual</t>
  </si>
  <si>
    <t>Ejecutar demoliciones - incluye retiro de material</t>
  </si>
  <si>
    <t xml:space="preserve">Demolición </t>
  </si>
  <si>
    <t>Posibilidad de pérdida Reputacional por la falta de actividades de sensibilizacion a los habitantes de la zona insular debido a los pocos recursos economicos destinados para ello.</t>
  </si>
  <si>
    <t>Asesor de despacho para Serivicios Públicos Tener a disposicion el presupuesto para la actividad Seguimiento semestral</t>
  </si>
  <si>
    <t>Realizar concretos</t>
  </si>
  <si>
    <t>concretos de la obra</t>
  </si>
  <si>
    <t>Asesor de despacho para Serivicios Públicos Abarcar el mayor espacio posible por actividad Seguimiento trimestral</t>
  </si>
  <si>
    <t>Realizar jardinería y paisajismo</t>
  </si>
  <si>
    <t>Asesor de despacho para Serivicios Públicos Hacer alianzas estrategicas con otras dependencias Seguimiento trimestral</t>
  </si>
  <si>
    <t>Realizar geotextil T2400</t>
  </si>
  <si>
    <t>Asesor de despacho para Serivicios Públicos Realizar las actividades virtualmente Seguimiento semestral</t>
  </si>
  <si>
    <t>Realizar interventoría</t>
  </si>
  <si>
    <t>Informe de interventoría</t>
  </si>
  <si>
    <t>Posibilidad de pérdida Reputacional por la extemporánea, imprecisa y/o baja calidad de respuesta a las PQRSD debido a la emisión de respuestas a favor de terceros o de un particular y/u ocultamiento de información relevante que incida en su gestión.</t>
  </si>
  <si>
    <t>Asesor de despacho para Serivicios Públicos Publicar a tiempo de Noticias. Seguimiento mensual</t>
  </si>
  <si>
    <t>Realizar supervisión</t>
  </si>
  <si>
    <t>Informe de supervisión</t>
  </si>
  <si>
    <t>Asesor de despacho para Serivicios Públicos Promover la participación permanente de los diferentes actores y organizaciones sociales para lo cual se actualizará semestralmente las bases de datos y de igual modo, se realizará la transmisión por los medios institucionales con el fin de acercar a la Ciudadanía. Seguimiento mensual</t>
  </si>
  <si>
    <t xml:space="preserve">CONSTRUCCION DEL SISTEMA DE ACUEDUCTO EN LA VEREDA EL ZAPATERO DEL CORREGIMIENTO LA BOQUILLA EN CARTAGENA DE INDIAS </t>
  </si>
  <si>
    <t>Bajos niveles de cobertura del servicio de acueducto en la vereda El Zapatero, corregimiento de La Boquilla del Distrito de Cartagena de
Indias</t>
  </si>
  <si>
    <t>SUMINISTRAR MATERIALES PARA RED DE ACUEDUCTO</t>
  </si>
  <si>
    <t xml:space="preserve">Materiales para la red </t>
  </si>
  <si>
    <t>CONSTRUCCION DEL SISTEMA DE ACUEDUCTO EN LA VEREDA EL ZAPATERO DEL CORREGIMIENTO LA BOQUILLA EN CARTAGENA DE INDIAS</t>
  </si>
  <si>
    <t xml:space="preserve">00AR-4003-1400-2021-00213-0267 </t>
  </si>
  <si>
    <t>Posibilidad de pérdida Reputacional por el incumplimiento de los planes, programas y proyectos establecidos en cada vigencia, debido a la poca socialización de la información de manera oportuna por medio de la oficina de información y prensa.</t>
  </si>
  <si>
    <t>Asesor de despacho para Serivicios Públicos Realizar mesas de trabajo para hacer seguimiento de las actividades y resultados de los planes, programas y proyectos establecidos en cada vigencia. Seguimiento anual</t>
  </si>
  <si>
    <t>SUMINISTRAR MATERIALES PARA ACOMETIDAS DOMICILIARIAS</t>
  </si>
  <si>
    <t xml:space="preserve">Asesor de despacho para Serivicios Públicos Implementar los procesos, procedimientos y formatos de supervisión e interventoría. Seguimiento mensual. </t>
  </si>
  <si>
    <t>TRANSPORTAR E INSTALAR TUBERÍA Y ACCESORIOS</t>
  </si>
  <si>
    <t>Tuberíay accesorios instalados</t>
  </si>
  <si>
    <t>Posibilidad de pérdida Reputacional Por inconsistencias al momento de la liquidación del cobro de alumbrado público, debido a la incorrecta verificación de la liquidación del cobro de alumbrado público y/o por intereses particulares y favorecimiento de intereses a terceros.</t>
  </si>
  <si>
    <t xml:space="preserve">Asesor de despacho para Serivicios Públicos Verificar el cumplimiento y el seguimiento a las actividades desarrolladas por medio de los documentos exigidos para generar la obligación y autorizar el pago. Seguimiento mensual. </t>
  </si>
  <si>
    <t>REALIZAR MOVIMIENTO DE TIERRA</t>
  </si>
  <si>
    <t xml:space="preserve">Asesor de despacho para Serivicios Públicos Implementar mecanismos hacia los encargados de las dependencias con el fin de disminuir la información errada (realizar reuniones, capacitaciones y seguimientos periódicos). Seguimiento mensual. </t>
  </si>
  <si>
    <t>REALIZAR DEMOLICIONES</t>
  </si>
  <si>
    <t>REALIZAR CONCRETOS</t>
  </si>
  <si>
    <t>REALIZAR EMPALME A TUBERÍA</t>
  </si>
  <si>
    <t>REALIZAR SOSTENIMIENTO DE ESTRUCTURAS DE BAJA O MEDIA</t>
  </si>
  <si>
    <t>REALIZAR AISLAMIENTO ELECTRICO REDES DE MEDIA Y BAJA TENSION</t>
  </si>
  <si>
    <t>REALIZAR INTERVENTORIA</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</si>
  <si>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</si>
  <si>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</si>
  <si>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</si>
  <si>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Pago de subsidios</t>
  </si>
  <si>
    <t>ADMINISTRACIÓN DEL FONDO DE SOLIDARIDAD Y REDISTRIBUCION DEL INGRESOS PARA LOS SERVICIOS PÚBLICOS DOMICILIARIOS DE ACUEDUCTO, ALCANTARILLADO Y ASEO EN EL DISTRITO DE CARTAGENA DE INDIAS</t>
  </si>
  <si>
    <t>2.3.4003.1400.2021130010196</t>
  </si>
  <si>
    <t>NO</t>
  </si>
  <si>
    <t>ACTAS DE PAGO 
RESOLUCIONES DE RECONOCIMIENTO DE CONTRIBUCIONES</t>
  </si>
  <si>
    <t>NO APLICA</t>
  </si>
  <si>
    <t>SGP APSB
RECURSOS PROPIOS</t>
  </si>
  <si>
    <t>Numero de Predios
Identificados con el POMCA
de importancia estratégicas</t>
  </si>
  <si>
    <t>N/A</t>
  </si>
  <si>
    <t>Predios</t>
  </si>
  <si>
    <t>Número de áreas  de importancia estratégica para asegurar la disponibilidad del recurso natural de agua, a fin de satisfacer las necesidades en materia de Agua Potable, de
la ciudadanía en el Distrito de Cartagena de indias</t>
  </si>
  <si>
    <t>Numero</t>
  </si>
  <si>
    <t>ND</t>
  </si>
  <si>
    <t>Proteger 20 predios de importancia estratégica para acueducto</t>
  </si>
  <si>
    <t>Acueductos optimizados</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</si>
  <si>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</si>
  <si>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</si>
  <si>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Realizar contratación de personal técnico, tecnólogo y profesional de apoyo requeridos para realizar seguimiento y control a la ejecución de las metas previstas en cuanto a protección de predios en áreas de importancia estratégica para acueducto.</t>
  </si>
  <si>
    <t>1.2.1.0.00-001 - ICLD</t>
  </si>
  <si>
    <t>PROTECCIÓN DE PREDIOS QUE CONSTITUYEN AREAS DE IMPORTANCIA ESTRATEGICA AIE PARA EL SISTEMA DE ACUEDUCTO DEFINIDO EN EL POMCA EN EL DISTRITO DE CARTAGENA DE INDIAS.</t>
  </si>
  <si>
    <t>2.3.3202.0900.2021130010218</t>
  </si>
  <si>
    <t>CONTRATO DE PRESTACION DE SERVICIOS</t>
  </si>
  <si>
    <t>DIRECTA</t>
  </si>
  <si>
    <t>Caracterización socioambiental y ecológica, y delimitación predial en el corregimiento de Rocha - Ciénaga Juan Gómez, perteneciente al Área de Importancia Estratégica para acueducto del Distrito de Cartagena</t>
  </si>
  <si>
    <t xml:space="preserve">CONVENIO </t>
  </si>
  <si>
    <t>CONVENIO COMPETITIVO</t>
  </si>
  <si>
    <t>CONTRATO DE CONSULTORIA</t>
  </si>
  <si>
    <t>CONCURSO DE MÉRITO</t>
  </si>
  <si>
    <t>CONVENIO</t>
  </si>
  <si>
    <t>CONTRATO INTERADMINISTRATIVO</t>
  </si>
  <si>
    <t>Llevar al 90% el
Porcentaje de la
población con acceso a
métodos de
saneamiento adecuados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</si>
  <si>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</si>
  <si>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</si>
  <si>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</si>
  <si>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SANEAMIENTO DE FORMA SEGURA PARA TODOS EN EL DISTRITO DE CARTAGENA</t>
  </si>
  <si>
    <t>Garantizar la prestación del servicio de recolección de aguas residuales a las comunidades localizadas en la zona urbana, rural e insular del Distrito de Cartagena.</t>
  </si>
  <si>
    <t>SANEAMIENTO DE FORMA SEGURA PARA TODOS EN EL DISTRITO DE CARTAGENA DE INDIAS</t>
  </si>
  <si>
    <t>2.3.4003.1400.2021130010293</t>
  </si>
  <si>
    <t>PROCESO LICITATORIO</t>
  </si>
  <si>
    <t>Extensión DE REDES DE ALCANTARILLADO EN LA LOCALIDAD INDUSTRIAL Y DE LA BAHÍA DE LA CIUDAD DE Cartagena de Indias</t>
  </si>
  <si>
    <t>Brindar a hogares de 19 barrios de Cartagena de Indias condiciones adecuadas para el acceso al servicio de alcantarillados cumpliendo
normas técnicas para este servicio público.</t>
  </si>
  <si>
    <t>Realizar suministro de materiales</t>
  </si>
  <si>
    <t>GASTO DE PROYECTO DE OBRAS CON CODIGO BPIN 202213001022 "EXTENSIÓN DE REDES DE ALCANTARILLADO EN LA LOCALIDAD INDUSTRIAL Y DE LA BAHIA EN LA CIUDAD DE CARTAGENA DE INDIAS"</t>
  </si>
  <si>
    <t>00AD-4003-1400-2022-13001-0022</t>
  </si>
  <si>
    <t>Porcentaje de la población con acceso a servicios de saneamiento de forma segura en las comunidades de Jorge Eliecer Gaitán, Meza Valdez, Madre Herlinda, La Esmeralda y Membrillal, en suelo rural</t>
  </si>
  <si>
    <t>c</t>
  </si>
  <si>
    <t>Realizar TRANSPORTE E INSTALACIÓN DE TUBERÍA Y ACCESORIOS</t>
  </si>
  <si>
    <t>Realizar MOVIMIENTO DE TIERRA</t>
  </si>
  <si>
    <t>Realizar DEMOLICIONES (incluye retiro de material)</t>
  </si>
  <si>
    <t>Realizar CONCRETOS</t>
  </si>
  <si>
    <t>Realizar ACERO DE REFUERZO</t>
  </si>
  <si>
    <t>Aceros instalados</t>
  </si>
  <si>
    <t>Realizar INTERVENCION A INFRAESTRUCTURA DE ENERGIA</t>
  </si>
  <si>
    <t>Realizar CARPINTERIA METALICA</t>
  </si>
  <si>
    <t>Carpinteria Metálica</t>
  </si>
  <si>
    <t>Realizar MANEJO DE AGUAS RESIDUALES</t>
  </si>
  <si>
    <t>Aguas Residuales Manejadas</t>
  </si>
  <si>
    <t>Realizar INTERVENTORIA</t>
  </si>
  <si>
    <t>Realizar APOYO A LA SUPERVISION</t>
  </si>
  <si>
    <t>ODS 7</t>
  </si>
  <si>
    <t>Incrementar el porcentaje de cobertura al 80% en cobertura de energia electrica en el area rural e insular</t>
  </si>
  <si>
    <t>Llevar al 80% el
Porcentaje de
Cobertura de Energía
Eléctrica en el área rural
e insular</t>
  </si>
  <si>
    <t>ENERGIA ASEQUIBLE, CONFIABLE, SOSTENIBLE Y MODERNA PARA TODOS</t>
  </si>
  <si>
    <t>Porcentaje de cobertura de energia asequible en la zona rural e insular</t>
  </si>
  <si>
    <t>Llevar al 85% el porcentaje de cobertura de energia asequible en la zona rural e insular</t>
  </si>
  <si>
    <t>Servicio de suministro de energía eléctrica a través de fuentes no convencionales de energía renovable</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</si>
  <si>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</si>
  <si>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</si>
  <si>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Informes de Ejecución del Contrato</t>
  </si>
  <si>
    <t xml:space="preserve">IMPLEMENTACIÓN DE LA OPTIMIZACIÓN DEL SERVICIO DE ALUMBRADO PÚBLICO Y EL SUMINISTRO DE ENERGÍA PARA EL SISTEMA, EN EL DISTRITO DE CARTAGENA </t>
  </si>
  <si>
    <t>2.3.2102.1900.2021130010195</t>
  </si>
  <si>
    <t>CONTRATO  INTERADMINSTRATIVO</t>
  </si>
  <si>
    <t>Porcentaje de Intensidad Energética del sistema económico de Cartagena</t>
  </si>
  <si>
    <t>Llevar al 90% del Porcentaje de Intensidad Energética del sistema económico de Cartagena</t>
  </si>
  <si>
    <t>Servicio de alumbrado público</t>
  </si>
  <si>
    <t>CONTRATO</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</si>
  <si>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</si>
  <si>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</si>
  <si>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FORTALECER LA CARACTERIZACIÓN Y REALIZAR DISEÑO E IMPLEMENTACION DE SOLUCIÓN ENERGÉTICA UNITARIA CON
FUENTE RENOVABLE PARA LAS VIVIENDAS DE ISLA FUERTE QUE NO CUENTEN CON EL SERVICIO DE ENERGÍA.</t>
  </si>
  <si>
    <t>IMPLEMENTACIÓN DE LA GARANTÍA AL ACCESO A UNA ENERGÍA LIMPIA, ASEQUIBLE, SEGURA, SOSTENIBLE, MODERNA Y EFICIENTE PARA LAS ZONAS RURAL E INSULAR DE CARTAGENA DE INDIAS</t>
  </si>
  <si>
    <t>2.3.2102.1900.2021130010202</t>
  </si>
  <si>
    <t>Porcentaje de la población
con acceso a métodos de
saneamiento adecuados en
suelo urbano</t>
  </si>
  <si>
    <t>85.47 %
Fuente Oficina
Asesora de
Servicios públicos,
2019</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</si>
  <si>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</si>
  <si>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</si>
  <si>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</si>
  <si>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</si>
  <si>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Servicios de implementación del Plan de Gestión Integral de Residuos Solidos PGIRS</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</si>
  <si>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</si>
  <si>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</si>
  <si>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1.2.1.0.00-001 - ICLD
1.2.3.2.22-185 INCENTIVO AL APROVECHAMIENTO Y TRATAMIENTO DE RESIUDOS SÓLIDOS (IAT)</t>
  </si>
  <si>
    <t>ACTUALIZACÓN IMPLEMENTACIÓN DEL PLAN DE GESTIÓN INTEGRAL DE RESIDUOS SÓLIDOS (PGIRS) EN EL DISTRITO DE CARTAGENA DE INDIAS CARTAGENA DE INDIAS</t>
  </si>
  <si>
    <t>2.3.4003.1400.2021130010212</t>
  </si>
  <si>
    <t>Ton - métricas disminuidas/año en el relleno sanitario</t>
  </si>
  <si>
    <t>Ton metricas</t>
  </si>
  <si>
    <t>34.307 Ton/métricas 
PGIRS 2016-2027</t>
  </si>
  <si>
    <t>Disminuir ton métricas  hasta alcanzar el 30% en el 2023</t>
  </si>
  <si>
    <t>Número de puntos críticos actualizados y geo referenciados</t>
  </si>
  <si>
    <t>54 puntos críticos.              
 PGIRS 2016-2027</t>
  </si>
  <si>
    <t>Reducir en un 50% los puntos críticos de la ciudad y aumentar cobertura</t>
  </si>
  <si>
    <t>ODS 12</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</si>
  <si>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</si>
  <si>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</si>
  <si>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</si>
  <si>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</si>
  <si>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</si>
  <si>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</si>
  <si>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</si>
  <si>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Formulación de la estrategias de Residuos de Aparatos Eléctricos y Electrónicos RAEE y llantas usadas</t>
  </si>
  <si>
    <t>Formular e implementar estrategia de Residuos de Aparatos Eléctricos y Electrónicos RAEE y llantas usadas</t>
  </si>
  <si>
    <t>Recursos propios</t>
  </si>
  <si>
    <t>NA</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</si>
  <si>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</si>
  <si>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</si>
  <si>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</si>
  <si>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</si>
  <si>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BIEN</t>
  </si>
  <si>
    <t>Productos digitales desarrollados (230200300)</t>
  </si>
  <si>
    <t>Gobierno digital</t>
  </si>
  <si>
    <t>DESARROLLO DE APLICACIONES</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</si>
  <si>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</si>
  <si>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Desarrollo de un sistema de informacion de los servicios publicos del distrito  Cartagena de Indias</t>
  </si>
  <si>
    <t>oficina Asesora de informatica
servicios publicos</t>
  </si>
  <si>
    <t>ICLD</t>
  </si>
  <si>
    <t>2.3.4599.1000.2021130010288</t>
  </si>
  <si>
    <t>CONTRATACION POR PRESTACION DE SERVICIOS</t>
  </si>
  <si>
    <t>Contratación directa</t>
  </si>
  <si>
    <t>ICLD - Recursos propios</t>
  </si>
  <si>
    <t>Informe de ejecucion del proyecto</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</si>
  <si>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</si>
  <si>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Se realizaron las reuniones de seguimiento al proyecto con los grupos de interes
se creo el repositorio documental</t>
  </si>
  <si>
    <t>Realizar ajustes al diseño del aplicativo con el fin de dar cumplimiento a la politica de gobierno digital</t>
  </si>
  <si>
    <t xml:space="preserve">DEPENDENCIA : </t>
  </si>
  <si>
    <t>ODS 6. Asegurar la disponibilidad y la gestión sostenible del agua y el saneamiento para todos.</t>
  </si>
  <si>
    <t>SERVICIOS PÚBLICOS BÁSICOS DEL DISTRITO DE CARTAGENA DE INDIAS: “TODOS CON TODO”</t>
  </si>
  <si>
    <t>TASA DE COBERTURA DE SANEAMIENTO EN SUELO URBANO.</t>
  </si>
  <si>
    <t>85.47 %
Fuente: DANE 2018</t>
  </si>
  <si>
    <t>LLEVA LA TASA DE COBERTURA DE SANEAMIENTO EN SUELO URBANO.</t>
  </si>
  <si>
    <t>LLEVAR AL 90 % LA TASA DE COBERTURA DE SANEAMIENTO EN SUELO URBANO.</t>
  </si>
  <si>
    <t xml:space="preserve">Porcentaje </t>
  </si>
  <si>
    <t>0,53</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</si>
  <si>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</si>
  <si>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</si>
  <si>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</si>
  <si>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</si>
  <si>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</si>
  <si>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SERVICIO</t>
  </si>
  <si>
    <t>Informe de supervisión y certificación de saneamiento ambiental</t>
  </si>
  <si>
    <t xml:space="preserve">Gestión con valores para resultados </t>
  </si>
  <si>
    <t xml:space="preserve">
Politica de Servicio al ciudadano
Politica de fortalecimiento organizacional</t>
  </si>
  <si>
    <t xml:space="preserve">Administración de bienes y servicios </t>
  </si>
  <si>
    <t>Abastecer, administrar y mantener el 100% los bienes y servicios (servicios públicos, de aseo, vigilancia, parque automotor, telefonía,etc) de manera efectiva, permanente y de acuerdo al presupuesto disponible, para satisfacer las necesidades de las partes interesadas y contribuir al cumplimiento de la misión de la entidad prestando un servicio con la calidad y oportunidad que demandan los ciudadanos.</t>
  </si>
  <si>
    <t>ADMINISTRACION Y OPERACIÓN DE LOS CEMENTERIOS DISTRITALES – POR UNA CARTAGENA LIBRE Y RESILIENTE</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</si>
  <si>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</si>
  <si>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Direccion Administrativa de Apoyo Logistico</t>
  </si>
  <si>
    <t>1.2.1.0.00-001 – ICLD.</t>
  </si>
  <si>
    <t>ADMINISTRACIÓN Y OPERACIÓN DE LOS CEMENTERIOS PÚBLICOS DISTRITALES – POR UNA CARTAGENA LIBRE Y RESILIENTE” CARTAGENA DE INDIAS.</t>
  </si>
  <si>
    <t>2.3.4599.1000.2021130010174</t>
  </si>
  <si>
    <t>14-CONTRATO DE OBRA</t>
  </si>
  <si>
    <t>SELECCIÓN ABREVIADA</t>
  </si>
  <si>
    <t>1. Posibilidad de pérdida Reputacional por sancion del ente regulador debido a la falta de cargue en SECOP de la documentación requerida  como soporte legal de los procesos contractuales
2. Posibilidad de pérdida Económica y Reputacional por pérdida o daño de bienes muebles debido a inventario desactualizado que permita identificar lugar y responsable de los BM
3.Posibilidad de pérdida Económica por deterioro de los bienes de consumo debido a condiciones inadecuadas de almacenamiento por plagas y condiciones ambientales.</t>
  </si>
  <si>
    <t>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2.La jefe de Almacén  realiza inventario de bienes muebles en cada vigencia administrativa para detectar inconsistencias de los bienes asignados a funcionarios que hayan salido de la entidad y proceder a enviar reporte a la Oficina de Control Interno para su tratamiento.
3.El líder de Almacén  realiza reubicación y rotación de los bienes de consumo según la naturaleza de estos.</t>
  </si>
  <si>
    <t>4.Posibilidad de pérdida Económica y Reputacional por fallas en la supervisión de los contratos debido a insuficiencia de personal idóneo para cumplir con el seguimiento a la ejecución de los contratos.
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</si>
  <si>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4.El director de Apoyo Logístico  solicita a TH la contratación de personal idóneo en relación con los contratos que apoyarán en la gestión del supervisor Cada vez que se requiera.
5.Líder de contratación expedirá lineamientos sobre las liquidaciones contractuales una vez al año .
6. Líder de contratación expedirá lineamientos sobre la revisión de pólizas al momento de realizar las liquidaciones contractuales una vez al año .</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</si>
  <si>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</si>
  <si>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</si>
  <si>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</si>
  <si>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Obra construida e informe de gestión / Supervisión</t>
  </si>
  <si>
    <t>95-CONTRATO DE PRESTACION DE SERVICIOS MINIMA CUANTIA</t>
  </si>
  <si>
    <t xml:space="preserve">MINIMA </t>
  </si>
  <si>
    <t xml:space="preserve">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
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</si>
  <si>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
9.El lider del subproceso de Adm del Patrimonio inmobiliario presenta al Director de Apoyo Logístico un presupuesto  que permita en la siguiente vigencia atender las necesidades en materia financiera para el saneamiento del patrimonio.</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</si>
  <si>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</si>
  <si>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</si>
  <si>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</si>
  <si>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Obra construida de acciones preventivas y correctivas e informe de gestión / Supervisión</t>
  </si>
  <si>
    <t>12-CONTRATO DE PRESTACION DE SERVICIOS</t>
  </si>
  <si>
    <t>10.Posibilidad de pérdida Reputacional por no reportar oportunamente los bienes de distrito en la plataforma nacional debido a inventario desactualizado de bienes inmuebles.
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</si>
  <si>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10.El lider del subproceso de Adm del Patrimonio inmobiliario reporta oportunamente el inventario de bienes inmuebles del distrito a Gestión contable (Hacienda pública) para su registro en el sistema contable.
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</si>
  <si>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t>Objetivo Propuesto 17. Fortalecer los medios de implementación y revitalizar la alianza mundial
para el desarrollo sostenible.</t>
  </si>
  <si>
    <t>CARTAGENA CONTINGENTE</t>
  </si>
  <si>
    <t>DESARROLLO ECONOMICO Y EMPLEABILIDAD</t>
  </si>
  <si>
    <t>NUMERO DE PLATAFORMAS DE INCLUSION PRODUCTIVA EN FUNCIONAMIENTO</t>
  </si>
  <si>
    <t>Diseñar e
Implementar 
Plataforma de
inclusión productiva
Distrital</t>
  </si>
  <si>
    <t>Diseñar e implementar 1 plataforma de inclusion productiva distrital</t>
  </si>
  <si>
    <t>Desarrollo del Ecosistema Digital basado en la cuarta revolucion industrial.</t>
  </si>
  <si>
    <t>No. de jovenes formados en tics y tecnologia de la cuarta revolución industrial</t>
  </si>
  <si>
    <t>Formar a 1000 jovenes en Tics y tecnologias de la cuarta revolución industrial</t>
  </si>
  <si>
    <t>Personas capacitadas en tecnologías de la información y las comunicaciones (230103000)</t>
  </si>
  <si>
    <t>GESTION DE PROYECTOS DE TECNOLOGIAS DE LA INFORMACION</t>
  </si>
  <si>
    <t xml:space="preserve">Gerenciar anualmente el 100% de los proyectos TI que lleven a la consolidación de la visión estratégica de futuro de la transformación digital del distrito de Cartagena, articulando los esfuerzos tanto de las entidades centralizadas, descentralizadas y del gobierno nacional. </t>
  </si>
  <si>
    <t>Desarrollo del ecosistema digital basado en la cuarta revolución industrial  Cartagena de Indias</t>
  </si>
  <si>
    <t>2021130010290 - Territorial</t>
  </si>
  <si>
    <t>Crear las capacidades en la ciudad de Cartagena que garanticen la generación de Emprendimientos digitales de calidad
y sostenibles, enfatizando en la adopción de las tecnologías de la cuarta revolución industrial como herramientas f</t>
  </si>
  <si>
    <t>Oficina Asesora de Informatica</t>
  </si>
  <si>
    <t>INGRID SOLANO BENITEZ</t>
  </si>
  <si>
    <t>2.3.2399.0400.2021130010290</t>
  </si>
  <si>
    <t>Meta bienestar cumplida en 100 %</t>
  </si>
  <si>
    <t xml:space="preserve">Posibilidad de perdida economica y reputacional por inadecuada formulacion de proyectos de TI debido a la desarticulacion con el plan de desarrollo vigente			</t>
  </si>
  <si>
    <t>1. Se presenta la planificación de los proyectos a desarrollar
2.- Se realiza seguimiento al cronograma de cada proyecto
3.- Se realizan los reportes en la plataforma del SPI en forma trimestral detallando las actividades realizadas y la ejecución del presupuesto</t>
  </si>
  <si>
    <t>No. de funcionarios de la Alcaldia distrital de Cartagena formados en tics y cuarta revolucion industrial</t>
  </si>
  <si>
    <t>Formar a 600 funcionarios de la Alcaldia distrital de Cartagena en tics y cuarta revolución industrial</t>
  </si>
  <si>
    <t>Personas certificadas en gestión del espectro  (230103300)</t>
  </si>
  <si>
    <t>No. de plataforma de e-learning para funcionarios y cuidadanos capacitar en tics, tecnologia de la cuarta revolución industrial.</t>
  </si>
  <si>
    <t>implementar 1 plataforma de e-learning para funcionarios y ciudadanos capacitar en tics, tecnologia de la cuarta revolución.</t>
  </si>
  <si>
    <t>0,3</t>
  </si>
  <si>
    <t>No. de politica publica de Ctel formulada</t>
  </si>
  <si>
    <t>Formular 1 politica publica de Ctel</t>
  </si>
  <si>
    <t>Documentos de lineamientos técnicos elaborados (230208300)</t>
  </si>
  <si>
    <t>No. De Plataforma de Inclusión Productiva Distrital en Funcionamiento</t>
  </si>
  <si>
    <t xml:space="preserve">Numero </t>
  </si>
  <si>
    <t>MAS COOPERACION INTERNACIONAL</t>
  </si>
  <si>
    <t>No. de recursos gestionados para robustecer la financiación del Plan de Desarrollo Salvemos Juntos a Cartagena</t>
  </si>
  <si>
    <t>Pesos</t>
  </si>
  <si>
    <t>Gestionar 40.000.000.000 para financiar el Plan de desarrollo</t>
  </si>
  <si>
    <t>Servicio de asistencia técnica (4599031)</t>
  </si>
  <si>
    <t>Direccionamiento estrategico</t>
  </si>
  <si>
    <t xml:space="preserve">Planeación institucional
Gestión presupuestal
</t>
  </si>
  <si>
    <t>COOPERACION INTERNACIONAL</t>
  </si>
  <si>
    <t>Atraer y gestionar recursos para fortalecer la financiación del 100% de los programas del Plan de Desarrollo vigente y demás necesidades identificadas en el distrito, a través del relacionamiento con el ecosistema de cooperación internacional y la alineación estratégica de la oferta existente cooperación internacional de manera permanente.</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</si>
  <si>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</si>
  <si>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</si>
  <si>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Cooperación Internacional</t>
  </si>
  <si>
    <t>2.3.4599.1000.2021130010216</t>
  </si>
  <si>
    <t>REALIZAR LA SUSCRIPCIÓN A REDES DE CIUDADES PARA FORTALECER EL INTERCAMBIODE EXPERIENCIAS EN MATERIA DE COOPERACIÓN DEL DISTRITO.</t>
  </si>
  <si>
    <t>31-RESOLUCION</t>
  </si>
  <si>
    <t xml:space="preserve">1.Posibilidad de pérdida Económica y Reputacional Por desconocimiento de procedimientos Debido a falta de estandarizacion de los procesos
2.Posibilidad de pérdida Reputacional Por reprocesos en la gestión administrativa Debido a desactualización del listado maestro de Cooperantes - Entidades sin animo de lucro </t>
  </si>
  <si>
    <t>1.Lider del proceso Aplica los Procedimientos documentados,  realizando Verificación de acceso a la información. 
2.Lider del proceso Utiliza Herramientas que garanticen el reporte de información agil y sencillo de forma permanente</t>
  </si>
  <si>
    <t>No. de organizaciones habilitadas para cooperar</t>
  </si>
  <si>
    <t>Organizaciones</t>
  </si>
  <si>
    <t>Habilitar 50 organizaciones adicionales  para Cooperación.</t>
  </si>
  <si>
    <t xml:space="preserve">ADQUISISCIÓN DE CERTIFICADOS PARA ORGANIZACIONES LOCALES FORTALECIDAD EN LOS PROCESOS DE GESTIÓN Y EJECUCUIÓN DE RECURSOS DE COOPERACIÓN INTERNACIONAL </t>
  </si>
  <si>
    <t>19-CONTRATO DE SUMINISTRO</t>
  </si>
  <si>
    <t>3.Posibilidad de pérdida Reputacional Por Incumplimiento de entrega de información  Debido a la falta de información para el seguimiento del proceso de gestion de recursos</t>
  </si>
  <si>
    <t>3.Lider del proceso realiza Revisión y actualización del listado  maestro de Cooperantes - Entidades sin animo de lucro  semestralmente</t>
  </si>
  <si>
    <t>No. De Plan de Internacionalización de la Ciudad Formulado</t>
  </si>
  <si>
    <t>Plan formulado participativamente</t>
  </si>
  <si>
    <t xml:space="preserve">Formular el primer Plan de Internacionalización de la Ciudad </t>
  </si>
  <si>
    <t>Bien</t>
  </si>
  <si>
    <t>Documentos de planeación (4599019)</t>
  </si>
  <si>
    <t>FORMULACION DEL PLAN DE INTERNACIONALIZACION DEL DISTRITO DE CARTAGENA DE INDIAS</t>
  </si>
  <si>
    <t>Optimizar la acción internacional distrital como instrumento para impulsar la agenda de desarrollo cultural, social, medioambiental, y economico de la ciudad de Cartagena</t>
  </si>
  <si>
    <t>2.3.4599.1000.2021130010193</t>
  </si>
  <si>
    <t>REALIZAR EL DISEÑO, DIAGRAMACIÓN E IMPRESIÓN DOCUMENTAL DEL PRIMER PLAN DE INTERNAICONALIZACIÓN DE CARTAGENA</t>
  </si>
  <si>
    <t xml:space="preserve">4.Posibilidad de pérdida Reputacional Por reprocesos en la gestión administrativa Debido a desactualización del listado maestro de Cooperantes - Entidades sin animo de lucro </t>
  </si>
  <si>
    <t xml:space="preserve">4.Lider del proceso realiza Revisión y actualización del listado  maestro de Cooperantes </t>
  </si>
  <si>
    <t>CONTRATACIÓN DE PRESTACIÓN DE SERVICIO DE CATERING Y LOGÍSTICA PARA REALIZACIÓN DE EVENTOS DE RELACIONAMIENTO CON ACTORES INTERNACIONALES.</t>
  </si>
  <si>
    <t xml:space="preserve">5.Posibilidad de pérdida Reputacional Por Incumplimiento de reportes de información  Debido al reporte de esta en fechas posteriores, definidas por los diferentes entes de control para cada caso o falta de información en su transmisión </t>
  </si>
  <si>
    <t xml:space="preserve">5.Lider del proceso Hacer seguimiento a la
programación de los reportes
que se deben realizar durante la
vigencia cuando aplique </t>
  </si>
  <si>
    <t>Objetivo Propuesto 9. Construir infraestructura flexible, promover la industrialización inclusiva
y sostenible; y fomentar la innovación.</t>
  </si>
  <si>
    <t>Número de Plataforma de Inclusion Productiva  Distrital en Funcionamiento</t>
  </si>
  <si>
    <t>Diseñar e implementar 1 plataforma de inclusión productiva distrital</t>
  </si>
  <si>
    <t>Número</t>
  </si>
  <si>
    <t>SISTEMA DE MERCADOS PUBLICOS</t>
  </si>
  <si>
    <t>Red de Mercados Sectoriales Construidos</t>
  </si>
  <si>
    <t>25%  Plaza de Mercado Santa Rita Funcionando</t>
  </si>
  <si>
    <t>Construir y Adecuar 3 plazas de mercado sectoriales</t>
  </si>
  <si>
    <t>Sede construida y dotada (4599008)</t>
  </si>
  <si>
    <t>Servicio al Ciudadano</t>
  </si>
  <si>
    <t>MERCADOS PÚBLICOS</t>
  </si>
  <si>
    <t>Proveer las condiciones administrativas, operativas, jurídicas y ambientales para el funcionamiento del 100% de las plazas de mercados públicos del distrito de Cartagena con el fin de garantizar el abastecimiento y la seguridad alimentaria del consumidor final de manera permanente</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</si>
  <si>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</si>
  <si>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</si>
  <si>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estudios de pre inversión 
mercados sectoriales</t>
  </si>
  <si>
    <t>Documentos de lineamientos técnicos</t>
  </si>
  <si>
    <t>2.3.4599.1000.2021130010190</t>
  </si>
  <si>
    <t>Construir y adecuar  tres plazas de mercados sectoriales / Convenio Interadministrativo</t>
  </si>
  <si>
    <t>Convenio Interadministrativo</t>
  </si>
  <si>
    <t>1.Posibilidad de pérdida Económica y Reputacional por la ausencia de una base de datos donde se identifiquen los locales y los adjudicatarios debido a no contar contar con un sistema de información seguro y eficaz</t>
  </si>
  <si>
    <t>1.Asesor de despacho para Asuntos de Mercados Documentar la base de datos de los adjudicatarios con sus respectivos locales y montar un sistema de informacion que los contenga Seguimiento trimestral</t>
  </si>
  <si>
    <t>Realizar diagnóstico y contratación para adecuaciones de infraestructura de los mercados públicos</t>
  </si>
  <si>
    <t>2.Posibilidad de pérdida Reputacional y Económica por el mal seguimiento y control al cumplimiento de los contratos de uso de los locales comerciales y demas normas debido a condiciones laborales y ambientales inadecuadas</t>
  </si>
  <si>
    <t>2.Asesor de despacho para Asuntos de Mercados Mantener  actualizadas fichas de seguimiento a control de contratos a adjudicatarios, donde se establezca semaforos de conrol donde las falencias y sus niveles se reprenten por convenciones de colores, ahí mismo se alinien  las  posibles mejoras a las falencias y sus colores convencionales Seguimiento mensual</t>
  </si>
  <si>
    <t>Número de comerciantes minoristas adjudicatarios formalizados reubicados</t>
  </si>
  <si>
    <t>Formalizar a 1665 comerciantes minoristas</t>
  </si>
  <si>
    <t>Servicio de educación informal  (4599030)</t>
  </si>
  <si>
    <t>Caracterización de comerciantes, 
adjudicatarios del Mercado de Bazurto 
Socialización de Actividad con 
comerciantes a caracterizar, realizar 
sistematización y análisis de información 
recopilada</t>
  </si>
  <si>
    <t>Formalizar a 1665 comerciantes minoristas / Contratación Directa</t>
  </si>
  <si>
    <t>Contratación Directa</t>
  </si>
  <si>
    <t>SGP</t>
  </si>
  <si>
    <t>3.Posibilidad de pérdida Económica por fallas en el calculo de los estados de cuenta de los adjudicatarios debido a no contar con información detallada de los estados de cuenta de los adjudicatarios en años anteriores</t>
  </si>
  <si>
    <t>3.Asesor de despacho para Asuntos de Mercados Establecer lineamientos y parametros de calculos de los estados de cuenta de los adjudicatarios que arroje informacion detallada historica de los mismos.. Seguimiento mensual</t>
  </si>
  <si>
    <t>Reorganización de los procesos administrativos y operativos de las plazas de mercados públicos.</t>
  </si>
  <si>
    <t>4.Posibilidad de pérdida Reputacional por la falta de apoyo policivo y demas entidades con competencia en los operativos debido a la naturaleza de los controles que pueden afectar la integridad fisica del personal</t>
  </si>
  <si>
    <t>4.Asesor de despacho para Asuntos de Mercados Verificar el cumplimiento del apoyo policivo y demas entidades con competencias en los operativos debido a la naturaleza de los controles que puedan afectar la integridad fisica del personal  asistencial de los mercados publicos Seguimiento mensual</t>
  </si>
  <si>
    <t>Desarrollo de estrategias medio ambientales con los diferentes actores del mercado de Bazurto incluyendo a los moradores de los barrios aledaños y empresas prestadoras del servicio de aseo.</t>
  </si>
  <si>
    <t>5.Posibilidad de pérdida Reputacional por la falta de seguimiento y control de los compromisos adquiridos en el desarrollo de los operativos debido al poco personal asignado para las labores operativas</t>
  </si>
  <si>
    <t>5.Asesor de despacho para Asuntos de Mercados Verificar el cumplimiento y el seguimiento a las actividades desarrolladas por medio de los operativos para el desarrollo de los compromisos adquiridos Seguimiento mensual</t>
  </si>
  <si>
    <t xml:space="preserve">Capacitación como ampliación de cobertura y manejo integral de los residuos sólidos en la plaza pública del mercado de Bazurto  </t>
  </si>
  <si>
    <t>6.Posibilidad de pérdida Reputacional Por la falta de herramientas y elementos de seguridad y salud del  personal para el desarrollo de los operativos ambientales debido a las condiciones de insalubridad y contaminacion de las zonas intervenidas
7.Posibilidad de pérdida Reputacional Por falta de herramientas para el desarrollo del cronograma de mantenimiento debido a los bajos recursos presupuestales  y malas condiciones de infraestructura de los mercados publicos</t>
  </si>
  <si>
    <t>6.Asesor de despacho para Asuntos de Mercados Verificar el cumplimiento y el seguimiento a las actividades desarrolladas en  los operativos ambientales para mejorar las condiciones de salubridad y descontaminacion de zonas intervenidas Seguimiento mensual. 
7.Asesor de despacho para Asuntos de Mercados Verificar el cumplimiento de herramientas planificadas para el seguimiento del cronograma de mantenimiento de la infraestructura de los mercados publicos  con sus respectivas apropiaciones presupuestales  para el logro del objetivo  seguimiento mensual</t>
  </si>
  <si>
    <t>TURISMO, MOTOR DE REACTIVACIÓN ECONÓMICA PARA CARATGENA DE INDIAS</t>
  </si>
  <si>
    <t>Número de visitantes que llegan a la ciudad de Cartagena de Indias</t>
  </si>
  <si>
    <t xml:space="preserve">Mantener el número de visitantes que llegan a la ciudad de Cartagena de Indias </t>
  </si>
  <si>
    <t>Mantener el número de visitantes que llegan a la ciudad de Cartagena de Indias 3.207.999</t>
  </si>
  <si>
    <t>Visitantes</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</si>
  <si>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</si>
  <si>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</si>
  <si>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</si>
  <si>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 xml:space="preserve">SERVICIO </t>
  </si>
  <si>
    <t>Servicio de circuito turístico (3502049)</t>
  </si>
  <si>
    <t>Servicio al ciudadano</t>
  </si>
  <si>
    <t>Actualmente no se encuentra incluidos dentro del Modelo de Operación por Procesos de la Alcaldia de Cartagena.</t>
  </si>
  <si>
    <t>CONSOLIDACIÓN DE LA PROMOCIÓN NACIONAL E INTERNACIONAL DE CARTAGENA DE INDIAS</t>
  </si>
  <si>
    <t>2.3.3502.0200.2021130010205</t>
  </si>
  <si>
    <t>CONVENIO INTERADMINISTRATIVO SEC. GENERAL - CORPOTURISMO</t>
  </si>
  <si>
    <t>CONECTIVIDAD</t>
  </si>
  <si>
    <t>Número de rutas aéreas conectando directamente a Cartagena de Indias con otros destinos nacionales e internacionales</t>
  </si>
  <si>
    <t>18 rutas aéreas</t>
  </si>
  <si>
    <t>Mantener 18 rutas aéreas conectada directamente a Cartagena</t>
  </si>
  <si>
    <t>Servicio de apoyo financiero para la promoción turística nacional e internacional (3502037)</t>
  </si>
  <si>
    <t>CONSOLIDACIÓN DE LA CONECTIVIDAD PARA CARTAGENA DE INDIAS</t>
  </si>
  <si>
    <t>2.3.3502.0200.2021130010204</t>
  </si>
  <si>
    <t>TURISMO COMPETITIVIO Y SOSTENIBLE</t>
  </si>
  <si>
    <t>Numero de Zonas turísticas Ordenadas</t>
  </si>
  <si>
    <t>Mantener 4 zonas turísticas ordenadas</t>
  </si>
  <si>
    <t>DESARROLLO DEL TURISMO COMPETITIVO Y SOSTENIBLE PARA CARTAGENA DE INDIAS</t>
  </si>
  <si>
    <t>2.3.3502.0200.2021130010203</t>
  </si>
  <si>
    <t>Número de Centros de atención turística funcionando</t>
  </si>
  <si>
    <t>Mantener en funcionamiento 5 centros de atención turística</t>
  </si>
  <si>
    <t>Número de Puntos de Información Turística funcionando</t>
  </si>
  <si>
    <t>Mantener en funcionamiento 3 puntos de información turística</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</si>
  <si>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</si>
  <si>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</si>
  <si>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Servicio de educación informal en asuntos turísticos (3502045)</t>
  </si>
  <si>
    <t xml:space="preserve">16 - Promover sociedades en paz inclusivas y sostenibles, es la apuesta desde el Pilar Cartagena Transparente. </t>
  </si>
  <si>
    <t>CARTAGENA TRANSPARENTE</t>
  </si>
  <si>
    <t>GESTIÓN Y DESEMPEÑO INSTITUCIONAL PARA LA GOBERNANZA</t>
  </si>
  <si>
    <t>Elevar el índice de desempeño institucional medido a través de FURAG (Formulario Único de Reporte de Avances de la Gestión</t>
  </si>
  <si>
    <t>Implementar integralmente las 7 dimensiones y sus políticas del Modelo Integrado de Planeación y Gestión (MIPG)</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</si>
  <si>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</si>
  <si>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</si>
  <si>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</si>
  <si>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</si>
  <si>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Politica de Fortalecimiento Organizacional y simplificación de procesos
Politica de 
Racionalización de tramites
Politica de Servicio al ciudadano</t>
  </si>
  <si>
    <t xml:space="preserve">Calidad
</t>
  </si>
  <si>
    <t xml:space="preserve">Garantizar la implementación de un modelo de operación por proceso que permita obtener productos y servicios de calidad, articulados con el desarrollo y la mejora continua, generando satisfacción de nuestros colaboradores y la ciudadanía </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</si>
  <si>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</si>
  <si>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</si>
  <si>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INTEGRACIÓN DEL SISTEMA DE GESTIÓN DE LA CALIDAD Y EL SERVICIO AL CIUDADANO PARA LA IMPLEMENTACIÓN DEL MODELO INTEGRADO DE PLANEACIÓN Y GESTIÓN EN LA SECRETARÍA GENERAL -TG+ CARTAGENA DE INDIAS</t>
  </si>
  <si>
    <t>2.3.4599.1000.2020130010277</t>
  </si>
  <si>
    <t>Contrato de Prestación de servicios</t>
  </si>
  <si>
    <t>Prestación de servicios</t>
  </si>
  <si>
    <t>Posibilidad de pérdida Reputacional por el bajo cumplimiento en los criterios diferenciales de las politicas de gestion y desempeño y/o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</si>
  <si>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</si>
  <si>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Posibilidad de pérdida Reputacional y Económica por ausencia de información documentada del modelo de operación por procesos debido a la omisión de los servidores públicos al momento de aplicar los lineamientos establecidos para el levantamiento de sus procesos</t>
  </si>
  <si>
    <t>Asesor externo - Area de Calidad Realizar el seguimiento por parte del Area de Calidad al cumplimiento de los criterios diferenciales de las politicas de gestión y desempeño por parte de los lideres de las políticas establecidos en los decretos 1409 de 2018 y 1225 de 2021. Seguimiento trimestral</t>
  </si>
  <si>
    <t>Posibilidad de pérdida Reputacional por fallas tecnologicas en el aplicativo SOLCADO debido a errores en la programacion interna del aplicativo, impidiendo el registro, control y trazabilidad de la documentacion del modelo de operación por procesos en la alcaldia</t>
  </si>
  <si>
    <t>Asesor externo - Area de Calidad Elaborar un procedimiento que describa la ruta para la programación de los flujos de trabajo para el registro, control y trazabilidad de la información en el aplicativo SOLCADO. Seguimiento trimestral</t>
  </si>
  <si>
    <t>Gestionar el 100% de  las peticiones, quejas, reclamos, sugerencias, felicitaciones y Denuncias (PQRSFD) formulados por los grupos de valor de la Alcaldía Mayor de Cartagena de Indias de manera permanente, aumentando el nivel de servicio mediante los canales de atención habilitados para garantizar los tiempos de respuestas.</t>
  </si>
  <si>
    <t>*Estudios previos:33%                                   *Publicación en el SECOP: 33%                          *Adjudicación: 33%</t>
  </si>
  <si>
    <t xml:space="preserve">Contratación directa de Minima cuantia </t>
  </si>
  <si>
    <t xml:space="preserve"> Minima cuantia </t>
  </si>
  <si>
    <t>Posibilidad de afectación economica y reputacional por recibir o solicitar algun tipo de dadiva o prebenda para direccionar el proceso de contratación  a favor de un tercero</t>
  </si>
  <si>
    <t>El profesional de contratación cada vez que se va a realizar un contrato  verifica la información del proveedor corresponde con los requisitos establecidos de contratación  a través de una lista de chequeo donde están los  requisitos de información  y la revisión fisica  con la información fisica  suministrada por el proveedor</t>
  </si>
  <si>
    <t>Plataforma de gestión de omnicanalidad implementada</t>
  </si>
  <si>
    <t>*Estudios previos: 25%
*Publicación de acuerdo marco: 25%
*Seleccionar, evaluar y adjudicar: 25%                                                                        *Se  publica orden de compra: 25%</t>
  </si>
  <si>
    <t>Acuerdo marco</t>
  </si>
  <si>
    <t>Selección abreviada-Acuerdo Marco</t>
  </si>
  <si>
    <t>Posibilidad de pérdida Reputacional Por suplantación de funciones de otros funcionarios  debido a intereses individual o de un tercero</t>
  </si>
  <si>
    <t>El lider del proceso  debe realizar monitoreo articulando las obligaciones asociadas a la contratacion del cargo a ejercer vs los informes de gestión presentados en aras de  reducir las posibilidades de modificación no autorizada o no intencional, o el uso indebido de los activos de la Alcaldia de Cartagena de Indias.</t>
  </si>
  <si>
    <t>Realizar los ajustes requeridos para la Ventanilla Unica de atención al Ciudadano que cumplan con las normas mínimas de accesibilidad en cuanto señalización</t>
  </si>
  <si>
    <t>Adecuación con la señalizacion y señaletica de las vemtanillas de atención al ciudadano</t>
  </si>
  <si>
    <t>si</t>
  </si>
  <si>
    <t>Minima Cuantia</t>
  </si>
  <si>
    <t xml:space="preserve">Posibilidad de pérdida Reputacional Por perdida de la confidencialidad de la información del ciudadano debido al  uso inadecuado de la información reservada y clasificada </t>
  </si>
  <si>
    <t>El lider del proceso autoriza y clasifica los usuarios que tienen acceso a información del SIGOB con niveles de acceso de los requisitos legales, valor, criticidad y susceptibilidad a divulgación o a modificación no autorizada</t>
  </si>
  <si>
    <t xml:space="preserve">Adquirir equipos para grabación de  personas que soliciten atención y hablen otras lenguas o dialectos en colombia((indígena, afro y ROM) </t>
  </si>
  <si>
    <t>Equipos de grabación adquiridos</t>
  </si>
  <si>
    <t>%</t>
  </si>
  <si>
    <t xml:space="preserve">% de avance en la implementación de los Proyectos de mediano y corto plazo del Plan Institucional de Archivo del Distrito de Cartagena (PINAR) </t>
  </si>
  <si>
    <t>Implementar el 60% de los proyectos establecidos en el PINAR (de corto y  mediano plazo )</t>
  </si>
  <si>
    <t>Servicio de gestión documental (4599017)</t>
  </si>
  <si>
    <t>INFORMACION Y COMUNICACIÓN</t>
  </si>
  <si>
    <t>GESTION DOCUMENTAL</t>
  </si>
  <si>
    <t>Fortalecer la Gestión Documental, mediante el avance en la implementación del Plan Institucional de Archivo-PINAR, para aumentar la eficiencia y eficacia en los procesos documentales del Distrito de Cartagena.</t>
  </si>
  <si>
    <t>Fortalecimiento de la gestión documental mediante el avance en la implementación del PINAR</t>
  </si>
  <si>
    <t>Fortalecer la gestión documental mediante el avance en la implementación del PINAR, para aumentar la eficiencia y eficacia en los procesos documentales</t>
  </si>
  <si>
    <t xml:space="preserve">1. Disponer de un grupo externo de técnicos archivistas para realizar las siguientes actividades:
- Intervención, revisión y  ajuste a procesos archivísticos e inventarios  documentales
 </t>
  </si>
  <si>
    <t>ML Documentos Inventariados en el Archivo Central</t>
  </si>
  <si>
    <t>Contratar Equipo técnico:25%
Clasificacion documental: 35%
Elaborar Inventarios  documentales: 40%</t>
  </si>
  <si>
    <t xml:space="preserve">Direccion Archivo General </t>
  </si>
  <si>
    <t>INVERSION</t>
  </si>
  <si>
    <t>2.3.4599.1000.2021130010178</t>
  </si>
  <si>
    <t xml:space="preserve">CONTRATACION DIRECTA </t>
  </si>
  <si>
    <t>Posibilidad de pérdida, deterioro y dificultad en el acceso a la información por acumulación irracional de documentos, desorganización y condiciones físicas y ambientales inadecuadas</t>
  </si>
  <si>
    <t xml:space="preserve">Hacer seguimiento, medición y análisis a los indicadores de Gestión y Procesos del Archivo General del Distrito </t>
  </si>
  <si>
    <t xml:space="preserve">2.   Inventario documental Archivos de Gestión del Distrito de Cartagena; Cuadros de Clasificación Documental CCD  y Tablas de Retención Documental TRD
       </t>
  </si>
  <si>
    <t>Inventario en estado natural de 5.850 ML de fondos acumulados; CCD y TRD</t>
  </si>
  <si>
    <t>Inventarios 40%
CCD 30%
TRD 30%</t>
  </si>
  <si>
    <t>Posibilidad de incumplimiento por parte del Contratista</t>
  </si>
  <si>
    <t>Adelantar seguimiento y monitoreo permanente</t>
  </si>
  <si>
    <t>3.  Actualizacion de Instrumentos Archivisticos</t>
  </si>
  <si>
    <t>.  PINAR, TVD, Activos de informacion, Informacion clasificada y reservada</t>
  </si>
  <si>
    <t>Actualización del PINAR: 40%
Etapas metodológicas para la Actualización de TVD: 20%
Registro de activos de informacion: 20%
Indice de informacion clasificada y reservada: 20%</t>
  </si>
  <si>
    <t xml:space="preserve">4. Adelantar las etapas metodológicas para la implementación del Programa de Gestión Documental-PGD: 
</t>
  </si>
  <si>
    <t xml:space="preserve">
- Procedimiento de digitalización, Programa de Auditoria y Control, Documentos digitalizados; Plan de Atencion de Emergencias 
</t>
  </si>
  <si>
    <t xml:space="preserve">
- Procedimiento de digitalización: 25%
- Programa de Auditoria y Control: 25%
- Digitalización de documentos: 25%
- Plan de Atencion de Emergencias: 25% 
</t>
  </si>
  <si>
    <t>Posibilidad de incurrir en sanciones y afectación de la imagen institucional por la falta de implementación y seguimiento de la planeación estratégica (planes, programas y proyectos de la  Gestión Documental)</t>
  </si>
  <si>
    <t xml:space="preserve">Gestionar los recursos administrativos, financieros y tecnicos para la implementación de planes, programas y proyectos de la  Gestión Documental y hacer seguimiento a los indicadores de gestión </t>
  </si>
  <si>
    <t xml:space="preserve">5.  Programa Grupo Auditoria PGD
</t>
  </si>
  <si>
    <t xml:space="preserve">Plan de Mejoramiento Normas Archivo para implementar las acciones de mejora que se identifiquen. </t>
  </si>
  <si>
    <t>Contratar Equipo de Auditoria:y elaborar cronograma 30%
Realizar auditoria en las dependencias: 25%  
Informe de resultados de la auditoria a cada unidad administrativa: 25%
seguimiento al Plan de Mejora: 20%</t>
  </si>
  <si>
    <t xml:space="preserve">6. Programa de Capacitación y sensibilizacion: </t>
  </si>
  <si>
    <t>Actas de asistencia tecnica y capacitación a funcionarios del nivel central y descentralizado</t>
  </si>
  <si>
    <t>Contratar grupo de asistencia técnica: 30%
Elaborar cronograma de visitas y capacitación  20%
Realizar jornadas de capacitación: 50%</t>
  </si>
  <si>
    <t>Pérdida, deterioro y dificultad en el acceso a la información por acumulación irracional de documentos, desorganización y condiciones físicas y ambientales inadecuadas.</t>
  </si>
  <si>
    <t>Realizar asistencia técnica para la  implementación de las normas archivisticas</t>
  </si>
  <si>
    <t xml:space="preserve">7. Programa de Saneamiento Ambiental: </t>
  </si>
  <si>
    <t>Actas de realización de Jornadas de fumigación, desratización, Limpieza del material contaminado en las instalaciones del Archivo Central</t>
  </si>
  <si>
    <t>Adelantar proceso de contratación: 30%
Elaborar Jornadas de fumigación, desratización, Limpieza del material contaminado en las instalaciones del Archivo Central: 70%</t>
  </si>
  <si>
    <t>Identificar e implementar  las especificaciones técnicas de la infraestructura ambiental requerida para la conservación de los fondos documentales</t>
  </si>
  <si>
    <t xml:space="preserve">8. Programa de Inspección, adecuación y mantenimiento de sistemas de almacenamiento e instalaciones físicas: </t>
  </si>
  <si>
    <t xml:space="preserve">Materiales y mobiliario para actividades de almacenamiento ((6 puestos de trabajo tipo isla, 6 sillas con brazo, mesa de trabajo para  y silla para consultas)
       </t>
  </si>
  <si>
    <t xml:space="preserve">. Desarrollar programa de almacenamiento y re-almacenamiento: 30%
- Realizar actividades de inspección, mantenimiento y limpieza de las instalaciones físicas de los archivos: 30%
- Contratar el suministro  mobiliario para labores de procesos archivisticos 40%
 </t>
  </si>
  <si>
    <t>MINIMA CUANTIA</t>
  </si>
  <si>
    <t>Identificar e implementar  las especificaciones técnicas requeridas para la conservación de los documentos en los depósitos de archivo</t>
  </si>
  <si>
    <t xml:space="preserve">9. Plan de Preservación Digital a Largo Plazo:  
 Suministro de Equipos tecnologicos </t>
  </si>
  <si>
    <t>Política de Preservación Digital del Distrito 
 Procedimientos de Preservación Digital a Largo Plazo 
Equipos tecnológicos para preservacion digital (hardware-software)
Apoyo tecnológico</t>
  </si>
  <si>
    <t>Contratar profesional especializado:20%
Elaboración Política de Preservación Digital del Distrito: 30% 
Elaborar Procedimientos de Preservación: 30%
Adquirir los equipos y  elementos tecnológicos para preservacion digital: 20%</t>
  </si>
  <si>
    <t>10.  Contratar profesionales especializados de apoyo para fortalecer la gestión institucional de la  Dirección de Archivo General.</t>
  </si>
  <si>
    <t>Profesionales de apoyo a la gestion juridica, administrativa y de planeacion contratados</t>
  </si>
  <si>
    <t>Contratar profesionales para la gestión institucional 50%
Seguimiento a los indicadores de gestión institucional 50%</t>
  </si>
  <si>
    <t xml:space="preserve">Inadecuada toma de decisiones técnicas y administrativas por desconocimiento de la Entidad y falta de aplicación de los instrumentos archivisticos. </t>
  </si>
  <si>
    <t>Establecer el estado de la función Archivística y de la Gestión Documental en la Alcaldía de Cartagena de Indias</t>
  </si>
  <si>
    <t>16- Paz,Justicia e Instituciones Sólidas</t>
  </si>
  <si>
    <t>Implementar Una(1) estrategia de rendición publica de cuentas periódica en el Distrito de Cartagena</t>
  </si>
  <si>
    <t>Transparencia para el fortalecimiento de la confianza en las instituciones del distrito de Cartagena</t>
  </si>
  <si>
    <t>Numero de rendición públicas
de cuentas realizadas</t>
  </si>
  <si>
    <t xml:space="preserve">Audiencia </t>
  </si>
  <si>
    <t>2 Rendiciónes publica de cuentas</t>
  </si>
  <si>
    <t>Realizar 8 procesos de rendición publica de cuentas a la ciudadanía</t>
  </si>
  <si>
    <t>Servicio de promoción a la participación ciudadana (4502001)</t>
  </si>
  <si>
    <t>*Información y comunicación
*Gestion con valores por resultados.</t>
  </si>
  <si>
    <t xml:space="preserve">*Transparencia, acceso a la información pública y lucha contra la corrupción
*Fortalecimiento organizacional y simplificación de procesos
</t>
  </si>
  <si>
    <t xml:space="preserve"> TRANSPARENCIA Y PREVENCIÓN DE LA CORRUPCIÓN</t>
  </si>
  <si>
    <t>Garantizar el derecho fundamental de acceso a la información y prevenir la corrupción a través del 100% del cumplimiento de los requisitos mínimos legales, solicitudes de las dependencias, ciudadanía, plan de desarrollo distrital, proyectos que desarrolla el proceso, seguimiento a contratos de interés estratégico y plan de acción del gobierno nacional, para prevenir la corrupción y garantizar la transparencia de manera permanente en la administración distrital.</t>
  </si>
  <si>
    <t>DISEÑO IMPLEMENTACIÓN DE LA ESTRATEGIA DISTRITAL DE TRANSPARENCIA, PREVENCIÓN DE LA CORRUPCIÓN Y CULTURA CIUDADANA ANTICORRUPCIÓN, PARA EL FORTALECIMIENTO DE LA CONFIANZA EN LAS INSTITUCIONES DEL DISTRITO DE CARTAGENA DE INDIAS</t>
  </si>
  <si>
    <t>Fortalecer las capacidades de la administración distrital para visibilizar la información a través de procesos que propicien la transparencia,
la prevención de la corrupción y una cultura ciudadana anticorrupción.</t>
  </si>
  <si>
    <t>Contratación: 34,0
Planeación: 33,0
Implementación: 33,0</t>
  </si>
  <si>
    <t>Oficina Asuntos de Transparencia</t>
  </si>
  <si>
    <t>DANIELA PUELLO SALCEDO</t>
  </si>
  <si>
    <t>1. Recursos Propios - ICLD</t>
  </si>
  <si>
    <t>DISEÑO IMPLEMENTACIÓN DE LA ESTRATEGIA DISTRITAL DE TRANSPARENCIA, PREVENCIÓN DE LA CORRUPCIÓN Y CULTURA CIUDADANA ANTICORRUPCIÓN, PARA EL FORTALECIMIENTO DE LA CONFIANZA EN LAS INSTITUCIONES DEL DISTRITO DE CARTAGENA DE INDIAS.</t>
  </si>
  <si>
    <t xml:space="preserve">2.3.4502.1000.2021130010285  </t>
  </si>
  <si>
    <t>CONTRATAR EL ARRENDAMIENTO DE UN INMUEBLE DOTADO CON DESTINO A LA REALIZACIÓN DE LA FERIA "CARTAGENA TRANSPARENTE EN SU CONTRATACIÓN" Y EL PROCESO DE RENDICIÓN PÚBLICA DE CUENTAS #CARTAGENACUENTA DE LA ALCALDÍA DISTRITAL DE CARTAGENA DE INDIAS</t>
  </si>
  <si>
    <t>CCE-16</t>
  </si>
  <si>
    <t>Posibilidad de pérdida Reputacional por incumplimiento a la normatividad vigente en la creación de la política de transparencia debido a las falla de identificación y actualización de las normas</t>
  </si>
  <si>
    <t>Líder del proceso de direccionamiento estratégico solicitar a la Secretaria de Transparencia de las modificaciones de las políticas por medio de una solicitud formal de manera semestral.</t>
  </si>
  <si>
    <t>Líder del proceso de direccionamiento estratégico revisión periodica de normas nacionales de manera mensual.</t>
  </si>
  <si>
    <t>Posibilidad de pérdida Reputacional por no cumplir con los lineamientos normativos a los estandares de publicación debido a que la entidad no cuenta con la información y  ha fallas técnicas en página web de la entidad</t>
  </si>
  <si>
    <t>Líder del proceso de informática revisar y actualizar el funcionamiento de la página web de la entidad de manera semestral.</t>
  </si>
  <si>
    <t>Planeación: 50,0%
Implementación: 50,0%</t>
  </si>
  <si>
    <t>Líder del proceso de acceso a la información mínima Realizar solicitudes de información a las dependencias responsables de diferentes procesos de manera mensual a través de oficio.</t>
  </si>
  <si>
    <t>CONTRATAR SERVICIOS DE PRODUCCIÓN AUDIOVISUAL Y TÉCNICOS PARA EL DESARROLLO DE LA CUARTA VERSIÓN DEL DÍA INTERNACIONAL DE LA LUCHA CONTRA LA CORRUPCIÓN EN EL DISTRITO DE CARTAGENA DE INDIAS.</t>
  </si>
  <si>
    <t>CCE-10</t>
  </si>
  <si>
    <t>Posibilidad de pérdida Económica y Reputacional por no identificar adecuadamente los riesgos de corrupción debido a falta de competencias de las personas responsables de la identificación.</t>
  </si>
  <si>
    <t>Líder del proceso de anticipación de riesgos de corrupción verificar que los riesgos de corrupción estén bien identificados y los controles se estén ejecutando de manera mensual con la matriz de riesgos de corrupción.</t>
  </si>
  <si>
    <t>Líder del proceso de anticipación de riesgos de corrupción realizar capacitaciones a los funcionarios y contratistas de la metodología de identificación de riesgos de corrupción, dos veces al año.</t>
  </si>
  <si>
    <t xml:space="preserve">CONTRATAR EL SUMINISTRO DE BIENES Y SERVICIOS PARA EL DESARROLLO DE LA ESTRATEGIA "ACTIVISTA ANTICORRUPCION" DEL DISTRITO DE CARTAGENA DE INDIAS. </t>
  </si>
  <si>
    <t>Posibilidad de pérdida Reputacional por el inadecuado uso de los canales de comunicación disponibles debido a que la comunicación no está siendo efectiva.</t>
  </si>
  <si>
    <t>Líder del proceso de gobierno abierto y líder de comunicación efectuar plan de trabajo estratégico para  el aumento de la participación ciudadana se realiza semestralmente, por medio de cronograma de trabajo.</t>
  </si>
  <si>
    <t>Numero de estrategia de rendición publica de cuentas implementadas</t>
  </si>
  <si>
    <t xml:space="preserve">Estrategia </t>
  </si>
  <si>
    <t>Servicio de promoción a la participación ciudadanaServicio de promoción a la participación ciudadana (4502001)</t>
  </si>
  <si>
    <t>Líder del proceso de gobierno abierto seguimiento al plan de trabajo estratégico del aumento de la participación se realiza semestralmente, por medio de un acta de seguimiento.</t>
  </si>
  <si>
    <t xml:space="preserve">Posibilidad de pérdida Reputacional por no tramitar a las denuncias recepcionadas debido a falta de personal o la persona responsable no sea competente.
</t>
  </si>
  <si>
    <t>Líder del proceso cultura de la legalidad para la transparencia realizar planeación del personal requerido en el periodo por medio de un plan de trabajo</t>
  </si>
  <si>
    <t xml:space="preserve">Líder del proceso cultura de la legalidad para la transparencia realizar capacitaciones periódicas  sobre recepción de denuncias sobre posibles casos de corrupción
</t>
  </si>
  <si>
    <t>CONTRATAR SERVICIOS DE TIQUETES AEREOS EN EL MARCO DEL PROGRAMA "TRANSPARENCIA PARA EL FORTALECIMIENTO DE LA CONFIANZA EN LAS INSTITUCIONES DEL DISTRITO DE CARTAGENA"</t>
  </si>
  <si>
    <t>CCE-99</t>
  </si>
  <si>
    <t>Posibilidad de pérdida Reputacional por no tramitar a las denuncias recepcionadas debido a fallas de los sistemas tecnológicos de recepción.</t>
  </si>
  <si>
    <t>Líder de informativa realiza verificación del funcionamiento de software de posibles ataques cibernéticos</t>
  </si>
  <si>
    <t>Líder de informativa realizar campañas del buen uso de las herramientas tecnológicas de la entidad de manera periódica</t>
  </si>
  <si>
    <t>Evidencias de la campaña</t>
  </si>
  <si>
    <t>CARTAGENA INTELIGENTE CON TODOS Y PARA TODOS</t>
  </si>
  <si>
    <t>Porcentaje Ciudadanos cartageneros conectados, alfabetizados digitalmente</t>
  </si>
  <si>
    <t>60% de los ciudadanos
cartageneros.</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</si>
  <si>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</si>
  <si>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</si>
  <si>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</si>
  <si>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</si>
  <si>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Servicio de asistencia técnica para la implementación de la Estrategia de Gobierno digital- CODIGO DEL INDICADOR 230202401 - INDICADOR Entidades del orden nacional beneficiadas con asistencia técnica para la implementación de la Estrategia de Gobierno digital</t>
  </si>
  <si>
    <t>Politica de Gobierno Digital</t>
  </si>
  <si>
    <t>Gerenciar anualmente el 100% de los proyectos TI que lleven a la consolidación de la visión estratégica de futuro de la transformación digital del distrito de Cartagena, articulando los esfuerzos tanto de las entidades centralizadas, descentralizadas y del gobierno nacional.</t>
  </si>
  <si>
    <t>TRANSFORMACIÓN DIGITAL PARA UNA CARTAGENA INTELIGENTE CON TODOS Y PARA TODOS CARTAGENA DE INDIAS</t>
  </si>
  <si>
    <t>Mejorar el índice de desempeño de la implementación de la política de gobierno digital en el Distrito de Cartagena</t>
  </si>
  <si>
    <t>2.3.4599.1000.2021130010189</t>
  </si>
  <si>
    <t>CONTRATACION DIRECTA</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</si>
  <si>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</si>
  <si>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</si>
  <si>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Infraestructura tecnológica y modelo general de datos abiertos del distrito adoptando la política nacional de explotación de datos</t>
  </si>
  <si>
    <t>1 infraestructura tecnológica global de datos abiertos diseñada e implementada en las cinco fases.</t>
  </si>
  <si>
    <t>Aplicaciones pilotos basadas en inteligencia artificial</t>
  </si>
  <si>
    <t>4 Aplicaciones piloto basadas en inteligencia artificial</t>
  </si>
  <si>
    <t xml:space="preserve">
Servicio de asistencia técnica para la implementación de la Estrategia de Gobierno digital- CODIGO DEL INDICADOR 230202401 - INDICADOR Entidades del orden nacional beneficiadas con asistencia técnica para la implementación de la Estrategia de Gobierno digital</t>
  </si>
  <si>
    <t>GESTIÓN DE SOFTWARE</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</si>
  <si>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</si>
  <si>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</si>
  <si>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1.- Reunión de seguimiento con el equipo de trabajo
2.- Creación de repositorio  de la información documental</t>
  </si>
  <si>
    <t>Centro Integrado de Operación y Control (CIOC)</t>
  </si>
  <si>
    <t>1 CIOC consolidado y operativo.</t>
  </si>
  <si>
    <t>Política de gobierno digital implementada</t>
  </si>
  <si>
    <t>Política de gobierno digital implementada en un 50%</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</si>
  <si>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</si>
  <si>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</si>
  <si>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Politica de Seguridad Digital</t>
  </si>
  <si>
    <t>Cartageneros conectados y alfabetizados</t>
  </si>
  <si>
    <t>Numero Zonas wifi de acceso libre Implementadas en Cartagena</t>
  </si>
  <si>
    <t>Implementar 8 zonas wifi en Cartagena</t>
  </si>
  <si>
    <t xml:space="preserve">
SERVICIOS TECNOLOGICOS 459900700 - Índice de capacidad en la
prestación de servicios de tecnología</t>
  </si>
  <si>
    <t>GESTIÓN DE INFRAESTRUCTURA Y TELECOMUNICACIONES</t>
  </si>
  <si>
    <t>Planificar, Diseñar, Desarrollar, Gestionar y mantener disponible la plataforma tecnológica que se encuentra en la Alcaldía de cartagena, mediante la implementación permanente de nuevas alternativas tecnológicas que proporcionen en forma oportuna, eficiente y transparente la información para la toma de decisiones misionales y estratégicas, conforme a las directrices relacionadas con estándares y buenas prácticas en el manejo de la información</t>
  </si>
  <si>
    <t>Instalación de zonas wifi en la Alcaldía Distrital de   Cartagena de India</t>
  </si>
  <si>
    <t>Incrementar el  nivel de acceso a Internet en los hogares, en especial los estratos 1 y 2, y en zonas públicas de alta concurrencia ciudadana, del Distrito de Cartagena</t>
  </si>
  <si>
    <t>2.3.4599.4000.2021130010287</t>
  </si>
  <si>
    <t xml:space="preserve">Posibilidad de pérdida Reputacional por  interrupciones en la prestación de los servicios de TI sin tener en cuenta los ANS establecidos en el catalogo de servicios debido a Falta de mantenimiento preventivo y correctivo de los equipos y software de la infraestructura tecnológica </t>
  </si>
  <si>
    <t>1.-Socializacion de las ventanas de mantenimiento programadas con el personal del distrito
2.- Informe de reporte de las actividades y mejoras establecidas</t>
  </si>
  <si>
    <t>Numero de Corredores wifi turísticos Implementados</t>
  </si>
  <si>
    <t>Implementar 3 zonas wifi en Cartagena</t>
  </si>
  <si>
    <t>Cartagena hacia la modernidad</t>
  </si>
  <si>
    <t xml:space="preserve">Fases para modernización y reestructuración administrativa realizada </t>
  </si>
  <si>
    <t>Fases realizadas</t>
  </si>
  <si>
    <t>1 fase realizada</t>
  </si>
  <si>
    <t>Realizar y operacionalizar las 5 fases del proceso de modernización y reestructuración  administrativa de la Alcaldía Mayor de Cartagena</t>
  </si>
  <si>
    <t>Servicio de Implementación Sistemas de Gestión (4599023)</t>
  </si>
  <si>
    <t xml:space="preserve">Talento humano
Gestión con valores para resultados </t>
  </si>
  <si>
    <t>Gestión estrategica del talento humano
Politica de Fortalecimiento Organizacional y simplificación de procesos</t>
  </si>
  <si>
    <t>GESTIÓN DEL TALENTO HUMANO</t>
  </si>
  <si>
    <t>Gestionar el 100% del talento humano competente y comprometido de manera permanente, a través de una adecuada planeación, vinculación, remuneración, bienestar, gestión de competencias, conocimientos y seguridad en el trabajo, con el fin de contribuir a garantizar la eficiencia de la administración pública al interior de la entidad.</t>
  </si>
  <si>
    <t xml:space="preserve">Modernización y Rediseño Institucional de la Alcaldía Mayor de Cartagena de Indias </t>
  </si>
  <si>
    <t xml:space="preserve">
2021130010199</t>
  </si>
  <si>
    <t xml:space="preserve">
Dirección Administrativa de Talento Humano</t>
  </si>
  <si>
    <t>MODERNIZACIÓN CARTAGENA HACIA LA MODERNIDAD CARTAGENA DE INDIAS</t>
  </si>
  <si>
    <t>2.3.4599.1000.2021130010199</t>
  </si>
  <si>
    <t>PRESTAR SERVICIOS PROFESIONALES PARA OPERACIONALIZAR LAS FASES 4 Y 5 DEL PROYECTO DE MODERNIZACIÓN Y REDISEÑO INSTITUCIONAL DE LA ALCALDÍA MAYOR DE CARTAGENA DE INDIAS, CUYO ALCANCE ES: EL DISEÑO DE PROCESOS, PLANTA DE PERSONAL Y MANUAL DE FUNCIONES, Y LA ÚLTIMA FASE LA IMPLEMENTACIÓN DE PROCESOS Y ESTRUCTURA ADMINISTRATIVA</t>
  </si>
  <si>
    <t>Libre Inversión</t>
  </si>
  <si>
    <t>Posibilidad de pérdida Reputacional por contratación de personal no idóneo por omisión en la validación del perfil y documentos soportes</t>
  </si>
  <si>
    <t xml:space="preserve">El profesional de gestión de personal realiza verificación de los requisitos del cargo con el formato de verificación de requisitos del cargo.
El líder del proceso verifica que se cumplan los requisitos del cargo en el manual de funciones vigente  y aprueba la verificación de los requisitos en el formato Validación de requisitos del Cargo.
El líder del proceso verifica el cumplimiento de las competencias con lo establecido en el manual de funciones y competencias.
</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</si>
  <si>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</si>
  <si>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</si>
  <si>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</si>
  <si>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</si>
  <si>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</si>
  <si>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 xml:space="preserve">INFORMES DE INVENTARIO </t>
  </si>
  <si>
    <t>Politica de Servicio al ciudadano
Politica de fortalecimiento organizacional</t>
  </si>
  <si>
    <t>Saneamiento integral del Patrimonio Inmobiliario del Distrito de Cartagena</t>
  </si>
  <si>
    <t>Lograr un inventario de bienes inmuebles saneado y actualizado acorde para la implementación de las normas contables internacionales (NIC SP) y la toma de decisiones</t>
  </si>
  <si>
    <t>Diagnostico catastral-conservación dinámica</t>
  </si>
  <si>
    <t>documento</t>
  </si>
  <si>
    <t>INVENTARIO “SANEAMIENTO INTEGRAL DEL PATRIMONIO INMOBILIARIO DEL DISTRITO DE CARTAGENA”, CARTAGENA DE INDIAS</t>
  </si>
  <si>
    <t>2.3.4599.1000.2021130010284</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</si>
  <si>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</si>
  <si>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 xml:space="preserve">1. Posibilidad de pérdida Reputacional por sancion del ente regulador debido a la falta de cargue en SECOP de la documentación requerida  como soporte legal de los procesos contractuales
</t>
  </si>
  <si>
    <t xml:space="preserve">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t>
  </si>
  <si>
    <t>Esta actividad consiste en un análisis que se realiza sobre los antecedentes legales, técnicos y georreferenciales  de un inmueble, en el cual se verifica si los títulos de dominio o propiedad del inmueble están conforme a derecho y si sobre el mismo se han constituido hipotecas, servidumbres u otros gravámenes y/o limitaciones al dominio. Para lo cual previamente se debe haber realizado el respectivo diagnostico</t>
  </si>
  <si>
    <t>2. Posibilidad de pérdida Económica y Reputacional por pérdida o daño de bienes muebles debido a inventario desactualizado que permita identificar lugar y responsable de los BM</t>
  </si>
  <si>
    <t xml:space="preserve">2.La jefe de Almacén  realiza inventario de bienes muebles en cada vigencia administrativa para detectar inconsistencias de los bienes asignados a funcionarios que hayan salido de la entidad y proceder a enviar reporte a la Oficina de Control Interno para su tratamiento.
</t>
  </si>
  <si>
    <t>títulos de propiedad adquiridos, escrituras publicas, resoluciones, etc</t>
  </si>
  <si>
    <t xml:space="preserve">3.Posibilidad de pérdida Económica por deterioro de los bienes de consumo debido a condiciones inadecuadas de almacenamiento por plagas y condiciones ambientales.
</t>
  </si>
  <si>
    <t xml:space="preserve">3.El líder de Almacén  realiza reubicación y rotación de los bienes de consumo según la naturaleza de estos.
</t>
  </si>
  <si>
    <t>relacion de expeidentes entregados</t>
  </si>
  <si>
    <t xml:space="preserve">relacion de expedientes conformados </t>
  </si>
  <si>
    <t xml:space="preserve">4.Posibilidad de pérdida Económica y Reputacional por fallas en la supervisión de los contratos debido a insuficiencia de personal idóneo para cumplir con el seguimiento a la ejecución de los contratos.
</t>
  </si>
  <si>
    <t>4.El director de Apoyo Logístico  solicita a TH la contratación de personal idóneo en relación con los contratos que apoyarán en la gestión del supervisor Cada vez que se requiera.</t>
  </si>
  <si>
    <t>informe</t>
  </si>
  <si>
    <t>iformes del estado actual del inventario</t>
  </si>
  <si>
    <t>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</si>
  <si>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5.Líder de contratación expedirá lineamientos sobre las liquidaciones contractuales una vez al año .
6. Líder de contratación expedirá lineamientos sobre la revisión de pólizas al momento de realizar las liquidaciones contractuales una vez al año .</t>
  </si>
  <si>
    <t>contrato</t>
  </si>
  <si>
    <t>PRESTACIÓN DE SERVICIOS PROFESIONALES Y DE APOYO A LA GESTION PARADESARROLLAR LAS ACTIVIDADES RELACIONADAS CON EL PROYECTO DENOMINADO SANEAMIENTO INTEGRAL DEL PATRIMONIO INMOBILIARIO DEL DISTRITO DE CARTAGENA 2020- 2023 EN LA DIRECCION ADMINISTRATIVA DE APOYO LOGISTICO”</t>
  </si>
  <si>
    <t>PROPIOS</t>
  </si>
  <si>
    <t>contrato debidamente ejecutado</t>
  </si>
  <si>
    <t>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</si>
  <si>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t>
  </si>
  <si>
    <t>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10.Posibilidad de pérdida Reputacional por no reportar oportunamente los bienes de distrito en la plataforma nacional debido a inventario desactualizado de bienes inmuebles.</t>
  </si>
  <si>
    <t>9.El lider del subproceso de Adm del Patrimonio inmobiliario presenta al Director de Apoyo Logístico un presupuesto  que permita en la siguiente vigencia atender las necesidades en materia financiera para el saneamiento del patrimonio.
10.El lider del subproceso de Adm del Patrimonio inmobiliario reporta oportunamente el inventario de bienes inmuebles del distrito a Gestión contable (Hacienda pública) para su registro en el sistema contable.</t>
  </si>
  <si>
    <t>oficios de reportes enviandos a la direccion de contabilidad</t>
  </si>
  <si>
    <t>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</si>
  <si>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</si>
  <si>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t xml:space="preserve">ORGANIZACIÓN Y RECUPERACIÓN DEL PATRIMONIO PÚBLICO DE CARTAGENA. </t>
  </si>
  <si>
    <t>Numero de Auditorías Forenses realizadas</t>
  </si>
  <si>
    <t>Realizar 1 Auditorias Forense</t>
  </si>
  <si>
    <t xml:space="preserve">Bien </t>
  </si>
  <si>
    <t>Documento auditoría forense</t>
  </si>
  <si>
    <t>*Transparencia, acceso a la información pública y lucha contra la corrupción
*Fortalecimiento organizacional y simplificación de procesos</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</si>
  <si>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</si>
  <si>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</si>
  <si>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Establecer criterios de selección, levantar información primaria sobre el caso seleccionado y estructurar la propuesta de contratación de la consultoría para el desarrollo de la auditoría forense.</t>
  </si>
  <si>
    <t>Contratación: 33,3 %
Planeación: 33,3%
Implementación: 33,3%</t>
  </si>
  <si>
    <t>Oficina Asuntos de Transparencia y Anticorrupción</t>
  </si>
  <si>
    <t>Diseño Implementación de auditoría forense para la protección y recuperación del patrimonio público de Cartagena de Indias</t>
  </si>
  <si>
    <t>2.3.4599.1000.2021130010286</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</si>
  <si>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</si>
  <si>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CCE-20</t>
  </si>
  <si>
    <t>Contratar a la empresa especializada en auditoría forense que llevará a cabo este proceso.</t>
  </si>
  <si>
    <t xml:space="preserve">Documento contrato </t>
  </si>
  <si>
    <t>Contratación: 33.3 %
Planeación: 33.3 %
Implementación: 33.3 %</t>
  </si>
  <si>
    <t>CONTRATAR SERVICIOS DE CONSULTORIA PARA EL DESARROLLO DE UNA AUDITORIA FORENSE EN EL MARCO DEL PROGRAMA ORGANIZACIÓN Y RECUPERACIÓN DEL PATRIMONIO PÚBLICO DE CARTAGENA</t>
  </si>
  <si>
    <t>Recibir el documento de evaluación de auditoría forense realizado y socializar sus resultados a través de una estrategia de comunicación.</t>
  </si>
  <si>
    <t>Contratación: 33,3 %
Planeación: 33,3 %
Implementación: 33,3 %</t>
  </si>
  <si>
    <t>Posibilidad de pérdida Reputacional por no tramitar a las denuncias recepcionadas debido a falta de personal o la persona responsable no sea competente.</t>
  </si>
  <si>
    <t>CONTRATAR SERVICIOS DE COMUNICACIONES Y MARKETING PARA PUBLICITAR LOS RESULTADOS DEL DOCUMENTO DE EVALUACION DE LA AUDITORIA FORENSE REALIZADA EN EL MARCO DEL PROGRAMA ORGANIZACIÓN Y RECUPERACIÓN DEL PATRIMONIO PÚBLICO DE CARTAGENA</t>
  </si>
  <si>
    <t>Líder del proceso cultura de la legalidad para la transparencia realizar capacitaciones periódicas  sobre recepción de denuncias sobre posibles casos de corrupción</t>
  </si>
  <si>
    <t xml:space="preserve">CARTAGENA TRANSPARENTE </t>
  </si>
  <si>
    <t>CONVIVENCIA Y SEGURIDAD PARA LA GOBERNABILIDAD</t>
  </si>
  <si>
    <t>Porcentaje Ciudadanos cartageneros conectados, alfabetizados digitalmente.</t>
  </si>
  <si>
    <t>60% de los ciudadanos cartageneros.</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</si>
  <si>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</si>
  <si>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</si>
  <si>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</si>
  <si>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</si>
  <si>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 xml:space="preserve">Salvavidad vinculados </t>
  </si>
  <si>
    <t>Secretaría General
Dirección Administrativa de Talento Humano</t>
  </si>
  <si>
    <t xml:space="preserve">
Maria Eugenia Garcia </t>
  </si>
  <si>
    <t xml:space="preserve">
Objetivo 4: 
Asegurar una educación inclusiva, equitativa y de calidad y promover oportunidades de aprendizaje durante toda la vida para todos</t>
  </si>
  <si>
    <t>CARTAGENA INCLUYENTE</t>
  </si>
  <si>
    <t xml:space="preserve">CULTURA DE LA FORMACIÓN “CON LA EDUCACIÓN PARA TODOS Y TODAS SALVAMOS JUNTOS A CARTAGENA” </t>
  </si>
  <si>
    <t>% de Egresados oficiales beneficiados con becas para educación superior anualmente.</t>
  </si>
  <si>
    <t>Incrementar a 13% los Egresados oficiales beneficiados con becas para educación superior</t>
  </si>
  <si>
    <t>12,19%</t>
  </si>
  <si>
    <t>12,79%</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</si>
  <si>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</si>
  <si>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</si>
  <si>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</si>
  <si>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</si>
  <si>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Servicio de fomento para el acceso a la educación superior o terciaria (2202005)</t>
  </si>
  <si>
    <t>Politica de servicio al ciudadano</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</si>
  <si>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</si>
  <si>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</si>
  <si>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</si>
  <si>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Registro fotografico de talleres</t>
  </si>
  <si>
    <t>Dotar: 50 %
Mantener:50%</t>
  </si>
  <si>
    <t>Escuela Taller Cartagena de Indias</t>
  </si>
  <si>
    <t xml:space="preserve">Ingresos corrientes de libre destinacion </t>
  </si>
  <si>
    <t xml:space="preserve">Implementación DEL PROGRAMA DE FORMACION INTEGRAL ESCUELA TALLER CARTAGENA DE INDIAS DEL DISTRITO DE  Cartagena de Indias
</t>
  </si>
  <si>
    <t>2.3.2202.0700.2021130010172</t>
  </si>
  <si>
    <t>Contratar el suministro de materiales de ferretería general para dotar los talleres para el inicio de la ejecución de actividades académicas y prácticas.</t>
  </si>
  <si>
    <t xml:space="preserve">Minima cuantia </t>
  </si>
  <si>
    <t>Selección de Aprendices</t>
  </si>
  <si>
    <t xml:space="preserve">Listados de admitidos </t>
  </si>
  <si>
    <t>Contratar el suministro de papeleria para la ejecución de actividades académicas y prácticas.</t>
  </si>
  <si>
    <t>Contratar los profesionales y tecnicos requeridos para la ejecucion del proyecto de formacion</t>
  </si>
  <si>
    <t xml:space="preserve">Matriz de contratacion de equipo humano
</t>
  </si>
  <si>
    <t>Contrato de prestación de servicios del equipo de formación para el desarrollo de actividades de formación de aprendices en artes y oficios tradicionales de conformidad con el objeto misional de la Escuela Taller Cartagena de Indias.</t>
  </si>
  <si>
    <t>Contratacion directa</t>
  </si>
  <si>
    <t xml:space="preserve">Matriz de contratacion de  beneficios  de aprendices 
Registro fotografico </t>
  </si>
  <si>
    <t>Estudios previos: 25%
Estudio mercado:25%
Adjudicación:25%
Entrega del beneficio: 25%</t>
  </si>
  <si>
    <t>Contratar el suministro de materiales de para la ejecución de actividades académicas y prácticas.
Suministro de insumos de cocina  para la preparación de alimentos como apoyo nutricional de los aprendices del Proyecto de formación de la Escuela Taller Cartagena de Indias.
Adquirir una poliza de vida para los aprendices del proyecto de formacion Escuela Taller Cartagena de Indias.
ARL para aprendices en proceso de formacion de la Escuela Taller Cartagena de Indias.</t>
  </si>
  <si>
    <t xml:space="preserve">Contratacion directa, Minima cuantia y selección abreviada </t>
  </si>
  <si>
    <t>Gastos Administrativos</t>
  </si>
  <si>
    <t>Relacion de gastos administrativos 
Matriz de contratacion equipo humano administrativo</t>
  </si>
  <si>
    <t xml:space="preserve">Estudios previos: 25%
Estudio mercado:25%
Adjudicación:50%
</t>
  </si>
  <si>
    <t>Prestación de servicios profesionales y de apoyo a la gestión para el proyecto de formación académica de la Escuela Taller Cartagena de Indias.
Celebrar contrato de suministro de elementos de Aseso, papeleria y Bioseguridad para el desarrollo de Actividades administrativas de formación de la Escuela Taller</t>
  </si>
  <si>
    <t xml:space="preserve">Contratacion directa, Minima cuantia  </t>
  </si>
  <si>
    <t>Porcentaje de egresados que se incorporan  a las necesidades del sector productivo</t>
  </si>
  <si>
    <t>80%
( de 200 egresados)
Fuente: ETCAR 2020</t>
  </si>
  <si>
    <t xml:space="preserve">Incrementar a 85% la vinculación laboral egresados de los distintos programas </t>
  </si>
  <si>
    <t>Servicio de mejoramiento de la calidad de la educación para el trabajo y el desarrollo humano (2202011)</t>
  </si>
  <si>
    <t>5% (170 de 200)</t>
  </si>
  <si>
    <t xml:space="preserve">Informes de gestion </t>
  </si>
  <si>
    <t>1er entrega:25%
2da entrega:25%
3ra entrega:25%
4ta entrega:25%</t>
  </si>
  <si>
    <t>Contrato de prestación de servicios como Gestor laboral  para el desarrollo de actividades de formación de aprendices y egresados en artes y oficios tradicionales de conformidad con el objeto misional de la Escuela Taller Cartagena de Indias.</t>
  </si>
  <si>
    <t>Nuevos Programas Técnicos en oficios tradicionales Escuela Taller de Cartagena</t>
  </si>
  <si>
    <t>7
Fuente: ETCAR 2020</t>
  </si>
  <si>
    <t>Ampliar a 10 programas  técnicos en oficios tradicionales</t>
  </si>
  <si>
    <t>Servicio de apoyo para la permanencia a la educación superior o terciaria (2202006)</t>
  </si>
  <si>
    <t>Fortalecimiento Institucional</t>
  </si>
  <si>
    <t>Dotar: 50 %
Entrega de maquinas, equipos y herramientas:50%</t>
  </si>
  <si>
    <t>Contratar el suministro de materiales de para la ejecución de actividades académicas y prácticas.</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</si>
  <si>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</si>
  <si>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</si>
  <si>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</si>
  <si>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</si>
  <si>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</si>
  <si>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</si>
  <si>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</si>
  <si>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</si>
  <si>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</si>
  <si>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</si>
  <si>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</si>
  <si>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</si>
  <si>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</si>
  <si>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</si>
  <si>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</si>
  <si>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</si>
  <si>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</si>
  <si>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Asesorias para la implementación de las Politicas de Gestión y desempeño del MIPG</t>
  </si>
  <si>
    <t xml:space="preserve">Asesorías y acompañamiento metodológico para la implementación de las políticas de gestión y desempeño institucional del Modelo Integrado de Planeación y Gestión
	</t>
  </si>
  <si>
    <t>Documentos del Modelo de Operación por Procesos actualizados / validados</t>
  </si>
  <si>
    <t>Mejoramiento de los sistemas de información utilizados para el procesamiento, analisis, toma de decisiones basadas en datos y custodia de la información generada en cumplimiento de la politica de Fortalecimiento organizacional y simplificación de procesos del MIPG mediante el fortalecimiento de las herramientas tecnologicas empleadas o la adquisición de nuevas tecnologias.</t>
  </si>
  <si>
    <t>herramienta tecnologica mejorada o adquirida</t>
  </si>
  <si>
    <t xml:space="preserve">PROGRAMACION NUMERICA DE LA ACTIVIDAD PROYECTO 2024
</t>
  </si>
  <si>
    <t>Documentos del Modelo de Operación por Procesos medidos</t>
  </si>
  <si>
    <t>Estrategias de sensibilización y adopción del  Modelo Integrado de Planeación y Gestión mediante material de imprenta y litografía que sea necesario para el normal funcionamiento del proyecto.</t>
  </si>
  <si>
    <t>Campañas</t>
  </si>
  <si>
    <t>Implementar las herramientas y recursos tecnológicos necesarios y suficientes para la operación de todos los canales dispuestos por la Alcaldia de Cartagena de Indias D.T. y C. para el relacionamiento con el ciudadano, de acuerdo con la demanda de la ciudadania</t>
  </si>
  <si>
    <t>Recibir capacitación, cualificación y actualización en temáticas específicas para el mejor desempeño de las funciones de cara al ciudadano, teniendo en cuenta particularidades físicas, sociales y culturales de los grupos de valor</t>
  </si>
  <si>
    <t>Registros de asistencia</t>
  </si>
  <si>
    <t xml:space="preserve">Adquirir telefonos y diademas para el servicio de call center de la Alcaldia de Cartagena de Indias D.T. y C. atendiendo a la demanda del servicio en promedio del año inmediatamente anterior </t>
  </si>
  <si>
    <t>Equipos tecnológicos adquiridos</t>
  </si>
  <si>
    <t>170
170
170
170</t>
  </si>
  <si>
    <t>19
19
19
19</t>
  </si>
  <si>
    <t xml:space="preserve">  Realizar Feria de Transparencia Distrital para dar conocer de manera clara qué y cómo contrata la administración distrital, su portafolio de servicios y la visualización de su contratación para el gobierno abierto</t>
  </si>
  <si>
    <t xml:space="preserve">Evidencias de la realización de la Feria </t>
  </si>
  <si>
    <t>Realizar un proceso de educación continua para fortalecer organizacionalmente a las Juntas de Acción Comunal en temas asociados con la contratación pública y el control social</t>
  </si>
  <si>
    <t>Evidencia de la intervención a las Juntas de Acción Comunal del Distrito de Cartagena</t>
  </si>
  <si>
    <t>Formular e implementar un plan de acción de Gobierno Abierto co-creado con la ciudadanía de todas las localides de la ciudad en el marco de la adhesión de la ciudad de Cartagena de Indias en la Alianza para el Gobierno Abierto</t>
  </si>
  <si>
    <t>Plan de Acción de Gobierno Abierto co-creado con la ciudadanía</t>
  </si>
  <si>
    <t>Realizar asistencia técnica para generar capacidades con relación al conocimiento, seguimiento y control de los recursos públicos del sector educativo en el Distrito de Cartagena de Indias con el fin de incentivar a las instituciones educativas como entes propiciadores de integridad,ética y cultura ciudadana</t>
  </si>
  <si>
    <t>Evidencia de la intervención en IE del Distrito de Cartagena</t>
  </si>
  <si>
    <t xml:space="preserve">Realizar la campaña de divulgación en medios digitales y físicos del Portal de Gobierno Abierto y del Botón de Transparencia de la página web de la Alcaldía Distrital de Cartagena de Indias </t>
  </si>
  <si>
    <t>Realizar una rendición de cuentas territorial en cada una de las localidades para la descentralización del proceso de rendición de cuentas</t>
  </si>
  <si>
    <t>Metodologías de rendición de cuentas adoptadas en cada una de las localidades</t>
  </si>
  <si>
    <t>Realizar la campaña de divulgación en medios digitales y físicos de los canales de denuncias
ciudadanas distritales sobre posibles actos de corrupción</t>
  </si>
  <si>
    <t>Documento criterios de selección</t>
  </si>
  <si>
    <t>Documentos de diagnóstico y proceso contractual realizado</t>
  </si>
  <si>
    <t xml:space="preserve">Documentos de caracterizacion verificado en campo </t>
  </si>
  <si>
    <t>informes de la ejecuación de las acciones de cada estrategia definiida</t>
  </si>
  <si>
    <t>informes de la ejecuación de las jornadas de capacitacion realizadas</t>
  </si>
  <si>
    <t>SECRETARÍA GENERAL / 
OFICINA DE MERCADOS PUBLICOS</t>
  </si>
  <si>
    <t>MARIA PATRICIA PORRAS MENDOZA</t>
  </si>
  <si>
    <t xml:space="preserve">SECRETARIA GENERAL </t>
  </si>
  <si>
    <t>JOSE CARLOS PUELLO</t>
  </si>
  <si>
    <t>YIRA MORALES CASTRO</t>
  </si>
  <si>
    <t>Acciones de promoción de destino, local, nacional e internacional</t>
  </si>
  <si>
    <t>Diseño y Elaboración de Material promocional de Destino y de Turismo responsable</t>
  </si>
  <si>
    <t>Acciones de promoción en el marco de las temporadas y conmmeraciones de ciudad</t>
  </si>
  <si>
    <t>Campaña</t>
  </si>
  <si>
    <t>Producción de material</t>
  </si>
  <si>
    <t>Acciones de promoción</t>
  </si>
  <si>
    <t>Acciones de promoción para el posicionamiento de la conectividad áerea y marítima.</t>
  </si>
  <si>
    <t>Desarrollo de competencias en prestadores de servicios de turismo con enfoque de innovación: Apoyo a creación de nuevas experiencias</t>
  </si>
  <si>
    <t>Producción de material para los Centros de Atención al Turista</t>
  </si>
  <si>
    <t>Desarrollo del observatorio de turismo para el fortalecimiento del sistema de información Turística SITCAR</t>
  </si>
  <si>
    <t>Desarrollo del Plan de acción de Cartagena como Destino Turístico Inteligente</t>
  </si>
  <si>
    <t xml:space="preserve"> Fortalecimiento de los Colegios Amigos del turismo: Rutas comunitarias </t>
  </si>
  <si>
    <t>Programa</t>
  </si>
  <si>
    <t>SISTEMA</t>
  </si>
  <si>
    <t>Plan de acción</t>
  </si>
  <si>
    <t xml:space="preserve"> Programa/Consultoria.</t>
  </si>
  <si>
    <t>SEC. GENERAL / CORPOTURISMO</t>
  </si>
  <si>
    <t>MARÍA PATRICIA PORRAS / 
LILIANA RODRIGUEZ</t>
  </si>
  <si>
    <t>CONSOLIDACIÓN DE LA PROMOCIÓN NACIONAL.</t>
  </si>
  <si>
    <t>Manual contratación CTCI</t>
  </si>
  <si>
    <t>DIRECTO Y/O LICITACIÓN PRIVADA</t>
  </si>
  <si>
    <t>1.3.1.1.03-052 DIVIDENDOS ACUACAR</t>
  </si>
  <si>
    <t>1.3.1.1.03-138 DIVIDENDOS SOCIEDAD PORTUARIA</t>
  </si>
  <si>
    <t xml:space="preserve">Asesorias y acompañamiento metodológico para la actualización de los procesos y procedimientos del Modelo de Operación por Procesos de la Alcaldía de Cartagena, en el marco de la implementación de la Politica de Fortalecimiento organizacional y simplificación de procesos del Modelo Integrado de Planeación y Gestión.	</t>
  </si>
  <si>
    <t>Asesorias y acompañamiento metodológico para la medición y control de los procesos y procedimientos del Modelo de Operación por Procesos de la Alcaldía de Cartagena, en el marco de la implementación de la Politica de Fortalecimiento organizacional y simplificación de procesos del Modelo Integrado de Planeación y Gestión.</t>
  </si>
  <si>
    <t>Definición del manual especifíco de funciones y competencias de acuerdo con la planta de empleo que se requiera en el marco del nuevo rediseño institucional</t>
  </si>
  <si>
    <t>Diseñar el modelo de procesos propuesto para la Administración Distrital de la ciudad de Cartagena.</t>
  </si>
  <si>
    <t>Implementar la nueva estructura administrativa y los procesos propuestos para el Distrito de Cartagena.</t>
  </si>
  <si>
    <t>Documentos de Política</t>
  </si>
  <si>
    <t xml:space="preserve">Servicios de información implementados </t>
  </si>
  <si>
    <t xml:space="preserve">Servicios de implementación sistemas de gestión </t>
  </si>
  <si>
    <t>Contratación de servicios profesionales de asesoría jurídica contable y técnica exclusivamente.</t>
  </si>
  <si>
    <t>Plan de Saneamiento Ambiental Implementado</t>
  </si>
  <si>
    <t>Acciones preventivas y/o correctivas en los cementerios distritales, (Ternera, Manga, Olaya, Albornoz y Tierra Bomba) realizada.</t>
  </si>
  <si>
    <t>Estudio de titulo</t>
  </si>
  <si>
    <t>Titulación y  registro</t>
  </si>
  <si>
    <t xml:space="preserve">Conformación de expediente </t>
  </si>
  <si>
    <t xml:space="preserve">Reporte a software patrimonio inmobiliario </t>
  </si>
  <si>
    <t xml:space="preserve">Restructuración organizacional del recurso humano </t>
  </si>
  <si>
    <t>Adquisición de equipos tecnológicos acorde a la gestión de administración y control del patrimonio humano</t>
  </si>
  <si>
    <t xml:space="preserve">Reportar periódicamente informes del resultado obtenido a la Secretaria de Hacienda </t>
  </si>
  <si>
    <t>Establecer un fondo de contrapartidas para cofinanciar proyectos con impacto en las líneas estrategicas del plan de internacionalización de Cartagena.</t>
  </si>
  <si>
    <t>Apoyar logísticamente la realización de la Semana Internacional de Cartagena en articulación con la red de universidades de la ciudad.</t>
  </si>
  <si>
    <t>María Abondano</t>
  </si>
  <si>
    <t>OBSERVACIONES</t>
  </si>
  <si>
    <t>NP</t>
  </si>
  <si>
    <t>Ejecutar procesos de compra y suministros de los beneficios entregado a los aprendices (material de practica, alimentacion, poliza, epp y uniformes)</t>
  </si>
  <si>
    <t>Gestionar Alianzas Estrategicas con las Empresas del Sector con el fin de lograr la participación en Ferias y Formación para el Empleo</t>
  </si>
  <si>
    <t>SANDRA SCHMALBACH PEREZ</t>
  </si>
  <si>
    <t>1.3.1.1.03-137 - DIVIDENDOS CARTAGENA 2</t>
  </si>
  <si>
    <t xml:space="preserve">1.3.1.1.03-138 - DIVIDENDOS SOCIEDAD PORTUARIA </t>
  </si>
  <si>
    <t>Diagnostico para la implementacion de  los  centros de formación e innovación para el Emprendimiento Digital y la empleabilidad en el Distrito de Cartagena</t>
  </si>
  <si>
    <t>Documento diagnostico para la implementación de los centros de formación e innovacíon</t>
  </si>
  <si>
    <t>Realizar el seguimiento estratégico de los proyectos que fortalecen la implementación de Gobierno Digital</t>
  </si>
  <si>
    <t>Informe de seguimiento</t>
  </si>
  <si>
    <t>Diseñar, desarrollar e implementar el repositorio de Gobierno Digital</t>
  </si>
  <si>
    <t>Documento con la hoja de ruta de gobierno digital</t>
  </si>
  <si>
    <t>Avanzar en la definición del Habilitador de Arquitectura - Modelo de Arquitectura Empresarial (tomando como base las iniciativas y proyectos del Plan de Desarrollo que involucran TIC)</t>
  </si>
  <si>
    <t>Documento con la implementacion del habilitador de arquitectura empresarial</t>
  </si>
  <si>
    <t>Diseñar, construir e implementar la estrategia de gobernanza del dato</t>
  </si>
  <si>
    <t>Documento con la implementación de la estrategia de gobierno del dato</t>
  </si>
  <si>
    <t>Avanzar en la definición del Habilitador de Arquitectura - Modelo de Gestión y Gobierno TI - Dominio Uso y apropiación TI</t>
  </si>
  <si>
    <t xml:space="preserve">Documento con la plan de uso y apropiacion </t>
  </si>
  <si>
    <t>Avanzar en la definición del habilitador de Servicios Ciudadanos Digitales</t>
  </si>
  <si>
    <t>Documento informe de la carpeta ciudadana</t>
  </si>
  <si>
    <t>Fortalecer la implementación del Plan de Seguridad y Privacidad de la información</t>
  </si>
  <si>
    <t xml:space="preserve">Documento con la implementación del plan de seguridad y privavcidad de la información </t>
  </si>
  <si>
    <t>Aperturar Datos Abiertos para el Distrito de Cartagena</t>
  </si>
  <si>
    <t xml:space="preserve">Desarrollo Digitales </t>
  </si>
  <si>
    <t>Dar continuidad a la estrategia de Gobierno Abierto</t>
  </si>
  <si>
    <t>Implementar politica de CTI</t>
  </si>
  <si>
    <t>Documento en etapa de formulación</t>
  </si>
  <si>
    <t xml:space="preserve">Instalar la infraestructura para el acceso publico de internet </t>
  </si>
  <si>
    <t>Informe instalacion zonas wifi</t>
  </si>
  <si>
    <t>Contratación 50%
Implementación 50%</t>
  </si>
  <si>
    <t>Gestionar actividades operativas para habilitacion de zonas wifi</t>
  </si>
  <si>
    <t>Mantenimiento 100%</t>
  </si>
  <si>
    <t>Implementar iniciativas de ciudades y territorios inteligentes a partir de la actualización y mantenimiento de la aplicación "ServInfo - Sistema de información de los servicios públicos</t>
  </si>
  <si>
    <t>Documento de Mantenimiento del sistema de información de los servicios públicos del distrito Cartagena de Indias (ServInfo 2.0) disponible en la estructura documental de proyectos de la Oficina Asesora de Informática del Distrito de Cartagena</t>
  </si>
  <si>
    <t xml:space="preserve">INGRID SOLANO BENITEZ
</t>
  </si>
  <si>
    <t xml:space="preserve">MERYS CASTRO PEREIRA </t>
  </si>
  <si>
    <t>INFORME</t>
  </si>
  <si>
    <t>plan de saneamiento</t>
  </si>
  <si>
    <t>Obra civil de ampliación para la construcción de bóvedas y/o nichos en los cementerios distrital (Ternera, Olaya y Albornoz) realizada.</t>
  </si>
  <si>
    <t>obra ejecutada</t>
  </si>
  <si>
    <t>Acciones de prevencion</t>
  </si>
  <si>
    <t>Suscripción del Distrito de Cartagena a 2 redes de cooperantes</t>
  </si>
  <si>
    <t>Adquisición de certificados</t>
  </si>
  <si>
    <t>consecución de actores claves para cumplir con las líneas estratégicas del plan de internacionalización</t>
  </si>
  <si>
    <t>Contratación de prestación de servicio de catering y logística para realización de eventos de relacionamiento con actores  locales e internacionales.</t>
  </si>
  <si>
    <t>Evento realizado</t>
  </si>
  <si>
    <t>Realizar la suscripción a una red de ciudades para fortalecer las capacidades tecnicas de la ciudad.</t>
  </si>
  <si>
    <t>Diseñar e implementar una estrategia de fortalecimiento de las Entidades Sin Ánimo de Lucro de la ciudad en materia de acceso a fuentes de financiación, formulación de proyectos y normatividad aplicada.</t>
  </si>
  <si>
    <t>APOYO A LA REALIZACION DEL FESTIVAL INTERNACIONAL DE CINE DE CARTAGENA FICCI 2021, PARA LOS BARRIOS  DE CARTAGENA DE INDIAS</t>
  </si>
  <si>
    <t>Realizar apoyo financiero al festival internacional de cine de Cartagena de indias FICCI como estrategia para promocionar la ciudad comom destino turístico, cultural</t>
  </si>
  <si>
    <t>Festival realizado</t>
  </si>
  <si>
    <t>Secretaría General</t>
  </si>
  <si>
    <t>APOYO A LA REALIZACION DEL FESTIVAL INTERNACIONAL DE CINE DE CARTAGENA FICCI 2021 PARA LOS BARRIOS DE CARTAGENA DE INDIAS</t>
  </si>
  <si>
    <t>2.3.3502.0200.2021130010146</t>
  </si>
  <si>
    <t>IMPLEMENTACIÓN DEL PROYECTO CARTAGENA XVI FESTIVAL DE MÚSICA CARTAGENA DE INDIAS</t>
  </si>
  <si>
    <t>Realizar apoyo directo a la implementacion del festival de música de Cartagena en su versión decimo sexta</t>
  </si>
  <si>
    <t>2.3.3502.1603.2021130010289</t>
  </si>
  <si>
    <t>Apoyo PARA LA IMPLEMENTACION DEL HAY FESTIVAL CARTAGENA DE INDIAS DIGITAL EN EL DISTRITO CARTAGENA DE INDIAS</t>
  </si>
  <si>
    <t>Extender las actividades a realizar la Implementación del Festival de Literatura Hay Festival Cartagena de Indias, de forma virtual, con el del Hay Festival Comunitario, con acceso a todo público, hacia todo el Distrito, con charlas o conversatorios y podscats. En esta oportunidad presentamos la opción de continuar con el Festival con actividades de HAY COMUNITARIO, durante los meses de marzo, abril y mayo de 2021; es decir, por tres (3) meses a través de nuestra plataforma digital.</t>
  </si>
  <si>
    <t>APOYO PARA LA IMPLEMENTACION DE HAY FESTIVAL CARTAGENA DE INDIAS DIGITAL EN EL DISTRITO DE CARTAGENA DE INDIAS</t>
  </si>
  <si>
    <t>2.3.3502.0200.2021130010278</t>
  </si>
  <si>
    <t>ESTEA META SE CUMPLIÓ EN LA VIGENCIA ANTERIOR.</t>
  </si>
  <si>
    <t>2. SGP</t>
  </si>
  <si>
    <t>1.3.1.1.03-062 - DIVIDENDOS ACUACAR</t>
  </si>
  <si>
    <t>1.2.4.3.03-070 - SGP LIBRE INVERSION</t>
  </si>
  <si>
    <t>1.3.1.1.03-138 - DIVIDENDOS SOCIEDAD PORTUARIA</t>
  </si>
  <si>
    <t>1.2.1.0.00-001 - ICLD
1.3.1.1.03-138 - DIVIDENDOS SOCIEDAD PORTUARIA</t>
  </si>
  <si>
    <t>$ 350.000.000
$ 100.000.000</t>
  </si>
  <si>
    <t>$ 600.000.000
$ 200.000.000
$ 200.000.000</t>
  </si>
  <si>
    <t>1.2.1.0.00-001 - ICLD
1.3.1.1.03-062 - DIVIDENDOS ACUACAR
1.3.1.1.03-137 - DIVIDENDOS CARTAGENA II</t>
  </si>
  <si>
    <t>1.2.1.0.00-001 - ICLD
1.3.1.1.03-137 - DIVIDENDOS CARTAGENA II</t>
  </si>
  <si>
    <t>$ 200.000.000
$ 80.000.000</t>
  </si>
  <si>
    <t>1.3.1.1.03-137 - DIVIDENDOS CARTAGENA II</t>
  </si>
  <si>
    <t>$ 300.000.000
$ 100.000.000</t>
  </si>
  <si>
    <t>Construir de infraestructura para el abastecimiento de agua potable en Arroyo Grande zona rural del distrito de Cartagena.</t>
  </si>
  <si>
    <t>Construir de infraestructura para el abastecimiento de agua potable en La Sevillana zona rural del distrito de Cartagena.</t>
  </si>
  <si>
    <t>Construir de infraestructura para el abastecimiento de agua potable en Manzanillo del Mar zona rural del distrito de Cartagena.</t>
  </si>
  <si>
    <t>Construir de infraestructura para el abastecimiento de agua potable en Tierra Baja y Puerto Rey zona rural del distrito de Cartagena</t>
  </si>
  <si>
    <t>Construir de infraestructura para el abastecimiento de agua potable en Pasacaballos zona rural del distrito de Cartagena.</t>
  </si>
  <si>
    <t xml:space="preserve">Construir de infraestructura para el abastecimiento de agua potable en Tierra Bomba zona insular del distrito de Cartagena.  </t>
  </si>
  <si>
    <t xml:space="preserve">Construir de infraestructura para el abastecimiento de agua potable en Archipiélago de San Bernardo zona insular del distrito de Cartagena.   </t>
  </si>
  <si>
    <t xml:space="preserve">Construir de infraestructura para el abastecimiento de agua potable en Isla Fuerte zona insular del distrito de Cartagena.    </t>
  </si>
  <si>
    <t>Construir de infraestructura para el abastecimiento de agua potable en Isla de Barú zona insular del distrito de Cartagena</t>
  </si>
  <si>
    <t>Construir de infraestructura para el abastecimiento de agua potable en Puerta de Hierro zona urbana del distrito de Cartagena</t>
  </si>
  <si>
    <t>Construir de infraestructura para el abastecimiento de agua potable en Membrillal zona urbana del distrito de Cartagena.</t>
  </si>
  <si>
    <t>MARIA PATRICIA PORRAS MENDOZA
GINA VELEZ</t>
  </si>
  <si>
    <t>1.2.4.6.00-055 - SGP APSB</t>
  </si>
  <si>
    <t>Suministro y transporte de agua potable desde Cartagena hasta la zona insular del Distrito de Cartagena</t>
  </si>
  <si>
    <t>Suministro de agua potable, Transporte de agua desde Cartagena hasta  Bocachica, Distribución de agua en el corregimiento de Bocachica directamente  en la vivienda.</t>
  </si>
  <si>
    <t>1.2.3.2.22-053 - CONTRAPRESTACION PORTUARIA</t>
  </si>
  <si>
    <t>Realizar el pago de subsidios para los usuarios (hogares) de los estratos 1,2 y 3 en la prestación de los servicios públicos de acueducto, alcantarillado y aseo</t>
  </si>
  <si>
    <t>1.2.1.0.00-001 - ICLD
1.2.4.6.00-055 - SGP APSB
1.3.2.2.13-111 - RF SGP APSB
1.3.2.3.11-126 - RF IMP TRANSPORTE POR OLEODUCTO
1.2.3.1.17-180 - SOBRETASA DE SOLIDARIDAD SERVICIOS PUBLICOS ACUEDUCTO, ASEO Y ALCANTARILLADO</t>
  </si>
  <si>
    <t>$ 4.500.000.000
$ 30.892.429.414
$ 668.970.403
$ 55.358.599
$ 106.068.929.885</t>
  </si>
  <si>
    <t>1. Recursos Propios - ICLD
2. SGP</t>
  </si>
  <si>
    <t>Estructuración, Implementacion de programa de  compra y/o mantenimiento de predios y/o Pago por Servicios Ambientales para la protección de predios ubicados en Áreas de Importancia Estratégica para acueducto del Distrito de Cartagena</t>
  </si>
  <si>
    <t>Procesos de formacion y restauración ecológica en terminos de proteccion del recurso hidrico a dueños y vecinos de predios ubicados en el área de importancia estratégica para el acueducto del Distrito de Cartagena y su zona de influencia</t>
  </si>
  <si>
    <t xml:space="preserve"> Construir infraestructura de saneamiento en Arroyo Grande zona rural del  distrito de Cartagena</t>
  </si>
  <si>
    <t xml:space="preserve"> Construir infraestructura de saneamiento en La Sevillana zona rural del  distrito de Cartagena.</t>
  </si>
  <si>
    <t xml:space="preserve"> Construir infraestructura de saneamiento en Manzanillo del Mar zona rural  del distrito de Cartagena.</t>
  </si>
  <si>
    <t xml:space="preserve"> Construir infraestructura de saneamiento en Tierra Baja y Puerto Rey zona  rural del distrito de Cartagena.</t>
  </si>
  <si>
    <t xml:space="preserve"> Construir infraestructura de saneamiento en Bayunca zona rural del distrito  de Cartagena.</t>
  </si>
  <si>
    <t xml:space="preserve"> Construir infraestructura de saneamiento en Pontezuela zona rural del  distrito de Cartagena.</t>
  </si>
  <si>
    <t xml:space="preserve"> Construir infraestructura de saneamiento en Las Canoas zona rural del  distrito de Cartagena</t>
  </si>
  <si>
    <t xml:space="preserve"> Construir infraestructura de saneamiento en Arroyo de Piedra zona rural del  distrito de Cartagena.</t>
  </si>
  <si>
    <t>Construir infraestructura de saneamiento en Vereda el Zapatero zona rural  del distrito de Cartagena.</t>
  </si>
  <si>
    <t xml:space="preserve"> Construir infraestructura de saneamiento en Jorge Eliecer Gaitán zona  rural del distrito de Cartagena.</t>
  </si>
  <si>
    <t xml:space="preserve"> Construir infraestructura de saneamiento en Meza Valdez zona rural del  distrito de Cartagena.</t>
  </si>
  <si>
    <t xml:space="preserve"> Construir infraestructura de saneamiento en Madre Herlinda zona rural del  distrito de Cartagena.</t>
  </si>
  <si>
    <t xml:space="preserve"> Construir infraestructura de saneamiento en La Esmeralda zona rural del  distrito de Cartagena.</t>
  </si>
  <si>
    <t xml:space="preserve"> Construir infraestructura de saneamiento en Membrillal zona rural del  distrito de Cartagena.</t>
  </si>
  <si>
    <t xml:space="preserve"> Construir infraestructura de saneamiento en Tierra Bomba zona insular del  distrito de Cartagena</t>
  </si>
  <si>
    <t xml:space="preserve"> Construir infraestructura de saneamiento en Archipiélago de San Bernardo  zona insular del distrito de Cartagena.</t>
  </si>
  <si>
    <t xml:space="preserve"> Construir infraestructura de saneamiento en Isla Fuerte zona insular del  distrito de Cartagena.</t>
  </si>
  <si>
    <t xml:space="preserve"> Construir infraestructura de saneamiento en Isla de Barú zona insular del  distrito de Cartagena.</t>
  </si>
  <si>
    <t xml:space="preserve"> Construir infraestructura de saneamiento en Puerta de Hierro zona urbana  del distrito de Cartagena.</t>
  </si>
  <si>
    <t xml:space="preserve"> Construir infraestructura de saneamiento en Villa Rosa zona urbana del distrito de Cartagena.</t>
  </si>
  <si>
    <t xml:space="preserve"> Construir infraestructura de saneamiento en Arroz Barato zona urbana del distrito de Cartagena.</t>
  </si>
  <si>
    <t xml:space="preserve"> Construir infraestructura de saneamiento en Policarpa zona urbana del  distrito de Cartagena.</t>
  </si>
  <si>
    <t>Construir infraestructura de saneamiento en 19 Barrios mas del Distrito de Cartagena.</t>
  </si>
  <si>
    <t xml:space="preserve"> Contratar personal operativo para la supervisión en la construcción de  infraestructura de saneamiento en el Distrito de Cartagena.</t>
  </si>
  <si>
    <t xml:space="preserve">Interventoria </t>
  </si>
  <si>
    <t>SECRETARÍA GENERAL
OFICINA DE SERVICIOS PUBLICOS</t>
  </si>
  <si>
    <t>Adelantar el Suministro de Energía Eléctrica para el Sistema de Alumbrado Público</t>
  </si>
  <si>
    <t>Realizar la Inversión para el Sistema de Alumbrado Público Ejecutar la modernización y expansión</t>
  </si>
  <si>
    <t xml:space="preserve">Realizar la Administración, Operación y Mantenimiento (AOM)
</t>
  </si>
  <si>
    <t xml:space="preserve">realizar la Interventoría y Supervisión a las actividades del proyecto
</t>
  </si>
  <si>
    <t>adelantar las Actividades de destinación complementaria - alumbrado fin de año</t>
  </si>
  <si>
    <t xml:space="preserve">Conciliaciones </t>
  </si>
  <si>
    <t>1.2.3.1.05-121 - IMPUESTO DE ALUMBRADO PUBLICO</t>
  </si>
  <si>
    <t>1.3.2.3.11-162 - RF ALUMBRADO PUBLICO</t>
  </si>
  <si>
    <t xml:space="preserve">Identificar las condiciones técnicas de la prestación del serivicio de energía eléctrica  en la zona rural e insular  </t>
  </si>
  <si>
    <t>Implementar soluciones alternativas para satisfacer las necesidades energeticas en la zona rural e insular que lo requieran.</t>
  </si>
  <si>
    <t>Gestionar en conjunto con las entidades de orden Nacional las estrategias, planes e implementación de proyectos direcionados a la generación o mejoramiento del servicio de energía eléctrica en la zona rural e insular que lo requiera.</t>
  </si>
  <si>
    <t>ASIGNAR LOS RECURSOS DEL INCENTIVO AL APROVECHAMIENTO Y TRATAMIENTO DE RESIDUOS SÓLIDOS (IAT),PARA FINANCIAR PROYECTOS DE APROVECHAMIENTO Y DE TRATAMIENTO DE RESIDUOS SÓLIDOS EN EL DISTRITO DE CARTAGENA DE INDIAS</t>
  </si>
  <si>
    <t>REALIZAR LAS ACTIVIDADES DEL PROGRAMA DE CORTE DE CESPED Y PODA DE ÁRBOLES EN VÍAS Y ÁREAS PÚBLICAS</t>
  </si>
  <si>
    <t>REALIZAR LAS ACTIVIDADES DEL PROGRAMA DE LAVADO DE ÁREAS PÚBLICAS</t>
  </si>
  <si>
    <t>REALIZAR LAS ACTIVIDADES DEL PROGRAMA BARRIDO Y LIMPIEZA DE AREAS PÚBLICAS</t>
  </si>
  <si>
    <t xml:space="preserve"> REALIZAR LAS ACTIVIDADES DEL PROGRAMA DE RESIDUOS SÓLIDOS ESPECIALES</t>
  </si>
  <si>
    <t>REALIZAR LAS ACTIVIDADES DEL PROGRAMA DE GESTIÓN DE RESIDUOS DE AREA RURAL E INSULAR</t>
  </si>
  <si>
    <t>Se realiza el pago de subsidios desde diciembre 2023 hasta noviembre de 2024. Cada mes de realizará un pago de subsidio a cada prestador asi: 3 empredsas de aseo y agustas de cartagena (Acueducto y alcantarillado ) en total 60 pagos. 12 pagos al año * 5 prestadores</t>
  </si>
  <si>
    <t>Infraestructura construida</t>
  </si>
  <si>
    <t>1 Suministro 0.25
2 Excavación y colocación de tuberia 0.25
3 Excavación y colocación de tuberia y relleno 0.25
4 Intalación de acometidas 0.25</t>
  </si>
  <si>
    <t>La construcción de la infraestructura(1) contempla la conexión de 175 acometidas por lo que la proyección de los beneficiarios es (175 acomtidas * 4beneficiarios por familia ) 700.
Se estableció ruta critica en la ponderación de la actividad con proyección a 4 meses.</t>
  </si>
  <si>
    <t>Extensión de redes y/o ampliar cobertura</t>
  </si>
  <si>
    <t>No se programó debido a la no asignación de recursos de esta actividad.</t>
  </si>
  <si>
    <t>50 %
50 %</t>
  </si>
  <si>
    <t>REALIZAR LAS ACTIVIDADES DEL PROGRAMA INSTITUCIONAL (supervision del servicio publico de aseo)</t>
  </si>
  <si>
    <t>informes de supervisión</t>
  </si>
  <si>
    <t xml:space="preserve">REALIZAR LAS ACTIVIDADES DEL PROGRAMA DE RECOLECCIÓN TRANSPORTE Y TRANSFERENCIA  </t>
  </si>
  <si>
    <t xml:space="preserve"> REALIZAR LAS ACTIVIDADES DEL PROGRAMA DE LIMPIEZA DE PLAYAS COSTERAS Y RIBEREÑAS (pagpoo de servicio especial de limpieza de playas)
</t>
  </si>
  <si>
    <t>limpieza ejecutadas</t>
  </si>
  <si>
    <t>acta de asignación de recursos</t>
  </si>
  <si>
    <t>1 * MES</t>
  </si>
  <si>
    <t xml:space="preserve">Informes de seguimiento y monitoero </t>
  </si>
  <si>
    <t xml:space="preserve">Documento técnico, jurídico y socieconomico </t>
  </si>
  <si>
    <t>Predios protegidos</t>
  </si>
  <si>
    <t xml:space="preserve">Personas capacitadas y certificadas como gestores </t>
  </si>
  <si>
    <t>Serán entregados un (1) informe de seguimiento y monitoreo mensualmente</t>
  </si>
  <si>
    <t>Documento técnico, jurídico y socieconomico con la información de los predios ubicados en la Ciénaga Juan Gómez en el corregimiento de Rocha, Se entregarán avances de ejecución y un documento final que compile toda la información tecnica, juridica y socioeconomica</t>
  </si>
  <si>
    <t>Protección de 20 predios mediante la implementación el Pago por Servicios Ambientales y/o la compra de predios. Se entregarán avances de ejecución y un reporte final con la información de cada dueño y predio ubicado en el área de importancia estratégica, que ha sido protegido con el incentivo de Pago por Servicios Ambientales</t>
  </si>
  <si>
    <t xml:space="preserve">Personas capacitadas y certificadas como gestores y/o protectores del recurso hídrico, y áreas reforestadas con ubicación en formato Geodatabase, Se entregarán avances de ejecución y un reporte final con la información de cada dueño y vecino de predios ubicados en el área de importancia estratégica que ha sido capacitado. </t>
  </si>
  <si>
    <t>Está actividad se encuentra actualmente contratada en virtud de las vigencias futuras excepcionales, acuerdo No. 101 del 01 de diciembre de 2022</t>
  </si>
  <si>
    <t>4 * MES</t>
  </si>
  <si>
    <t>8 * MES</t>
  </si>
  <si>
    <t xml:space="preserve">El inicio de esta actividad depende del avance y/o finalización de la actividad arriba descrita </t>
  </si>
  <si>
    <t>Interventoría</t>
  </si>
  <si>
    <t>Se programa un informe por supervisor por mes ( 19 supervisores * 1 informe mensual) por un periodo de 9 meses</t>
  </si>
  <si>
    <t>19 supervisores 
1 informe mensual * 9 meses</t>
  </si>
  <si>
    <t>1 MES</t>
  </si>
  <si>
    <t>Limpiezas realiza</t>
  </si>
  <si>
    <t>Puntos criticos erradicados</t>
  </si>
  <si>
    <t>1* MES%</t>
  </si>
  <si>
    <t>1 * AÑO</t>
  </si>
  <si>
    <t>GESTIÓN DOCUMENTAL, MEDIANTE EL AVANCE EN LA IMPLEMENTACIÓN DEL PLAN INSTITUCIONAL DE ARCHIVO-PINAR, PARA AUMENTAR LA EFICIENCIA Y EFICACIA EN LOS PROCESOS DOCUMENTALES</t>
  </si>
  <si>
    <t>DESARROLLO DE UN SISTEMA DE INFORMACION DE LOS SERVICIOS PUBLICOS DEL DISTRITO CARTAGENA DE INDIAS</t>
  </si>
  <si>
    <t xml:space="preserve">Diseño e implementación de estrategia de Suministro, transporte y distribución de agua potable </t>
  </si>
  <si>
    <t xml:space="preserve">4.710 M3 de agua potable suminsitrada </t>
  </si>
  <si>
    <t xml:space="preserve">8.550 M3 de agua potable suministrada </t>
  </si>
  <si>
    <t>Entrega y accesorios intalados</t>
  </si>
  <si>
    <t>Tubería instalada</t>
  </si>
  <si>
    <t>Jardinería</t>
  </si>
  <si>
    <t>Geotextil</t>
  </si>
  <si>
    <t>Materiales de acometidas domiciliarias</t>
  </si>
  <si>
    <t>Sostenimiento de la estructura de baja o media</t>
  </si>
  <si>
    <t>Estructura eléctrica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</si>
</sst>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 #,##0_-;\-&quot;$&quot;\ * #,##0_-;_-&quot;$&quot;\ * &quot;-&quot;_-;_-@_-"/>
    <numFmt numFmtId="44" formatCode="_-&quot;$&quot;\ * #,##0.00_-;\-&quot;$&quot;\ * #,##0.00_-;_-&quot;$&quot;\ * &quot;-&quot;??_-;_-@_-"/>
    <numFmt numFmtId="43" formatCode="_-* #,##0.00_-;\-* #,##0.00_-;_-* &quot;-&quot;??_-;_-@_-"/>
    <numFmt numFmtId="164" formatCode="0;[Red]0"/>
    <numFmt numFmtId="165" formatCode="_-&quot;$&quot;\ * #,##0_-;\-&quot;$&quot;\ * #,##0_-;_-&quot;$&quot;\ * &quot;-&quot;??_-;_-@_-"/>
    <numFmt numFmtId="166" formatCode="yyyy\-mm\-dd;@"/>
    <numFmt numFmtId="167" formatCode="0.0"/>
    <numFmt numFmtId="168" formatCode="_-* #,##0_-;\-* #,##0_-;_-* &quot;-&quot;??_-;_-@_-"/>
    <numFmt numFmtId="169" formatCode="_(&quot;$&quot;* #,##0_);_(&quot;$&quot;* \(#,##0\);_(&quot;$&quot;* &quot;-&quot;??_);_(@_)"/>
    <numFmt numFmtId="170" formatCode="_(&quot;$&quot;* #,##0.0_);_(&quot;$&quot;* \(#,##0.0\);_(&quot;$&quot;* &quot;-&quot;?_);_(@_)"/>
    <numFmt numFmtId="171" formatCode="0.0%"/>
    <numFmt numFmtId="172" formatCode="0.00;[Red]0.00"/>
    <numFmt numFmtId="173" formatCode="0.000%"/>
  </numFmts>
  <fonts count="44"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name val="Calibri Light"/>
      <family val="2"/>
    </font>
    <font>
      <sz val="11"/>
      <name val="Calibri"/>
      <family val="2"/>
    </font>
    <font>
      <sz val="11"/>
      <name val="Arial"/>
      <family val="2"/>
    </font>
    <font>
      <sz val="11"/>
      <name val="Calibri Light"/>
      <family val="2"/>
      <scheme val="major"/>
    </font>
    <font>
      <sz val="11"/>
      <color theme="1"/>
      <name val="Calibri"/>
      <family val="2"/>
    </font>
    <font>
      <sz val="10"/>
      <name val="Century Gothic"/>
      <family val="2"/>
    </font>
    <font>
      <sz val="11"/>
      <color rgb="FF000000"/>
      <name val="Calibri"/>
      <family val="2"/>
    </font>
    <font>
      <sz val="10"/>
      <name val="Calibri Light"/>
      <family val="2"/>
      <scheme val="major"/>
    </font>
    <font>
      <sz val="10"/>
      <color theme="1"/>
      <name val="Calibri"/>
      <family val="2"/>
      <scheme val="minor"/>
    </font>
    <font>
      <sz val="11"/>
      <color rgb="FF444444"/>
      <name val="Calibri"/>
      <family val="2"/>
      <scheme val="minor"/>
    </font>
    <font>
      <sz val="11"/>
      <color rgb="FF000000"/>
      <name val="Calibri"/>
      <family val="2"/>
      <scheme val="minor"/>
    </font>
    <font>
      <b/>
      <sz val="11"/>
      <color theme="1"/>
      <name val="Calibri"/>
      <family val="2"/>
    </font>
    <font>
      <sz val="16"/>
      <color theme="1"/>
      <name val="Calibri"/>
      <family val="2"/>
      <scheme val="minor"/>
    </font>
    <font>
      <sz val="8"/>
      <name val="Calibri"/>
      <family val="2"/>
      <scheme val="minor"/>
    </font>
    <font>
      <sz val="11"/>
      <name val="Aptos Narrow"/>
      <family val="2"/>
    </font>
    <font>
      <sz val="11"/>
      <color theme="1"/>
      <name val="Calibri"/>
      <family val="2"/>
      <charset val="1"/>
    </font>
  </fonts>
  <fills count="2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2F2F2"/>
        <bgColor indexed="64"/>
      </patternFill>
    </fill>
    <fill>
      <patternFill patternType="solid">
        <fgColor rgb="FFD6DCE4"/>
        <bgColor rgb="FF000000"/>
      </patternFill>
    </fill>
    <fill>
      <patternFill patternType="solid">
        <fgColor rgb="FFFFFF00"/>
        <bgColor indexed="64"/>
      </patternFill>
    </fill>
    <fill>
      <patternFill patternType="solid">
        <fgColor rgb="FFD6DCE4"/>
        <bgColor indexed="64"/>
      </patternFill>
    </fill>
    <fill>
      <patternFill patternType="solid">
        <fgColor theme="0"/>
        <bgColor rgb="FFBDD6EE"/>
      </patternFill>
    </fill>
    <fill>
      <patternFill patternType="solid">
        <fgColor theme="0"/>
        <bgColor rgb="FFFFFF00"/>
      </patternFill>
    </fill>
    <fill>
      <patternFill patternType="solid">
        <fgColor theme="0" tint="-4.9989318521683403E-2"/>
        <bgColor rgb="FFBDD6EE"/>
      </patternFill>
    </fill>
    <fill>
      <patternFill patternType="solid">
        <fgColor theme="0" tint="-4.9989318521683403E-2"/>
        <bgColor rgb="FF99FF66"/>
      </patternFill>
    </fill>
    <fill>
      <patternFill patternType="solid">
        <fgColor theme="0" tint="-0.249977111117893"/>
        <bgColor indexed="64"/>
      </patternFill>
    </fill>
    <fill>
      <patternFill patternType="solid">
        <fgColor theme="0" tint="-0.249977111117893"/>
        <bgColor rgb="FF000000"/>
      </patternFill>
    </fill>
    <fill>
      <patternFill patternType="solid">
        <fgColor theme="6" tint="0.79998168889431442"/>
        <bgColor indexed="64"/>
      </patternFill>
    </fill>
    <fill>
      <patternFill patternType="solid">
        <fgColor rgb="FFF8CBAD"/>
        <bgColor rgb="FF000000"/>
      </patternFill>
    </fill>
    <fill>
      <patternFill patternType="solid">
        <fgColor theme="5"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auto="1"/>
      </left>
      <right style="hair">
        <color auto="1"/>
      </right>
      <top style="hair">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top style="thin">
        <color rgb="FF000000"/>
      </top>
      <bottom style="thin">
        <color indexed="64"/>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44"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1074">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6" xfId="4" applyFont="1" applyBorder="1" applyAlignment="1">
      <alignment horizontal="center" vertical="center"/>
    </xf>
    <xf numFmtId="14" fontId="20" fillId="0" borderId="2" xfId="4" applyNumberFormat="1" applyFont="1" applyBorder="1"/>
    <xf numFmtId="0" fontId="20" fillId="0" borderId="21" xfId="4" applyFont="1" applyBorder="1" applyAlignment="1">
      <alignment horizontal="center" vertical="center"/>
    </xf>
    <xf numFmtId="14" fontId="20" fillId="0" borderId="22" xfId="4" applyNumberFormat="1" applyFont="1" applyBorder="1"/>
    <xf numFmtId="0" fontId="20" fillId="0" borderId="17" xfId="4" applyFont="1" applyBorder="1" applyAlignment="1">
      <alignment horizontal="center" vertical="center"/>
    </xf>
    <xf numFmtId="14" fontId="0" fillId="0" borderId="1" xfId="0" applyNumberFormat="1" applyBorder="1" applyAlignment="1">
      <alignment horizontal="center" vertical="center"/>
    </xf>
    <xf numFmtId="0" fontId="20" fillId="0" borderId="16" xfId="4" applyFont="1" applyBorder="1"/>
    <xf numFmtId="0" fontId="20" fillId="0" borderId="17" xfId="4" applyFont="1" applyBorder="1"/>
    <xf numFmtId="0" fontId="19" fillId="4" borderId="18" xfId="4" applyFont="1" applyFill="1" applyBorder="1" applyAlignment="1">
      <alignment horizontal="center" vertical="center"/>
    </xf>
    <xf numFmtId="0" fontId="19" fillId="4" borderId="15" xfId="4" applyFont="1" applyFill="1" applyBorder="1" applyAlignment="1">
      <alignment horizontal="center" vertical="center"/>
    </xf>
    <xf numFmtId="0" fontId="0" fillId="0" borderId="0" xfId="0" applyAlignment="1">
      <alignment vertical="center"/>
    </xf>
    <xf numFmtId="0" fontId="19" fillId="4" borderId="20" xfId="4" applyFont="1" applyFill="1" applyBorder="1" applyAlignment="1">
      <alignment vertical="center"/>
    </xf>
    <xf numFmtId="0" fontId="19"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9"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22" xfId="4" applyFont="1" applyFill="1" applyBorder="1" applyAlignment="1">
      <alignment vertical="center"/>
    </xf>
    <xf numFmtId="0" fontId="19" fillId="4" borderId="20" xfId="4" applyFont="1" applyFill="1" applyBorder="1" applyAlignment="1">
      <alignment horizontal="center" vertical="center"/>
    </xf>
    <xf numFmtId="0" fontId="0" fillId="0" borderId="0" xfId="0" applyAlignment="1">
      <alignment vertical="center" wrapText="1"/>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xf>
    <xf numFmtId="166" fontId="0" fillId="11" borderId="1" xfId="0" applyNumberFormat="1" applyFill="1" applyBorder="1" applyAlignment="1">
      <alignment horizontal="center" vertical="center" wrapText="1"/>
    </xf>
    <xf numFmtId="0" fontId="3" fillId="3" borderId="32" xfId="0" applyFont="1" applyFill="1" applyBorder="1" applyAlignment="1">
      <alignment horizontal="center" vertical="center" wrapText="1"/>
    </xf>
    <xf numFmtId="0" fontId="0" fillId="6" borderId="1" xfId="0" applyFill="1" applyBorder="1" applyAlignment="1">
      <alignment horizontal="center" vertical="center" wrapText="1"/>
    </xf>
    <xf numFmtId="0" fontId="28" fillId="6" borderId="1" xfId="0" applyFont="1" applyFill="1" applyBorder="1" applyAlignment="1">
      <alignment horizontal="center" vertical="center" wrapText="1"/>
    </xf>
    <xf numFmtId="0" fontId="0" fillId="6" borderId="1" xfId="0" applyFill="1" applyBorder="1" applyAlignment="1">
      <alignment vertical="center" wrapText="1"/>
    </xf>
    <xf numFmtId="0" fontId="28" fillId="6" borderId="1" xfId="0" applyFont="1" applyFill="1" applyBorder="1" applyAlignment="1">
      <alignment vertical="center" wrapText="1"/>
    </xf>
    <xf numFmtId="0" fontId="0" fillId="6" borderId="1" xfId="0" applyFill="1" applyBorder="1" applyAlignment="1">
      <alignment horizontal="center" vertical="center"/>
    </xf>
    <xf numFmtId="0" fontId="7" fillId="6" borderId="1" xfId="0" applyFont="1" applyFill="1" applyBorder="1" applyAlignment="1">
      <alignment horizontal="center" vertical="center"/>
    </xf>
    <xf numFmtId="1" fontId="0" fillId="6" borderId="1" xfId="0" applyNumberFormat="1" applyFill="1" applyBorder="1" applyAlignment="1">
      <alignment horizontal="center" vertical="center"/>
    </xf>
    <xf numFmtId="0" fontId="0" fillId="6" borderId="1" xfId="0" applyFill="1" applyBorder="1"/>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31"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31" fillId="7" borderId="1" xfId="0" applyFont="1" applyFill="1" applyBorder="1" applyAlignment="1">
      <alignment horizontal="left" vertical="center" wrapText="1"/>
    </xf>
    <xf numFmtId="0" fontId="31" fillId="7" borderId="1" xfId="0" applyFont="1" applyFill="1" applyBorder="1" applyAlignment="1">
      <alignment horizontal="center" vertical="center"/>
    </xf>
    <xf numFmtId="1" fontId="0" fillId="7"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11" fillId="8"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165" fontId="11" fillId="8" borderId="1" xfId="5" applyNumberFormat="1" applyFont="1" applyFill="1" applyBorder="1" applyAlignment="1">
      <alignment horizontal="center" vertical="center" wrapText="1"/>
    </xf>
    <xf numFmtId="0" fontId="8" fillId="8" borderId="1" xfId="0" applyFont="1" applyFill="1" applyBorder="1" applyAlignment="1">
      <alignment horizontal="center" vertical="center"/>
    </xf>
    <xf numFmtId="1" fontId="0" fillId="8" borderId="1" xfId="0" applyNumberFormat="1" applyFill="1" applyBorder="1" applyAlignment="1">
      <alignment horizontal="center" vertical="center"/>
    </xf>
    <xf numFmtId="0" fontId="10" fillId="8" borderId="1" xfId="0" applyFont="1" applyFill="1" applyBorder="1" applyAlignment="1">
      <alignment horizontal="center" vertical="center" wrapText="1"/>
    </xf>
    <xf numFmtId="0" fontId="0" fillId="8" borderId="1" xfId="0" applyFill="1" applyBorder="1"/>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xf numFmtId="0" fontId="31" fillId="10" borderId="1" xfId="0" applyFont="1" applyFill="1" applyBorder="1" applyAlignment="1">
      <alignment horizontal="center" vertical="center" wrapText="1"/>
    </xf>
    <xf numFmtId="0" fontId="31" fillId="10" borderId="1" xfId="0" applyFont="1" applyFill="1" applyBorder="1" applyAlignment="1">
      <alignment horizontal="left"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1" fontId="33" fillId="10" borderId="1" xfId="0" applyNumberFormat="1" applyFont="1" applyFill="1" applyBorder="1" applyAlignment="1">
      <alignment horizontal="center" vertical="center" wrapText="1"/>
    </xf>
    <xf numFmtId="0" fontId="0" fillId="10" borderId="1" xfId="0" applyFill="1" applyBorder="1"/>
    <xf numFmtId="0" fontId="31" fillId="10" borderId="1" xfId="0" applyFont="1"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vertical="center" wrapText="1"/>
    </xf>
    <xf numFmtId="0" fontId="0" fillId="12" borderId="1" xfId="0" applyFill="1" applyBorder="1" applyAlignment="1">
      <alignment horizontal="center" vertical="center"/>
    </xf>
    <xf numFmtId="0" fontId="0" fillId="12" borderId="1" xfId="0" applyFill="1" applyBorder="1"/>
    <xf numFmtId="0" fontId="0" fillId="13" borderId="1" xfId="0" applyFill="1" applyBorder="1" applyAlignment="1">
      <alignment horizontal="center" vertical="center"/>
    </xf>
    <xf numFmtId="0" fontId="0" fillId="13" borderId="1" xfId="0" applyFill="1" applyBorder="1"/>
    <xf numFmtId="0" fontId="29"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8" borderId="1" xfId="0" applyFont="1" applyFill="1" applyBorder="1" applyAlignment="1">
      <alignment horizontal="left" vertical="center" wrapText="1"/>
    </xf>
    <xf numFmtId="9" fontId="31" fillId="8" borderId="1" xfId="0" applyNumberFormat="1" applyFont="1" applyFill="1" applyBorder="1" applyAlignment="1">
      <alignment horizontal="center" vertical="center" wrapText="1"/>
    </xf>
    <xf numFmtId="0" fontId="0" fillId="11" borderId="1" xfId="0" applyFill="1" applyBorder="1" applyAlignment="1">
      <alignment horizontal="left" vertical="center" wrapText="1"/>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vertical="center"/>
    </xf>
    <xf numFmtId="0" fontId="0" fillId="14" borderId="1" xfId="0" applyFill="1" applyBorder="1"/>
    <xf numFmtId="1" fontId="0" fillId="14" borderId="1" xfId="0" applyNumberFormat="1" applyFill="1" applyBorder="1" applyAlignment="1">
      <alignment horizontal="center" vertical="center"/>
    </xf>
    <xf numFmtId="0" fontId="0" fillId="15" borderId="1" xfId="0" applyFill="1" applyBorder="1" applyAlignment="1">
      <alignment horizontal="center" vertical="center" wrapText="1"/>
    </xf>
    <xf numFmtId="0" fontId="11" fillId="1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9" fontId="0" fillId="11" borderId="1" xfId="0" applyNumberFormat="1" applyFill="1" applyBorder="1" applyAlignment="1">
      <alignment horizontal="center" vertical="center" wrapText="1"/>
    </xf>
    <xf numFmtId="0" fontId="8" fillId="6" borderId="1" xfId="0" applyFont="1" applyFill="1" applyBorder="1" applyAlignment="1">
      <alignment horizontal="center" vertical="center"/>
    </xf>
    <xf numFmtId="9" fontId="0" fillId="6" borderId="1" xfId="0" applyNumberFormat="1" applyFill="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left" vertical="center"/>
    </xf>
    <xf numFmtId="0" fontId="8" fillId="7" borderId="1" xfId="0" applyFont="1" applyFill="1" applyBorder="1" applyAlignment="1">
      <alignment horizontal="center" vertical="center"/>
    </xf>
    <xf numFmtId="165" fontId="0" fillId="8" borderId="1" xfId="5" applyNumberFormat="1" applyFont="1" applyFill="1" applyBorder="1" applyAlignment="1">
      <alignment horizontal="center" vertical="center"/>
    </xf>
    <xf numFmtId="0" fontId="0" fillId="8" borderId="1" xfId="0" applyFill="1" applyBorder="1" applyAlignment="1">
      <alignment wrapText="1"/>
    </xf>
    <xf numFmtId="0" fontId="0" fillId="8" borderId="1" xfId="0" applyFill="1" applyBorder="1" applyAlignment="1">
      <alignment vertical="center"/>
    </xf>
    <xf numFmtId="0" fontId="0" fillId="8" borderId="1" xfId="0" applyFill="1" applyBorder="1" applyAlignment="1">
      <alignment horizontal="left" vertical="center" wrapText="1"/>
    </xf>
    <xf numFmtId="0" fontId="0" fillId="8" borderId="1" xfId="0" applyFill="1" applyBorder="1" applyAlignment="1">
      <alignment vertical="center" wrapText="1"/>
    </xf>
    <xf numFmtId="0" fontId="0" fillId="9" borderId="13" xfId="0" applyFill="1" applyBorder="1" applyAlignment="1">
      <alignment horizontal="center" vertical="center"/>
    </xf>
    <xf numFmtId="0" fontId="0" fillId="9" borderId="1" xfId="0" applyFill="1" applyBorder="1" applyAlignment="1">
      <alignment horizontal="left" vertical="center" wrapText="1"/>
    </xf>
    <xf numFmtId="1" fontId="0" fillId="9" borderId="1" xfId="0" applyNumberFormat="1" applyFill="1" applyBorder="1" applyAlignment="1">
      <alignment horizontal="center" vertical="center"/>
    </xf>
    <xf numFmtId="17" fontId="0" fillId="10" borderId="1" xfId="0" applyNumberFormat="1" applyFill="1" applyBorder="1" applyAlignment="1">
      <alignment vertical="center" wrapText="1"/>
    </xf>
    <xf numFmtId="0" fontId="0" fillId="10" borderId="4" xfId="0" applyFill="1" applyBorder="1" applyAlignment="1">
      <alignment horizontal="center" vertical="center" wrapText="1"/>
    </xf>
    <xf numFmtId="17" fontId="0" fillId="10" borderId="3" xfId="0" applyNumberFormat="1" applyFill="1" applyBorder="1" applyAlignment="1">
      <alignment vertical="center" wrapText="1"/>
    </xf>
    <xf numFmtId="0" fontId="0" fillId="10" borderId="1" xfId="0" applyFill="1" applyBorder="1" applyAlignment="1">
      <alignment vertical="center" wrapText="1"/>
    </xf>
    <xf numFmtId="0" fontId="0" fillId="10" borderId="3" xfId="0" applyFill="1" applyBorder="1" applyAlignment="1">
      <alignment vertical="center" wrapText="1"/>
    </xf>
    <xf numFmtId="9" fontId="0" fillId="12" borderId="1" xfId="0" applyNumberFormat="1" applyFill="1" applyBorder="1" applyAlignment="1">
      <alignment horizontal="left" vertical="center" wrapText="1"/>
    </xf>
    <xf numFmtId="166" fontId="35" fillId="12" borderId="1" xfId="0" applyNumberFormat="1" applyFont="1" applyFill="1" applyBorder="1" applyAlignment="1">
      <alignment horizontal="center" vertical="center" wrapText="1"/>
    </xf>
    <xf numFmtId="9" fontId="0" fillId="12" borderId="1" xfId="0" applyNumberFormat="1" applyFill="1" applyBorder="1" applyAlignment="1">
      <alignment horizontal="center" vertical="center" wrapText="1"/>
    </xf>
    <xf numFmtId="0" fontId="0" fillId="12" borderId="1" xfId="0" applyFill="1" applyBorder="1" applyAlignment="1">
      <alignment horizontal="left" vertical="center" wrapText="1"/>
    </xf>
    <xf numFmtId="0" fontId="0" fillId="12" borderId="3" xfId="0" applyFill="1" applyBorder="1" applyAlignment="1">
      <alignment horizontal="center" vertical="center"/>
    </xf>
    <xf numFmtId="0" fontId="0" fillId="12" borderId="1" xfId="0" applyFill="1" applyBorder="1" applyAlignment="1">
      <alignment horizontal="center" vertical="top" wrapText="1"/>
    </xf>
    <xf numFmtId="9" fontId="0" fillId="12" borderId="1" xfId="0" applyNumberFormat="1" applyFill="1" applyBorder="1" applyAlignment="1">
      <alignment horizontal="center" vertical="center"/>
    </xf>
    <xf numFmtId="0" fontId="0" fillId="12" borderId="1" xfId="0" applyFill="1" applyBorder="1" applyAlignment="1">
      <alignment horizontal="left" vertical="top" wrapText="1"/>
    </xf>
    <xf numFmtId="0" fontId="0" fillId="10" borderId="1" xfId="0" applyFill="1" applyBorder="1" applyAlignment="1">
      <alignment wrapText="1"/>
    </xf>
    <xf numFmtId="168" fontId="0" fillId="10" borderId="1" xfId="6" applyNumberFormat="1" applyFont="1" applyFill="1" applyBorder="1" applyAlignment="1">
      <alignment horizontal="center" vertical="center"/>
    </xf>
    <xf numFmtId="164" fontId="6" fillId="8" borderId="1" xfId="0" applyNumberFormat="1" applyFont="1" applyFill="1" applyBorder="1" applyAlignment="1">
      <alignment horizontal="center" vertical="center" wrapText="1"/>
    </xf>
    <xf numFmtId="0" fontId="11" fillId="8" borderId="1" xfId="0" applyFont="1" applyFill="1" applyBorder="1" applyAlignment="1">
      <alignment horizontal="center" wrapText="1"/>
    </xf>
    <xf numFmtId="9" fontId="8" fillId="8" borderId="1" xfId="0" applyNumberFormat="1" applyFont="1" applyFill="1" applyBorder="1" applyAlignment="1">
      <alignment horizontal="center" vertical="center"/>
    </xf>
    <xf numFmtId="9" fontId="0" fillId="8" borderId="1" xfId="0" applyNumberFormat="1" applyFill="1" applyBorder="1" applyAlignment="1">
      <alignment horizontal="center" vertical="center"/>
    </xf>
    <xf numFmtId="0" fontId="0" fillId="15" borderId="1" xfId="0" applyFill="1" applyBorder="1" applyAlignment="1">
      <alignment vertical="center" wrapText="1"/>
    </xf>
    <xf numFmtId="1" fontId="8" fillId="15" borderId="1" xfId="6"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1" fontId="0" fillId="15" borderId="1" xfId="0" applyNumberFormat="1" applyFill="1" applyBorder="1" applyAlignment="1">
      <alignment horizontal="center" vertical="center" wrapText="1"/>
    </xf>
    <xf numFmtId="166" fontId="0" fillId="9" borderId="1" xfId="0" applyNumberFormat="1" applyFill="1" applyBorder="1" applyAlignment="1">
      <alignment horizontal="center" vertical="center"/>
    </xf>
    <xf numFmtId="166" fontId="0" fillId="6" borderId="1" xfId="0" applyNumberFormat="1" applyFill="1" applyBorder="1" applyAlignment="1">
      <alignment horizontal="center" vertical="center" wrapText="1"/>
    </xf>
    <xf numFmtId="166" fontId="0" fillId="8" borderId="1" xfId="0" applyNumberFormat="1" applyFill="1" applyBorder="1" applyAlignment="1">
      <alignment horizontal="center" vertical="center" wrapText="1"/>
    </xf>
    <xf numFmtId="166" fontId="0" fillId="7" borderId="1" xfId="0" applyNumberFormat="1" applyFill="1" applyBorder="1" applyAlignment="1">
      <alignment horizontal="center" vertical="center"/>
    </xf>
    <xf numFmtId="166" fontId="0" fillId="13" borderId="1" xfId="0" applyNumberFormat="1" applyFill="1" applyBorder="1" applyAlignment="1">
      <alignment horizontal="center" vertical="center"/>
    </xf>
    <xf numFmtId="166" fontId="0" fillId="15" borderId="1" xfId="0" applyNumberFormat="1" applyFill="1" applyBorder="1" applyAlignment="1">
      <alignment horizontal="center" vertical="center" wrapText="1"/>
    </xf>
    <xf numFmtId="166" fontId="0" fillId="10" borderId="1" xfId="0" applyNumberFormat="1" applyFill="1" applyBorder="1" applyAlignment="1">
      <alignment horizontal="center" vertical="center"/>
    </xf>
    <xf numFmtId="166" fontId="0" fillId="8" borderId="1" xfId="0" applyNumberFormat="1" applyFill="1" applyBorder="1" applyAlignment="1">
      <alignment horizontal="center" vertical="center"/>
    </xf>
    <xf numFmtId="166" fontId="0" fillId="14" borderId="1" xfId="0" applyNumberFormat="1" applyFill="1" applyBorder="1" applyAlignment="1">
      <alignment horizontal="center" vertical="center" wrapText="1"/>
    </xf>
    <xf numFmtId="0" fontId="0" fillId="15" borderId="1" xfId="0" applyFill="1" applyBorder="1" applyAlignment="1">
      <alignment horizontal="center" vertical="top" wrapText="1"/>
    </xf>
    <xf numFmtId="0" fontId="0" fillId="10" borderId="1" xfId="0" applyFill="1" applyBorder="1" applyAlignment="1">
      <alignment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vertical="top" wrapText="1"/>
    </xf>
    <xf numFmtId="0" fontId="0" fillId="8" borderId="1" xfId="0" applyFill="1" applyBorder="1" applyAlignment="1">
      <alignment horizontal="left" vertical="top" wrapText="1"/>
    </xf>
    <xf numFmtId="0" fontId="0" fillId="9" borderId="1" xfId="0" applyFill="1" applyBorder="1" applyAlignment="1">
      <alignment vertical="center" wrapText="1"/>
    </xf>
    <xf numFmtId="0" fontId="0" fillId="14" borderId="1" xfId="0" applyFill="1" applyBorder="1" applyAlignment="1">
      <alignment vertical="center" wrapText="1"/>
    </xf>
    <xf numFmtId="0" fontId="9" fillId="8" borderId="1" xfId="0" applyFont="1" applyFill="1" applyBorder="1" applyAlignment="1">
      <alignment horizontal="center" vertical="center" wrapText="1"/>
    </xf>
    <xf numFmtId="0" fontId="11" fillId="8" borderId="1" xfId="0" applyFont="1" applyFill="1" applyBorder="1" applyAlignment="1">
      <alignment horizontal="left" wrapText="1"/>
    </xf>
    <xf numFmtId="0" fontId="0" fillId="0" borderId="0" xfId="0" applyAlignment="1">
      <alignment wrapText="1"/>
    </xf>
    <xf numFmtId="0" fontId="0" fillId="14" borderId="1" xfId="0" applyFill="1" applyBorder="1" applyAlignment="1">
      <alignment wrapText="1"/>
    </xf>
    <xf numFmtId="14" fontId="0" fillId="14" borderId="1" xfId="0" applyNumberFormat="1" applyFill="1" applyBorder="1" applyAlignment="1">
      <alignment vertical="center"/>
    </xf>
    <xf numFmtId="0" fontId="0" fillId="9" borderId="1" xfId="0" applyFill="1" applyBorder="1" applyAlignment="1">
      <alignment wrapText="1"/>
    </xf>
    <xf numFmtId="1" fontId="0" fillId="15" borderId="1" xfId="7" applyNumberFormat="1" applyFont="1" applyFill="1" applyBorder="1" applyAlignment="1">
      <alignment horizontal="center" vertical="center" wrapText="1"/>
    </xf>
    <xf numFmtId="0" fontId="34" fillId="17" borderId="1" xfId="0" applyFont="1" applyFill="1" applyBorder="1" applyAlignment="1">
      <alignment vertical="center" wrapText="1"/>
    </xf>
    <xf numFmtId="2" fontId="0" fillId="7" borderId="1" xfId="0" applyNumberFormat="1" applyFill="1" applyBorder="1" applyAlignment="1">
      <alignment horizontal="center" vertical="center"/>
    </xf>
    <xf numFmtId="0" fontId="0" fillId="19" borderId="0" xfId="0" applyFill="1"/>
    <xf numFmtId="0" fontId="0" fillId="13" borderId="1" xfId="0" applyFill="1" applyBorder="1" applyAlignment="1">
      <alignment horizontal="left"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1" fontId="0" fillId="15" borderId="3" xfId="0" applyNumberFormat="1" applyFill="1" applyBorder="1" applyAlignment="1">
      <alignment horizontal="center" vertical="center" wrapText="1"/>
    </xf>
    <xf numFmtId="168" fontId="0" fillId="10" borderId="1" xfId="6" applyNumberFormat="1" applyFont="1" applyFill="1" applyBorder="1" applyAlignment="1">
      <alignment vertical="center"/>
    </xf>
    <xf numFmtId="0" fontId="0" fillId="10" borderId="1" xfId="6" applyNumberFormat="1" applyFont="1" applyFill="1" applyBorder="1" applyAlignment="1">
      <alignment vertical="center"/>
    </xf>
    <xf numFmtId="2" fontId="0" fillId="8" borderId="1" xfId="0" applyNumberFormat="1" applyFill="1" applyBorder="1" applyAlignment="1">
      <alignment horizontal="center" vertical="center"/>
    </xf>
    <xf numFmtId="1" fontId="0" fillId="9" borderId="3" xfId="0" applyNumberFormat="1" applyFill="1" applyBorder="1" applyAlignment="1">
      <alignment horizontal="center" vertical="center" wrapText="1"/>
    </xf>
    <xf numFmtId="166" fontId="0" fillId="9" borderId="3" xfId="0" applyNumberFormat="1" applyFill="1" applyBorder="1" applyAlignment="1">
      <alignment horizontal="center" vertical="center" wrapText="1"/>
    </xf>
    <xf numFmtId="0" fontId="0" fillId="9" borderId="3" xfId="0" applyFill="1" applyBorder="1" applyAlignment="1">
      <alignment vertical="center" wrapText="1"/>
    </xf>
    <xf numFmtId="0" fontId="39" fillId="20" borderId="36" xfId="0" applyFont="1" applyFill="1" applyBorder="1" applyAlignment="1">
      <alignment horizontal="center" vertical="center" wrapText="1"/>
    </xf>
    <xf numFmtId="0" fontId="32" fillId="20" borderId="36" xfId="0" applyFont="1" applyFill="1" applyBorder="1" applyAlignment="1">
      <alignment horizontal="center" vertical="center" wrapText="1"/>
    </xf>
    <xf numFmtId="9" fontId="32" fillId="20" borderId="36" xfId="0" applyNumberFormat="1" applyFont="1" applyFill="1" applyBorder="1" applyAlignment="1">
      <alignment horizontal="center" vertical="center" wrapText="1"/>
    </xf>
    <xf numFmtId="0" fontId="32" fillId="21" borderId="36" xfId="0" applyFont="1" applyFill="1" applyBorder="1" applyAlignment="1">
      <alignment horizontal="center" vertical="center" wrapText="1"/>
    </xf>
    <xf numFmtId="0" fontId="32" fillId="20" borderId="36" xfId="0" applyFont="1" applyFill="1" applyBorder="1" applyAlignment="1">
      <alignment horizontal="left" vertical="center" wrapText="1"/>
    </xf>
    <xf numFmtId="0" fontId="32" fillId="22" borderId="36"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32" fillId="22" borderId="37" xfId="0" applyFont="1" applyFill="1" applyBorder="1" applyAlignment="1">
      <alignment horizontal="center" vertical="center" wrapText="1"/>
    </xf>
    <xf numFmtId="0" fontId="40" fillId="9" borderId="1" xfId="7" applyNumberFormat="1" applyFont="1" applyFill="1" applyBorder="1" applyAlignment="1">
      <alignment horizontal="center" vertical="center"/>
    </xf>
    <xf numFmtId="0" fontId="32" fillId="22" borderId="48" xfId="0" applyFont="1" applyFill="1" applyBorder="1" applyAlignment="1">
      <alignment horizontal="left" vertical="center" wrapText="1"/>
    </xf>
    <xf numFmtId="0" fontId="32" fillId="22" borderId="36" xfId="0" applyFont="1" applyFill="1" applyBorder="1" applyAlignment="1">
      <alignment horizontal="left" vertical="center" wrapText="1"/>
    </xf>
    <xf numFmtId="0" fontId="0" fillId="18" borderId="0" xfId="0" applyFill="1"/>
    <xf numFmtId="1" fontId="0" fillId="18" borderId="0" xfId="0" applyNumberFormat="1" applyFill="1" applyAlignment="1">
      <alignment horizontal="center" vertical="center"/>
    </xf>
    <xf numFmtId="1" fontId="0" fillId="8" borderId="37" xfId="0" applyNumberFormat="1" applyFill="1" applyBorder="1" applyAlignment="1">
      <alignment horizontal="center" vertical="center"/>
    </xf>
    <xf numFmtId="1" fontId="0" fillId="7" borderId="32" xfId="0" applyNumberFormat="1" applyFill="1" applyBorder="1" applyAlignment="1">
      <alignment horizontal="center" vertical="center"/>
    </xf>
    <xf numFmtId="168" fontId="0" fillId="10" borderId="32" xfId="6" applyNumberFormat="1" applyFont="1" applyFill="1" applyBorder="1" applyAlignment="1">
      <alignment vertical="center"/>
    </xf>
    <xf numFmtId="1" fontId="0" fillId="8" borderId="1" xfId="5" applyNumberFormat="1" applyFont="1" applyFill="1" applyBorder="1" applyAlignment="1">
      <alignment horizontal="center" vertical="center"/>
    </xf>
    <xf numFmtId="0" fontId="0" fillId="24" borderId="1" xfId="0" applyFill="1" applyBorder="1" applyAlignment="1">
      <alignment horizontal="center" vertical="center" wrapText="1"/>
    </xf>
    <xf numFmtId="0" fontId="6" fillId="24" borderId="1" xfId="0" applyFont="1" applyFill="1" applyBorder="1" applyAlignment="1">
      <alignment horizontal="center" vertical="center" wrapText="1"/>
    </xf>
    <xf numFmtId="0" fontId="30" fillId="24" borderId="1" xfId="0" applyFont="1" applyFill="1" applyBorder="1" applyAlignment="1">
      <alignment vertical="center" wrapText="1"/>
    </xf>
    <xf numFmtId="0" fontId="6" fillId="24" borderId="1" xfId="0" applyFont="1" applyFill="1" applyBorder="1" applyAlignment="1">
      <alignment horizontal="left" vertical="center" wrapText="1"/>
    </xf>
    <xf numFmtId="0" fontId="9" fillId="24" borderId="1" xfId="0" applyFont="1" applyFill="1" applyBorder="1" applyAlignment="1">
      <alignment horizontal="center" vertical="center" wrapText="1"/>
    </xf>
    <xf numFmtId="9" fontId="10" fillId="24" borderId="1" xfId="7" applyFont="1" applyFill="1" applyBorder="1" applyAlignment="1">
      <alignment horizontal="center" vertical="center" wrapText="1"/>
    </xf>
    <xf numFmtId="164" fontId="6" fillId="24" borderId="1" xfId="0" applyNumberFormat="1" applyFont="1" applyFill="1" applyBorder="1" applyAlignment="1">
      <alignment horizontal="center" vertical="center" wrapText="1"/>
    </xf>
    <xf numFmtId="0" fontId="0" fillId="24" borderId="1" xfId="0" applyFill="1" applyBorder="1" applyAlignment="1">
      <alignment vertical="center" wrapText="1"/>
    </xf>
    <xf numFmtId="9" fontId="0" fillId="24" borderId="1" xfId="7" applyFont="1" applyFill="1" applyBorder="1" applyAlignment="1">
      <alignment horizontal="center" vertical="center" wrapText="1"/>
    </xf>
    <xf numFmtId="0" fontId="0" fillId="24" borderId="32" xfId="0" applyFill="1" applyBorder="1" applyAlignment="1">
      <alignment horizontal="center" vertical="center" wrapText="1"/>
    </xf>
    <xf numFmtId="0" fontId="6" fillId="24" borderId="1" xfId="0" applyFont="1" applyFill="1" applyBorder="1" applyAlignment="1">
      <alignment horizontal="center" vertical="center"/>
    </xf>
    <xf numFmtId="9" fontId="6" fillId="24" borderId="1" xfId="0" applyNumberFormat="1" applyFont="1" applyFill="1" applyBorder="1" applyAlignment="1">
      <alignment horizontal="center" vertical="center"/>
    </xf>
    <xf numFmtId="0" fontId="0" fillId="24" borderId="1" xfId="0" applyFill="1" applyBorder="1" applyAlignment="1">
      <alignment horizontal="center" vertical="center"/>
    </xf>
    <xf numFmtId="173" fontId="0" fillId="24" borderId="1" xfId="7" applyNumberFormat="1" applyFont="1" applyFill="1" applyBorder="1" applyAlignment="1">
      <alignment horizontal="center" vertical="center"/>
    </xf>
    <xf numFmtId="9" fontId="0" fillId="24" borderId="1" xfId="7" applyFont="1" applyFill="1" applyBorder="1" applyAlignment="1">
      <alignment horizontal="center" vertical="center"/>
    </xf>
    <xf numFmtId="0" fontId="28" fillId="24" borderId="1" xfId="0" applyFont="1" applyFill="1" applyBorder="1" applyAlignment="1">
      <alignment vertical="center" wrapText="1"/>
    </xf>
    <xf numFmtId="0" fontId="0" fillId="24" borderId="1" xfId="0" applyFill="1" applyBorder="1"/>
    <xf numFmtId="0" fontId="36" fillId="24" borderId="1" xfId="0" applyFont="1" applyFill="1" applyBorder="1" applyAlignment="1">
      <alignment wrapText="1"/>
    </xf>
    <xf numFmtId="0" fontId="0" fillId="24" borderId="1" xfId="0" applyFill="1" applyBorder="1" applyAlignment="1">
      <alignment vertical="center"/>
    </xf>
    <xf numFmtId="0" fontId="0" fillId="24" borderId="1" xfId="0" applyFill="1" applyBorder="1" applyAlignment="1">
      <alignment horizontal="left" vertical="center" wrapText="1"/>
    </xf>
    <xf numFmtId="0" fontId="0" fillId="24" borderId="0" xfId="0" applyFill="1" applyAlignment="1">
      <alignment horizontal="left" vertical="center" wrapText="1"/>
    </xf>
    <xf numFmtId="0" fontId="0" fillId="24" borderId="3" xfId="0" applyFill="1" applyBorder="1" applyAlignment="1">
      <alignment horizontal="center" vertical="center"/>
    </xf>
    <xf numFmtId="0" fontId="17" fillId="24" borderId="1" xfId="0" applyFont="1" applyFill="1" applyBorder="1" applyAlignment="1">
      <alignment vertical="center" wrapText="1"/>
    </xf>
    <xf numFmtId="0" fontId="28" fillId="24" borderId="1" xfId="0" applyFont="1" applyFill="1" applyBorder="1" applyAlignment="1">
      <alignment horizontal="center" vertical="center"/>
    </xf>
    <xf numFmtId="0" fontId="30" fillId="24" borderId="1" xfId="0" applyFont="1" applyFill="1" applyBorder="1" applyAlignment="1">
      <alignment horizontal="left" vertical="center" wrapText="1"/>
    </xf>
    <xf numFmtId="9" fontId="8" fillId="24" borderId="1" xfId="0" applyNumberFormat="1" applyFont="1" applyFill="1" applyBorder="1" applyAlignment="1">
      <alignment horizontal="center" vertical="center"/>
    </xf>
    <xf numFmtId="0" fontId="0" fillId="24" borderId="11" xfId="0" applyFill="1" applyBorder="1"/>
    <xf numFmtId="10" fontId="6" fillId="24" borderId="1" xfId="0" applyNumberFormat="1" applyFont="1" applyFill="1" applyBorder="1" applyAlignment="1">
      <alignment horizontal="center" vertical="center"/>
    </xf>
    <xf numFmtId="0" fontId="30" fillId="24" borderId="1" xfId="0" applyFont="1" applyFill="1" applyBorder="1" applyAlignment="1">
      <alignment horizontal="center" vertical="center" wrapText="1"/>
    </xf>
    <xf numFmtId="0" fontId="8" fillId="24" borderId="1" xfId="0" applyFont="1" applyFill="1" applyBorder="1" applyAlignment="1">
      <alignment horizontal="center" vertical="center"/>
    </xf>
    <xf numFmtId="9" fontId="0" fillId="24" borderId="32" xfId="7" applyFont="1" applyFill="1" applyBorder="1" applyAlignment="1">
      <alignment horizontal="center" vertical="center"/>
    </xf>
    <xf numFmtId="0" fontId="0" fillId="24" borderId="1" xfId="0" applyFill="1" applyBorder="1" applyAlignment="1">
      <alignment horizontal="left" vertical="center"/>
    </xf>
    <xf numFmtId="0" fontId="30" fillId="24" borderId="13" xfId="0" applyFont="1" applyFill="1" applyBorder="1" applyAlignment="1">
      <alignment vertical="center" wrapText="1"/>
    </xf>
    <xf numFmtId="10" fontId="8" fillId="24" borderId="1" xfId="7" applyNumberFormat="1" applyFont="1" applyFill="1" applyBorder="1" applyAlignment="1">
      <alignment horizontal="center" vertical="center"/>
    </xf>
    <xf numFmtId="10" fontId="0" fillId="24" borderId="1" xfId="7" applyNumberFormat="1" applyFont="1" applyFill="1" applyBorder="1" applyAlignment="1">
      <alignment horizontal="center" vertical="center"/>
    </xf>
    <xf numFmtId="166" fontId="0" fillId="24" borderId="1" xfId="0" applyNumberFormat="1" applyFill="1" applyBorder="1" applyAlignment="1">
      <alignment horizontal="center" vertical="center"/>
    </xf>
    <xf numFmtId="1" fontId="0" fillId="24" borderId="1" xfId="0" applyNumberFormat="1" applyFill="1" applyBorder="1" applyAlignment="1">
      <alignment horizontal="center" vertical="center"/>
    </xf>
    <xf numFmtId="0" fontId="6" fillId="24" borderId="1" xfId="0" applyFont="1" applyFill="1" applyBorder="1" applyAlignment="1">
      <alignment vertical="center"/>
    </xf>
    <xf numFmtId="0" fontId="29" fillId="24" borderId="1" xfId="0" applyFont="1" applyFill="1" applyBorder="1" applyAlignment="1">
      <alignment horizontal="center" vertical="center"/>
    </xf>
    <xf numFmtId="9" fontId="29" fillId="24" borderId="1" xfId="0" applyNumberFormat="1" applyFont="1" applyFill="1" applyBorder="1" applyAlignment="1">
      <alignment horizontal="center" vertical="center"/>
    </xf>
    <xf numFmtId="166" fontId="0" fillId="24" borderId="1" xfId="0" applyNumberFormat="1" applyFill="1" applyBorder="1" applyAlignment="1">
      <alignment horizontal="center" vertical="center" wrapText="1"/>
    </xf>
    <xf numFmtId="10" fontId="32" fillId="21" borderId="36" xfId="0" applyNumberFormat="1" applyFont="1" applyFill="1" applyBorder="1" applyAlignment="1">
      <alignment horizontal="center" vertical="center" wrapText="1"/>
    </xf>
    <xf numFmtId="0" fontId="0" fillId="13" borderId="32" xfId="0" applyFill="1" applyBorder="1" applyAlignment="1">
      <alignment horizontal="center" vertical="center" wrapText="1"/>
    </xf>
    <xf numFmtId="9" fontId="0" fillId="10" borderId="1" xfId="7" applyFont="1" applyFill="1" applyBorder="1" applyAlignment="1">
      <alignment horizontal="center" vertical="center" wrapText="1"/>
    </xf>
    <xf numFmtId="14" fontId="0" fillId="0" borderId="23" xfId="0" applyNumberFormat="1" applyBorder="1" applyAlignment="1">
      <alignment horizontal="center" vertical="center"/>
    </xf>
    <xf numFmtId="12" fontId="0" fillId="11" borderId="1" xfId="0" applyNumberFormat="1" applyFill="1" applyBorder="1" applyAlignment="1">
      <alignment horizontal="center" vertical="center" wrapText="1"/>
    </xf>
    <xf numFmtId="0" fontId="36" fillId="13" borderId="1" xfId="0" applyFont="1" applyFill="1" applyBorder="1" applyAlignment="1">
      <alignment horizontal="center" vertical="center"/>
    </xf>
    <xf numFmtId="166" fontId="36" fillId="13" borderId="1" xfId="0" applyNumberFormat="1" applyFont="1" applyFill="1" applyBorder="1" applyAlignment="1">
      <alignment horizontal="center" vertical="center" wrapText="1"/>
    </xf>
    <xf numFmtId="166" fontId="36" fillId="13" borderId="1" xfId="0" applyNumberFormat="1" applyFont="1" applyFill="1" applyBorder="1" applyAlignment="1">
      <alignment horizontal="center" vertical="center"/>
    </xf>
    <xf numFmtId="1" fontId="36" fillId="13" borderId="1" xfId="0" applyNumberFormat="1" applyFont="1" applyFill="1" applyBorder="1" applyAlignment="1">
      <alignment horizontal="center" vertical="center"/>
    </xf>
    <xf numFmtId="166" fontId="0" fillId="26" borderId="1" xfId="0" applyNumberFormat="1" applyFill="1" applyBorder="1" applyAlignment="1">
      <alignment horizontal="center" vertical="center" wrapText="1"/>
    </xf>
    <xf numFmtId="166" fontId="0" fillId="26" borderId="1" xfId="0" applyNumberFormat="1" applyFill="1" applyBorder="1" applyAlignment="1">
      <alignment horizontal="center" vertical="center"/>
    </xf>
    <xf numFmtId="0" fontId="0" fillId="10" borderId="1" xfId="6" applyNumberFormat="1" applyFont="1" applyFill="1" applyBorder="1" applyAlignment="1">
      <alignment horizontal="center" vertical="center"/>
    </xf>
    <xf numFmtId="0" fontId="0" fillId="11" borderId="4" xfId="0" applyFill="1" applyBorder="1" applyAlignment="1">
      <alignment vertical="center"/>
    </xf>
    <xf numFmtId="0" fontId="0" fillId="11" borderId="32" xfId="0" applyFill="1" applyBorder="1" applyAlignment="1">
      <alignment vertical="center"/>
    </xf>
    <xf numFmtId="9" fontId="0" fillId="10" borderId="1" xfId="0" applyNumberFormat="1" applyFill="1" applyBorder="1" applyAlignment="1">
      <alignment horizontal="center" vertical="center"/>
    </xf>
    <xf numFmtId="0" fontId="0" fillId="10" borderId="1" xfId="0" applyFill="1" applyBorder="1" applyAlignment="1">
      <alignment horizontal="left" vertical="center" wrapText="1"/>
    </xf>
    <xf numFmtId="9" fontId="0" fillId="10" borderId="1" xfId="7" applyFont="1" applyFill="1" applyBorder="1" applyAlignment="1">
      <alignment horizontal="center" vertical="center"/>
    </xf>
    <xf numFmtId="168" fontId="0" fillId="10" borderId="1" xfId="6" applyNumberFormat="1" applyFont="1" applyFill="1" applyBorder="1" applyAlignment="1">
      <alignment horizontal="center" vertical="center" wrapText="1"/>
    </xf>
    <xf numFmtId="165" fontId="0" fillId="10" borderId="1" xfId="5" applyNumberFormat="1" applyFont="1" applyFill="1" applyBorder="1" applyAlignment="1">
      <alignment vertical="center" wrapText="1"/>
    </xf>
    <xf numFmtId="0" fontId="11" fillId="24" borderId="1" xfId="0" applyFont="1" applyFill="1" applyBorder="1" applyAlignment="1">
      <alignment horizontal="left" vertical="center" wrapText="1"/>
    </xf>
    <xf numFmtId="0" fontId="37" fillId="24" borderId="1" xfId="0" applyFont="1" applyFill="1" applyBorder="1" applyAlignment="1">
      <alignment horizontal="center" vertical="center"/>
    </xf>
    <xf numFmtId="1" fontId="0" fillId="6" borderId="1" xfId="0" applyNumberFormat="1" applyFill="1" applyBorder="1" applyAlignment="1">
      <alignment horizontal="center" vertical="center" wrapText="1"/>
    </xf>
    <xf numFmtId="0" fontId="37" fillId="24" borderId="1" xfId="0" applyFont="1" applyFill="1" applyBorder="1" applyAlignment="1">
      <alignment vertical="center" wrapText="1"/>
    </xf>
    <xf numFmtId="0" fontId="0" fillId="8" borderId="1" xfId="0" quotePrefix="1" applyFill="1" applyBorder="1" applyAlignment="1">
      <alignment vertical="center"/>
    </xf>
    <xf numFmtId="166" fontId="0" fillId="7" borderId="1" xfId="0" applyNumberFormat="1" applyFill="1" applyBorder="1" applyAlignment="1">
      <alignment horizontal="center" vertical="center" wrapText="1"/>
    </xf>
    <xf numFmtId="1" fontId="0" fillId="7" borderId="1" xfId="0" applyNumberFormat="1" applyFill="1" applyBorder="1" applyAlignment="1">
      <alignment horizontal="center" vertical="center" wrapText="1"/>
    </xf>
    <xf numFmtId="0" fontId="27" fillId="14" borderId="1" xfId="0" applyFont="1" applyFill="1" applyBorder="1" applyAlignment="1">
      <alignment vertical="center" wrapText="1"/>
    </xf>
    <xf numFmtId="0" fontId="6" fillId="0" borderId="0" xfId="0" applyFont="1" applyAlignment="1">
      <alignment horizontal="center" vertical="center"/>
    </xf>
    <xf numFmtId="0" fontId="37" fillId="24" borderId="1" xfId="0" applyFont="1" applyFill="1" applyBorder="1" applyAlignment="1">
      <alignment horizontal="left" vertical="center" wrapText="1"/>
    </xf>
    <xf numFmtId="0" fontId="29" fillId="24" borderId="1" xfId="0" applyFont="1" applyFill="1" applyBorder="1" applyAlignment="1">
      <alignment horizontal="center" vertical="center" wrapText="1"/>
    </xf>
    <xf numFmtId="1" fontId="29" fillId="24" borderId="1" xfId="0" applyNumberFormat="1" applyFont="1" applyFill="1" applyBorder="1" applyAlignment="1">
      <alignment horizontal="center" vertical="center"/>
    </xf>
    <xf numFmtId="44" fontId="37" fillId="24" borderId="1" xfId="5" applyFont="1" applyFill="1" applyBorder="1" applyAlignment="1">
      <alignment horizontal="center" vertical="center"/>
    </xf>
    <xf numFmtId="0" fontId="37" fillId="24" borderId="1" xfId="0" applyFont="1" applyFill="1" applyBorder="1" applyAlignment="1">
      <alignment horizontal="center" vertical="center" wrapText="1"/>
    </xf>
    <xf numFmtId="0" fontId="8" fillId="7" borderId="32" xfId="0" applyFont="1" applyFill="1" applyBorder="1" applyAlignment="1">
      <alignment horizontal="center" vertical="center"/>
    </xf>
    <xf numFmtId="0" fontId="31" fillId="7" borderId="32" xfId="0" applyFont="1" applyFill="1" applyBorder="1" applyAlignment="1">
      <alignment horizontal="center" vertical="center" wrapText="1"/>
    </xf>
    <xf numFmtId="0" fontId="31" fillId="7" borderId="32" xfId="0" applyFont="1" applyFill="1" applyBorder="1" applyAlignment="1">
      <alignment horizontal="center" vertical="center"/>
    </xf>
    <xf numFmtId="0" fontId="0" fillId="7" borderId="32" xfId="0" applyFill="1" applyBorder="1" applyAlignment="1">
      <alignment vertical="center"/>
    </xf>
    <xf numFmtId="0" fontId="31" fillId="7" borderId="32" xfId="0" applyFont="1" applyFill="1" applyBorder="1" applyAlignment="1">
      <alignment vertical="center" wrapText="1"/>
    </xf>
    <xf numFmtId="0" fontId="28" fillId="7" borderId="32" xfId="0" applyFont="1" applyFill="1" applyBorder="1" applyAlignment="1">
      <alignment vertical="center" wrapText="1"/>
    </xf>
    <xf numFmtId="0" fontId="0" fillId="7" borderId="32" xfId="0" applyFill="1" applyBorder="1" applyAlignment="1">
      <alignment vertical="center" wrapText="1"/>
    </xf>
    <xf numFmtId="9" fontId="0" fillId="8" borderId="1" xfId="0" applyNumberFormat="1" applyFill="1" applyBorder="1" applyAlignment="1">
      <alignment horizontal="center" vertical="center" wrapText="1"/>
    </xf>
    <xf numFmtId="0" fontId="27" fillId="8" borderId="32" xfId="0" applyFont="1" applyFill="1" applyBorder="1" applyAlignment="1">
      <alignment vertical="center" wrapText="1"/>
    </xf>
    <xf numFmtId="1" fontId="0" fillId="24" borderId="32" xfId="0" applyNumberFormat="1" applyFill="1" applyBorder="1" applyAlignment="1">
      <alignment vertical="center"/>
    </xf>
    <xf numFmtId="0" fontId="9" fillId="24" borderId="1" xfId="0" applyFont="1" applyFill="1" applyBorder="1" applyAlignment="1">
      <alignment vertical="center" wrapText="1"/>
    </xf>
    <xf numFmtId="0" fontId="10" fillId="24" borderId="1" xfId="0" applyFont="1" applyFill="1" applyBorder="1" applyAlignment="1">
      <alignment vertical="center" wrapText="1"/>
    </xf>
    <xf numFmtId="0" fontId="6" fillId="24" borderId="1" xfId="0" applyFont="1" applyFill="1" applyBorder="1" applyAlignment="1">
      <alignment vertical="center" wrapText="1"/>
    </xf>
    <xf numFmtId="0" fontId="8" fillId="24" borderId="1" xfId="0" applyFont="1" applyFill="1" applyBorder="1" applyAlignment="1">
      <alignment vertical="center"/>
    </xf>
    <xf numFmtId="1" fontId="0" fillId="24" borderId="1" xfId="0" applyNumberFormat="1" applyFill="1" applyBorder="1" applyAlignment="1">
      <alignment vertical="center"/>
    </xf>
    <xf numFmtId="0" fontId="37" fillId="24" borderId="1" xfId="0" applyFont="1" applyFill="1" applyBorder="1" applyAlignment="1">
      <alignment vertical="center"/>
    </xf>
    <xf numFmtId="0" fontId="0" fillId="13" borderId="1" xfId="0" applyFill="1" applyBorder="1" applyAlignment="1">
      <alignment horizontal="center" vertical="center" wrapText="1"/>
    </xf>
    <xf numFmtId="0" fontId="0" fillId="24" borderId="32" xfId="0" applyFill="1" applyBorder="1" applyAlignment="1">
      <alignment horizontal="center" vertical="center"/>
    </xf>
    <xf numFmtId="0" fontId="0" fillId="24" borderId="3" xfId="0" applyFill="1" applyBorder="1" applyAlignment="1">
      <alignment horizontal="center" vertical="center" wrapText="1"/>
    </xf>
    <xf numFmtId="0" fontId="6" fillId="24" borderId="32" xfId="0" applyFont="1" applyFill="1" applyBorder="1" applyAlignment="1">
      <alignment horizontal="center" vertical="center"/>
    </xf>
    <xf numFmtId="1" fontId="0" fillId="24" borderId="32" xfId="0" applyNumberFormat="1" applyFill="1" applyBorder="1" applyAlignment="1">
      <alignment horizontal="center" vertical="center"/>
    </xf>
    <xf numFmtId="9" fontId="6" fillId="24" borderId="32" xfId="0" applyNumberFormat="1" applyFont="1" applyFill="1" applyBorder="1" applyAlignment="1">
      <alignment horizontal="center" vertical="center"/>
    </xf>
    <xf numFmtId="9" fontId="6" fillId="24" borderId="3" xfId="0" applyNumberFormat="1" applyFont="1" applyFill="1" applyBorder="1" applyAlignment="1">
      <alignment horizontal="center" vertical="center"/>
    </xf>
    <xf numFmtId="0" fontId="6" fillId="24" borderId="32" xfId="0" applyFont="1" applyFill="1" applyBorder="1" applyAlignment="1">
      <alignment horizontal="center" vertical="center" wrapText="1"/>
    </xf>
    <xf numFmtId="0" fontId="0" fillId="24" borderId="4" xfId="0" applyFill="1" applyBorder="1" applyAlignment="1">
      <alignment horizontal="center" vertical="center" wrapText="1"/>
    </xf>
    <xf numFmtId="0" fontId="30" fillId="24" borderId="32" xfId="0" applyFont="1" applyFill="1" applyBorder="1" applyAlignment="1">
      <alignment horizontal="center" vertical="center" wrapText="1"/>
    </xf>
    <xf numFmtId="0" fontId="30" fillId="24" borderId="3" xfId="0" applyFont="1" applyFill="1" applyBorder="1" applyAlignment="1">
      <alignment horizontal="center" vertical="center" wrapText="1"/>
    </xf>
    <xf numFmtId="0" fontId="6" fillId="24" borderId="3" xfId="0" applyFont="1" applyFill="1" applyBorder="1" applyAlignment="1">
      <alignment horizontal="center" vertical="center" wrapText="1"/>
    </xf>
    <xf numFmtId="3" fontId="0" fillId="24" borderId="32" xfId="0" applyNumberFormat="1" applyFill="1" applyBorder="1" applyAlignment="1">
      <alignment horizontal="center" vertical="center"/>
    </xf>
    <xf numFmtId="0" fontId="7" fillId="6" borderId="50" xfId="0" applyFont="1" applyFill="1" applyBorder="1" applyAlignment="1">
      <alignment vertical="center" wrapText="1"/>
    </xf>
    <xf numFmtId="0" fontId="7" fillId="6" borderId="1" xfId="0" applyFont="1" applyFill="1" applyBorder="1" applyAlignment="1">
      <alignment horizontal="center" vertical="center" wrapText="1"/>
    </xf>
    <xf numFmtId="0" fontId="38" fillId="27" borderId="1" xfId="0" applyFont="1" applyFill="1" applyBorder="1" applyAlignment="1">
      <alignment horizontal="center" vertical="center"/>
    </xf>
    <xf numFmtId="0" fontId="38" fillId="27" borderId="1" xfId="0" applyFont="1" applyFill="1" applyBorder="1" applyAlignment="1">
      <alignment horizontal="left" vertical="center" wrapText="1"/>
    </xf>
    <xf numFmtId="3" fontId="42" fillId="8" borderId="43" xfId="0" applyNumberFormat="1" applyFont="1" applyFill="1" applyBorder="1" applyAlignment="1">
      <alignment vertical="center" wrapText="1"/>
    </xf>
    <xf numFmtId="3" fontId="42" fillId="8" borderId="36" xfId="0" applyNumberFormat="1" applyFont="1" applyFill="1" applyBorder="1" applyAlignment="1">
      <alignment vertical="center" wrapText="1"/>
    </xf>
    <xf numFmtId="0" fontId="38" fillId="27" borderId="1" xfId="0" applyFont="1" applyFill="1" applyBorder="1" applyAlignment="1">
      <alignment horizontal="left" vertical="center"/>
    </xf>
    <xf numFmtId="0" fontId="32" fillId="8" borderId="51" xfId="0" applyFont="1" applyFill="1" applyBorder="1" applyAlignment="1">
      <alignment vertical="center" wrapText="1"/>
    </xf>
    <xf numFmtId="3" fontId="32" fillId="8" borderId="36" xfId="0" applyNumberFormat="1" applyFont="1" applyFill="1" applyBorder="1" applyAlignment="1">
      <alignment vertical="center" wrapText="1"/>
    </xf>
    <xf numFmtId="0" fontId="0" fillId="28" borderId="4" xfId="0" applyFill="1" applyBorder="1" applyAlignment="1">
      <alignment horizontal="center" vertical="center" wrapText="1"/>
    </xf>
    <xf numFmtId="9" fontId="0" fillId="28" borderId="1" xfId="0" applyNumberFormat="1" applyFill="1" applyBorder="1" applyAlignment="1">
      <alignment horizontal="center" vertical="center" wrapText="1"/>
    </xf>
    <xf numFmtId="0" fontId="11" fillId="28" borderId="1" xfId="0" applyFont="1" applyFill="1" applyBorder="1" applyAlignment="1">
      <alignment horizontal="center" vertical="center" wrapText="1"/>
    </xf>
    <xf numFmtId="1" fontId="11" fillId="28" borderId="1" xfId="0" applyNumberFormat="1" applyFont="1" applyFill="1" applyBorder="1" applyAlignment="1">
      <alignment horizontal="center" vertical="center"/>
    </xf>
    <xf numFmtId="0" fontId="11" fillId="28" borderId="1" xfId="0" applyFont="1" applyFill="1" applyBorder="1"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0" fontId="11" fillId="13" borderId="1" xfId="0" applyFont="1" applyFill="1" applyBorder="1" applyAlignment="1">
      <alignment horizontal="center" vertical="center" wrapText="1"/>
    </xf>
    <xf numFmtId="1" fontId="11"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0" fontId="0" fillId="13" borderId="1" xfId="0" applyFill="1" applyBorder="1" applyAlignment="1">
      <alignment vertical="center" wrapText="1"/>
    </xf>
    <xf numFmtId="166" fontId="0" fillId="13" borderId="1" xfId="0" applyNumberFormat="1" applyFill="1" applyBorder="1" applyAlignment="1">
      <alignment horizontal="center" vertical="center" wrapText="1"/>
    </xf>
    <xf numFmtId="9" fontId="0" fillId="13" borderId="1" xfId="0" applyNumberFormat="1" applyFill="1" applyBorder="1" applyAlignment="1">
      <alignment horizontal="center" vertical="center" wrapText="1"/>
    </xf>
    <xf numFmtId="166" fontId="0" fillId="28" borderId="32" xfId="0" applyNumberFormat="1" applyFill="1" applyBorder="1" applyAlignment="1">
      <alignment horizontal="center" vertical="center" wrapText="1"/>
    </xf>
    <xf numFmtId="1" fontId="0" fillId="28" borderId="32" xfId="0" applyNumberFormat="1" applyFill="1" applyBorder="1" applyAlignment="1">
      <alignment horizontal="center" vertical="center"/>
    </xf>
    <xf numFmtId="0" fontId="0" fillId="28" borderId="32" xfId="0" applyFill="1" applyBorder="1" applyAlignment="1">
      <alignment horizontal="center" vertical="center"/>
    </xf>
    <xf numFmtId="0" fontId="0" fillId="28" borderId="32" xfId="0" applyFill="1" applyBorder="1" applyAlignment="1">
      <alignment horizontal="center" vertical="center" wrapText="1"/>
    </xf>
    <xf numFmtId="0" fontId="0" fillId="13" borderId="1" xfId="0" applyFill="1" applyBorder="1" applyAlignment="1">
      <alignment vertical="center"/>
    </xf>
    <xf numFmtId="1" fontId="0" fillId="13" borderId="1" xfId="0" applyNumberFormat="1" applyFill="1" applyBorder="1" applyAlignment="1">
      <alignment horizontal="center" vertical="center"/>
    </xf>
    <xf numFmtId="44" fontId="0" fillId="28" borderId="32" xfId="5" applyFont="1" applyFill="1" applyBorder="1" applyAlignment="1">
      <alignment horizontal="center" vertical="center"/>
    </xf>
    <xf numFmtId="44" fontId="0" fillId="13" borderId="1" xfId="5" applyFont="1" applyFill="1" applyBorder="1" applyAlignment="1">
      <alignment horizontal="center" vertical="center"/>
    </xf>
    <xf numFmtId="0" fontId="0" fillId="28" borderId="1" xfId="0" applyFill="1" applyBorder="1"/>
    <xf numFmtId="1" fontId="11" fillId="12" borderId="1" xfId="0" applyNumberFormat="1" applyFont="1" applyFill="1" applyBorder="1" applyAlignment="1">
      <alignment horizontal="center" vertical="center"/>
    </xf>
    <xf numFmtId="0" fontId="11" fillId="12" borderId="1" xfId="0" applyFont="1" applyFill="1" applyBorder="1" applyAlignment="1">
      <alignment horizontal="center" vertical="center"/>
    </xf>
    <xf numFmtId="44" fontId="0" fillId="12" borderId="1" xfId="5" applyFont="1" applyFill="1" applyBorder="1" applyAlignment="1">
      <alignment vertical="center"/>
    </xf>
    <xf numFmtId="166" fontId="0" fillId="12" borderId="1" xfId="0" applyNumberFormat="1" applyFill="1" applyBorder="1" applyAlignment="1">
      <alignment horizontal="center" vertical="center" wrapText="1"/>
    </xf>
    <xf numFmtId="166" fontId="0" fillId="12" borderId="1" xfId="0" applyNumberFormat="1" applyFill="1" applyBorder="1" applyAlignment="1">
      <alignment horizontal="center" vertical="center"/>
    </xf>
    <xf numFmtId="1" fontId="0" fillId="12" borderId="1" xfId="0" applyNumberFormat="1" applyFill="1" applyBorder="1" applyAlignment="1">
      <alignment horizontal="center" vertical="center"/>
    </xf>
    <xf numFmtId="0" fontId="11" fillId="12" borderId="1" xfId="0" applyFont="1" applyFill="1" applyBorder="1" applyAlignment="1">
      <alignment horizontal="center" vertical="center" wrapText="1"/>
    </xf>
    <xf numFmtId="0" fontId="43" fillId="16" borderId="48" xfId="0" applyFont="1" applyFill="1" applyBorder="1" applyAlignment="1">
      <alignment horizontal="left" vertical="center" wrapText="1"/>
    </xf>
    <xf numFmtId="44" fontId="43" fillId="16" borderId="48" xfId="5" applyFont="1" applyFill="1" applyBorder="1" applyAlignment="1">
      <alignment horizontal="left" vertical="center" wrapText="1"/>
    </xf>
    <xf numFmtId="0" fontId="34" fillId="16" borderId="1" xfId="0" applyFont="1" applyFill="1" applyBorder="1" applyAlignment="1">
      <alignment horizontal="center" vertical="center" wrapText="1"/>
    </xf>
    <xf numFmtId="44" fontId="0" fillId="9" borderId="1" xfId="5" applyFont="1" applyFill="1" applyBorder="1" applyAlignment="1">
      <alignment horizontal="center" vertical="center" wrapText="1"/>
    </xf>
    <xf numFmtId="0" fontId="0" fillId="10" borderId="3" xfId="0" applyFill="1" applyBorder="1" applyAlignment="1">
      <alignment vertical="center"/>
    </xf>
    <xf numFmtId="9" fontId="0" fillId="24" borderId="1" xfId="7" applyFont="1" applyFill="1" applyBorder="1" applyAlignment="1">
      <alignment horizontal="left" vertical="center" wrapText="1"/>
    </xf>
    <xf numFmtId="1" fontId="0" fillId="24" borderId="1" xfId="0" applyNumberFormat="1" applyFill="1" applyBorder="1" applyAlignment="1">
      <alignment horizontal="center" vertical="center" wrapText="1"/>
    </xf>
    <xf numFmtId="0" fontId="27" fillId="24" borderId="52" xfId="0" applyFont="1" applyFill="1" applyBorder="1" applyAlignment="1">
      <alignment vertical="center" wrapText="1"/>
    </xf>
    <xf numFmtId="0" fontId="27" fillId="24" borderId="53" xfId="0" applyFont="1" applyFill="1" applyBorder="1" applyAlignment="1">
      <alignment vertical="center" wrapText="1"/>
    </xf>
    <xf numFmtId="0" fontId="27" fillId="24" borderId="12" xfId="0" applyFont="1" applyFill="1" applyBorder="1" applyAlignment="1">
      <alignment vertical="center" wrapText="1"/>
    </xf>
    <xf numFmtId="0" fontId="27" fillId="24" borderId="11" xfId="0" applyFont="1" applyFill="1" applyBorder="1" applyAlignment="1">
      <alignment vertical="center" wrapText="1"/>
    </xf>
    <xf numFmtId="165" fontId="0" fillId="24" borderId="1" xfId="5" applyNumberFormat="1" applyFont="1" applyFill="1" applyBorder="1" applyAlignment="1">
      <alignment horizontal="center" vertical="center" wrapText="1"/>
    </xf>
    <xf numFmtId="0" fontId="0" fillId="24" borderId="32" xfId="0" applyFill="1" applyBorder="1" applyAlignment="1">
      <alignment vertical="center" wrapText="1"/>
    </xf>
    <xf numFmtId="0" fontId="30" fillId="24" borderId="32" xfId="0" applyFont="1" applyFill="1" applyBorder="1" applyAlignment="1">
      <alignment vertical="center" wrapText="1"/>
    </xf>
    <xf numFmtId="0" fontId="6" fillId="24" borderId="32" xfId="0" applyFont="1" applyFill="1" applyBorder="1" applyAlignment="1">
      <alignment horizontal="left" vertical="center" wrapText="1"/>
    </xf>
    <xf numFmtId="173" fontId="0" fillId="24" borderId="32" xfId="7" applyNumberFormat="1" applyFont="1" applyFill="1" applyBorder="1" applyAlignment="1">
      <alignment horizontal="center" vertical="center"/>
    </xf>
    <xf numFmtId="0" fontId="32" fillId="24" borderId="11" xfId="0" applyFont="1" applyFill="1" applyBorder="1" applyAlignment="1">
      <alignment vertical="center" wrapText="1"/>
    </xf>
    <xf numFmtId="3" fontId="0" fillId="24" borderId="1" xfId="0" applyNumberFormat="1" applyFill="1" applyBorder="1" applyAlignment="1">
      <alignment horizontal="center" vertical="center"/>
    </xf>
    <xf numFmtId="0" fontId="32" fillId="24" borderId="32" xfId="0" applyFont="1" applyFill="1" applyBorder="1" applyAlignment="1">
      <alignment vertical="center" wrapText="1"/>
    </xf>
    <xf numFmtId="0" fontId="0" fillId="24" borderId="11" xfId="0" applyFill="1" applyBorder="1" applyAlignment="1">
      <alignment vertical="center" wrapText="1"/>
    </xf>
    <xf numFmtId="0" fontId="32" fillId="24" borderId="1" xfId="0" applyFont="1" applyFill="1" applyBorder="1" applyAlignment="1">
      <alignment vertical="center" wrapText="1"/>
    </xf>
    <xf numFmtId="0" fontId="0" fillId="24" borderId="0" xfId="0" applyFill="1"/>
    <xf numFmtId="9" fontId="0" fillId="24" borderId="32" xfId="7" applyFont="1" applyFill="1" applyBorder="1" applyAlignment="1">
      <alignment horizontal="center" vertical="center" wrapText="1"/>
    </xf>
    <xf numFmtId="9" fontId="0" fillId="24" borderId="1" xfId="0" applyNumberFormat="1" applyFill="1" applyBorder="1" applyAlignment="1">
      <alignment horizontal="center" vertical="center" wrapText="1"/>
    </xf>
    <xf numFmtId="0" fontId="0" fillId="24" borderId="1" xfId="0" applyFill="1" applyBorder="1" applyAlignment="1">
      <alignment wrapText="1"/>
    </xf>
    <xf numFmtId="0" fontId="0" fillId="24" borderId="32" xfId="0" applyFill="1" applyBorder="1" applyAlignment="1">
      <alignment horizontal="left" vertical="center" wrapText="1"/>
    </xf>
    <xf numFmtId="0" fontId="36" fillId="24" borderId="32" xfId="0" applyFont="1" applyFill="1" applyBorder="1" applyAlignment="1">
      <alignment wrapText="1"/>
    </xf>
    <xf numFmtId="9" fontId="0" fillId="15" borderId="1" xfId="0" applyNumberFormat="1" applyFill="1" applyBorder="1" applyAlignment="1">
      <alignment horizontal="center" vertical="center" wrapText="1"/>
    </xf>
    <xf numFmtId="0" fontId="27" fillId="24" borderId="9" xfId="0" applyFont="1" applyFill="1" applyBorder="1" applyAlignment="1">
      <alignment vertical="center" wrapText="1"/>
    </xf>
    <xf numFmtId="171" fontId="0" fillId="24" borderId="1" xfId="7" applyNumberFormat="1" applyFont="1" applyFill="1" applyBorder="1" applyAlignment="1">
      <alignment horizontal="center" vertical="center" wrapText="1"/>
    </xf>
    <xf numFmtId="1" fontId="0" fillId="24" borderId="1" xfId="7" applyNumberFormat="1" applyFont="1" applyFill="1" applyBorder="1" applyAlignment="1">
      <alignment horizontal="center" vertical="center"/>
    </xf>
    <xf numFmtId="9" fontId="0" fillId="9" borderId="1" xfId="0" applyNumberFormat="1" applyFill="1" applyBorder="1" applyAlignment="1">
      <alignment horizontal="center" vertical="center" wrapText="1"/>
    </xf>
    <xf numFmtId="0" fontId="36" fillId="13" borderId="1" xfId="0" applyFont="1" applyFill="1" applyBorder="1" applyAlignment="1">
      <alignment horizontal="left" vertical="center" wrapText="1"/>
    </xf>
    <xf numFmtId="0" fontId="36" fillId="13" borderId="1" xfId="0" applyFont="1" applyFill="1" applyBorder="1" applyAlignment="1">
      <alignment horizontal="center" vertical="center" wrapText="1"/>
    </xf>
    <xf numFmtId="0" fontId="31" fillId="10" borderId="1" xfId="0" applyFont="1" applyFill="1" applyBorder="1" applyAlignment="1">
      <alignment vertical="center" wrapText="1"/>
    </xf>
    <xf numFmtId="1" fontId="0" fillId="10" borderId="32" xfId="0" applyNumberFormat="1" applyFill="1" applyBorder="1" applyAlignment="1">
      <alignment vertical="center"/>
    </xf>
    <xf numFmtId="1" fontId="0" fillId="10" borderId="4" xfId="0" applyNumberFormat="1" applyFill="1" applyBorder="1" applyAlignment="1">
      <alignment vertical="center"/>
    </xf>
    <xf numFmtId="1" fontId="0" fillId="10" borderId="3" xfId="0" applyNumberFormat="1" applyFill="1" applyBorder="1" applyAlignment="1">
      <alignment vertical="center"/>
    </xf>
    <xf numFmtId="166" fontId="0" fillId="28" borderId="1" xfId="0" applyNumberForma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6" fillId="0" borderId="1" xfId="0" applyFont="1" applyBorder="1" applyAlignment="1">
      <alignment horizontal="left"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center" vertical="center"/>
    </xf>
    <xf numFmtId="0" fontId="0" fillId="0" borderId="9" xfId="0" applyBorder="1" applyAlignment="1">
      <alignment horizontal="center"/>
    </xf>
    <xf numFmtId="0" fontId="22" fillId="0" borderId="1" xfId="0" applyFont="1" applyBorder="1" applyAlignment="1">
      <alignment horizontal="center"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3"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66" fontId="0" fillId="24" borderId="32" xfId="0" applyNumberFormat="1" applyFill="1" applyBorder="1" applyAlignment="1">
      <alignment horizontal="center" vertical="center"/>
    </xf>
    <xf numFmtId="166" fontId="0" fillId="24" borderId="3" xfId="0" applyNumberFormat="1" applyFill="1" applyBorder="1" applyAlignment="1">
      <alignment horizontal="center" vertical="center"/>
    </xf>
    <xf numFmtId="0" fontId="0" fillId="24" borderId="32" xfId="0" applyFill="1" applyBorder="1" applyAlignment="1">
      <alignment horizontal="left" vertical="center" wrapText="1"/>
    </xf>
    <xf numFmtId="0" fontId="0" fillId="24" borderId="3" xfId="0" applyFill="1" applyBorder="1" applyAlignment="1">
      <alignment horizontal="left" vertical="center" wrapText="1"/>
    </xf>
    <xf numFmtId="0" fontId="17" fillId="24" borderId="4" xfId="0" applyFont="1" applyFill="1" applyBorder="1" applyAlignment="1">
      <alignment horizontal="center" vertical="center" wrapText="1"/>
    </xf>
    <xf numFmtId="0" fontId="17" fillId="24" borderId="3" xfId="0" applyFont="1" applyFill="1" applyBorder="1" applyAlignment="1">
      <alignment horizontal="center" vertical="center" wrapText="1"/>
    </xf>
    <xf numFmtId="1" fontId="28" fillId="24" borderId="4" xfId="0" applyNumberFormat="1" applyFont="1" applyFill="1" applyBorder="1" applyAlignment="1">
      <alignment horizontal="center" vertical="center"/>
    </xf>
    <xf numFmtId="1" fontId="28" fillId="24" borderId="3" xfId="0" applyNumberFormat="1" applyFont="1" applyFill="1" applyBorder="1" applyAlignment="1">
      <alignment horizontal="center" vertical="center"/>
    </xf>
    <xf numFmtId="0" fontId="28" fillId="24" borderId="4" xfId="0" applyFont="1" applyFill="1" applyBorder="1" applyAlignment="1">
      <alignment horizontal="center" vertical="center" wrapText="1"/>
    </xf>
    <xf numFmtId="0" fontId="28" fillId="24" borderId="3" xfId="0" applyFont="1" applyFill="1" applyBorder="1" applyAlignment="1">
      <alignment horizontal="center" vertical="center" wrapText="1"/>
    </xf>
    <xf numFmtId="9" fontId="10" fillId="24" borderId="32" xfId="7" applyFont="1" applyFill="1" applyBorder="1" applyAlignment="1">
      <alignment horizontal="center" vertical="center" wrapText="1"/>
    </xf>
    <xf numFmtId="9" fontId="10" fillId="24" borderId="4" xfId="7" applyFont="1" applyFill="1" applyBorder="1" applyAlignment="1">
      <alignment horizontal="center" vertical="center" wrapText="1"/>
    </xf>
    <xf numFmtId="164" fontId="6" fillId="24" borderId="32" xfId="0" applyNumberFormat="1" applyFont="1" applyFill="1" applyBorder="1" applyAlignment="1">
      <alignment horizontal="center" vertical="center" wrapText="1"/>
    </xf>
    <xf numFmtId="164" fontId="6" fillId="24" borderId="4" xfId="0" applyNumberFormat="1" applyFont="1" applyFill="1" applyBorder="1" applyAlignment="1">
      <alignment horizontal="center" vertical="center" wrapText="1"/>
    </xf>
    <xf numFmtId="0" fontId="11" fillId="24" borderId="32" xfId="0" applyFont="1" applyFill="1" applyBorder="1" applyAlignment="1">
      <alignment horizontal="left" vertical="center" wrapText="1"/>
    </xf>
    <xf numFmtId="0" fontId="11" fillId="24" borderId="4" xfId="0" applyFont="1" applyFill="1" applyBorder="1" applyAlignment="1">
      <alignment horizontal="left" vertical="center" wrapText="1"/>
    </xf>
    <xf numFmtId="0" fontId="11" fillId="24" borderId="32" xfId="0" applyFont="1" applyFill="1" applyBorder="1" applyAlignment="1">
      <alignment horizontal="center" vertical="center" wrapText="1"/>
    </xf>
    <xf numFmtId="0" fontId="11" fillId="24" borderId="4" xfId="0" applyFont="1" applyFill="1" applyBorder="1" applyAlignment="1">
      <alignment horizontal="center" vertical="center" wrapText="1"/>
    </xf>
    <xf numFmtId="1" fontId="11" fillId="24" borderId="32" xfId="0" applyNumberFormat="1" applyFont="1" applyFill="1" applyBorder="1" applyAlignment="1">
      <alignment horizontal="center" vertical="center"/>
    </xf>
    <xf numFmtId="1" fontId="11" fillId="24" borderId="4" xfId="0" applyNumberFormat="1" applyFont="1" applyFill="1" applyBorder="1" applyAlignment="1">
      <alignment horizontal="center" vertical="center"/>
    </xf>
    <xf numFmtId="0" fontId="0" fillId="24" borderId="1" xfId="0" applyFill="1" applyBorder="1" applyAlignment="1">
      <alignment horizontal="center" vertical="center" wrapText="1"/>
    </xf>
    <xf numFmtId="0" fontId="0" fillId="24" borderId="32" xfId="0" applyFill="1" applyBorder="1" applyAlignment="1">
      <alignment horizontal="center" vertical="center" wrapText="1"/>
    </xf>
    <xf numFmtId="0" fontId="0" fillId="24" borderId="4" xfId="0" applyFill="1" applyBorder="1" applyAlignment="1">
      <alignment horizontal="center" vertical="center" wrapText="1"/>
    </xf>
    <xf numFmtId="0" fontId="0" fillId="24" borderId="3" xfId="0" applyFill="1" applyBorder="1" applyAlignment="1">
      <alignment horizontal="center" vertical="center" wrapText="1"/>
    </xf>
    <xf numFmtId="165" fontId="0" fillId="24" borderId="1" xfId="5" applyNumberFormat="1" applyFont="1" applyFill="1" applyBorder="1" applyAlignment="1">
      <alignment horizontal="center" vertical="center"/>
    </xf>
    <xf numFmtId="165" fontId="0" fillId="24" borderId="32" xfId="5" applyNumberFormat="1" applyFont="1" applyFill="1" applyBorder="1" applyAlignment="1">
      <alignment horizontal="center" vertical="center"/>
    </xf>
    <xf numFmtId="165" fontId="0" fillId="24" borderId="4" xfId="5" applyNumberFormat="1" applyFont="1" applyFill="1" applyBorder="1" applyAlignment="1">
      <alignment horizontal="center" vertical="center"/>
    </xf>
    <xf numFmtId="165" fontId="0" fillId="24" borderId="3" xfId="5" applyNumberFormat="1" applyFont="1" applyFill="1" applyBorder="1" applyAlignment="1">
      <alignment horizontal="center" vertical="center"/>
    </xf>
    <xf numFmtId="10" fontId="0" fillId="24" borderId="32" xfId="7" applyNumberFormat="1" applyFont="1" applyFill="1" applyBorder="1" applyAlignment="1">
      <alignment horizontal="center" vertical="center"/>
    </xf>
    <xf numFmtId="10" fontId="0" fillId="24" borderId="4" xfId="7" applyNumberFormat="1" applyFont="1" applyFill="1" applyBorder="1" applyAlignment="1">
      <alignment horizontal="center" vertical="center"/>
    </xf>
    <xf numFmtId="10" fontId="0" fillId="24" borderId="3" xfId="7" applyNumberFormat="1" applyFont="1" applyFill="1" applyBorder="1" applyAlignment="1">
      <alignment horizontal="center" vertical="center"/>
    </xf>
    <xf numFmtId="1" fontId="0" fillId="24" borderId="32" xfId="0" applyNumberFormat="1" applyFill="1" applyBorder="1" applyAlignment="1">
      <alignment horizontal="center" vertical="center"/>
    </xf>
    <xf numFmtId="1" fontId="0" fillId="24" borderId="4" xfId="0" applyNumberFormat="1" applyFill="1" applyBorder="1" applyAlignment="1">
      <alignment horizontal="center" vertical="center"/>
    </xf>
    <xf numFmtId="164" fontId="6" fillId="24" borderId="3" xfId="0" applyNumberFormat="1" applyFont="1" applyFill="1" applyBorder="1" applyAlignment="1">
      <alignment horizontal="center" vertical="center" wrapText="1"/>
    </xf>
    <xf numFmtId="0" fontId="11" fillId="24" borderId="3" xfId="0" applyFont="1" applyFill="1" applyBorder="1" applyAlignment="1">
      <alignment horizontal="left" vertical="center" wrapText="1"/>
    </xf>
    <xf numFmtId="0" fontId="28" fillId="24" borderId="32" xfId="0" applyFont="1" applyFill="1" applyBorder="1" applyAlignment="1">
      <alignment horizontal="center" vertical="center" wrapText="1"/>
    </xf>
    <xf numFmtId="1" fontId="28" fillId="24" borderId="32" xfId="0" applyNumberFormat="1" applyFont="1" applyFill="1" applyBorder="1" applyAlignment="1">
      <alignment horizontal="center" vertical="center" wrapText="1"/>
    </xf>
    <xf numFmtId="1" fontId="28" fillId="24" borderId="4" xfId="0" applyNumberFormat="1" applyFont="1" applyFill="1" applyBorder="1" applyAlignment="1">
      <alignment horizontal="center" vertical="center" wrapText="1"/>
    </xf>
    <xf numFmtId="1" fontId="28" fillId="24" borderId="3" xfId="0" applyNumberFormat="1" applyFont="1" applyFill="1" applyBorder="1" applyAlignment="1">
      <alignment horizontal="center" vertical="center" wrapText="1"/>
    </xf>
    <xf numFmtId="0" fontId="0" fillId="24" borderId="32" xfId="0" applyFill="1" applyBorder="1" applyAlignment="1">
      <alignment horizontal="center"/>
    </xf>
    <xf numFmtId="0" fontId="0" fillId="24" borderId="3" xfId="0" applyFill="1" applyBorder="1" applyAlignment="1">
      <alignment horizontal="center"/>
    </xf>
    <xf numFmtId="0" fontId="0" fillId="24" borderId="32" xfId="0" applyFill="1" applyBorder="1" applyAlignment="1">
      <alignment horizontal="center" vertical="center"/>
    </xf>
    <xf numFmtId="0" fontId="0" fillId="24" borderId="3" xfId="0" applyFill="1" applyBorder="1" applyAlignment="1">
      <alignment horizontal="center" vertical="center"/>
    </xf>
    <xf numFmtId="0" fontId="0" fillId="24" borderId="4" xfId="0" applyFill="1" applyBorder="1" applyAlignment="1">
      <alignment horizontal="center" vertical="center"/>
    </xf>
    <xf numFmtId="0" fontId="6" fillId="24" borderId="1" xfId="0" applyFont="1" applyFill="1" applyBorder="1" applyAlignment="1">
      <alignment horizontal="center" vertical="center" wrapText="1"/>
    </xf>
    <xf numFmtId="0" fontId="0" fillId="24" borderId="1" xfId="0" applyFill="1" applyBorder="1" applyAlignment="1">
      <alignment horizontal="center" vertical="center"/>
    </xf>
    <xf numFmtId="0" fontId="6" fillId="24" borderId="4" xfId="0" applyFont="1" applyFill="1" applyBorder="1" applyAlignment="1">
      <alignment horizontal="center" vertical="center"/>
    </xf>
    <xf numFmtId="9" fontId="0" fillId="24" borderId="44" xfId="7" applyFont="1" applyFill="1" applyBorder="1" applyAlignment="1">
      <alignment horizontal="center" vertical="center"/>
    </xf>
    <xf numFmtId="9" fontId="0" fillId="24" borderId="45" xfId="7" applyFont="1" applyFill="1" applyBorder="1" applyAlignment="1">
      <alignment horizontal="center" vertical="center"/>
    </xf>
    <xf numFmtId="0" fontId="30" fillId="24" borderId="32" xfId="0" applyFont="1" applyFill="1" applyBorder="1" applyAlignment="1">
      <alignment horizontal="center" vertical="center" wrapText="1"/>
    </xf>
    <xf numFmtId="0" fontId="30" fillId="24" borderId="4" xfId="0" applyFont="1" applyFill="1" applyBorder="1" applyAlignment="1">
      <alignment horizontal="center" vertical="center" wrapText="1"/>
    </xf>
    <xf numFmtId="0" fontId="30" fillId="24" borderId="3" xfId="0" applyFont="1" applyFill="1" applyBorder="1" applyAlignment="1">
      <alignment horizontal="center" vertical="center" wrapText="1"/>
    </xf>
    <xf numFmtId="0" fontId="6" fillId="24" borderId="32" xfId="0" applyFont="1" applyFill="1" applyBorder="1" applyAlignment="1">
      <alignment horizontal="center" vertical="center"/>
    </xf>
    <xf numFmtId="0" fontId="6" fillId="24" borderId="3" xfId="0" applyFont="1" applyFill="1" applyBorder="1" applyAlignment="1">
      <alignment horizontal="center" vertical="center"/>
    </xf>
    <xf numFmtId="9" fontId="6" fillId="24" borderId="32" xfId="0" applyNumberFormat="1" applyFont="1" applyFill="1" applyBorder="1" applyAlignment="1">
      <alignment horizontal="center" vertical="center"/>
    </xf>
    <xf numFmtId="9" fontId="6" fillId="24" borderId="4" xfId="0" applyNumberFormat="1" applyFont="1" applyFill="1" applyBorder="1" applyAlignment="1">
      <alignment horizontal="center" vertical="center"/>
    </xf>
    <xf numFmtId="9" fontId="6" fillId="24" borderId="3" xfId="0" applyNumberFormat="1" applyFont="1" applyFill="1" applyBorder="1" applyAlignment="1">
      <alignment horizontal="center" vertical="center"/>
    </xf>
    <xf numFmtId="0" fontId="6" fillId="24" borderId="32" xfId="0" applyFont="1" applyFill="1" applyBorder="1" applyAlignment="1">
      <alignment horizontal="center" vertical="center" wrapText="1"/>
    </xf>
    <xf numFmtId="0" fontId="6" fillId="24" borderId="4" xfId="0" applyFont="1" applyFill="1" applyBorder="1" applyAlignment="1">
      <alignment horizontal="center" vertical="center" wrapText="1"/>
    </xf>
    <xf numFmtId="0" fontId="6" fillId="24" borderId="3" xfId="0" applyFont="1" applyFill="1" applyBorder="1" applyAlignment="1">
      <alignment horizontal="center" vertical="center" wrapText="1"/>
    </xf>
    <xf numFmtId="10" fontId="6" fillId="24" borderId="4" xfId="0" applyNumberFormat="1" applyFont="1" applyFill="1" applyBorder="1" applyAlignment="1">
      <alignment horizontal="center" vertical="center"/>
    </xf>
    <xf numFmtId="0" fontId="30" fillId="24" borderId="1" xfId="0" applyFont="1" applyFill="1" applyBorder="1" applyAlignment="1">
      <alignment horizontal="center" vertical="center" wrapText="1"/>
    </xf>
    <xf numFmtId="0" fontId="0" fillId="24" borderId="4" xfId="0" applyFill="1" applyBorder="1" applyAlignment="1">
      <alignment horizontal="center"/>
    </xf>
    <xf numFmtId="166" fontId="0" fillId="24" borderId="4" xfId="0" applyNumberFormat="1" applyFill="1" applyBorder="1" applyAlignment="1">
      <alignment horizontal="center" vertical="center"/>
    </xf>
    <xf numFmtId="1" fontId="0" fillId="24" borderId="3" xfId="0" applyNumberFormat="1" applyFill="1" applyBorder="1" applyAlignment="1">
      <alignment horizontal="center" vertical="center"/>
    </xf>
    <xf numFmtId="0" fontId="9" fillId="24" borderId="32" xfId="0" applyFont="1" applyFill="1" applyBorder="1" applyAlignment="1">
      <alignment horizontal="center" vertical="center" wrapText="1"/>
    </xf>
    <xf numFmtId="0" fontId="9" fillId="24" borderId="3" xfId="0" applyFont="1" applyFill="1" applyBorder="1" applyAlignment="1">
      <alignment horizontal="center" vertical="center" wrapText="1"/>
    </xf>
    <xf numFmtId="9" fontId="10" fillId="24" borderId="3" xfId="7" applyFont="1" applyFill="1" applyBorder="1" applyAlignment="1">
      <alignment horizontal="center" vertical="center" wrapText="1"/>
    </xf>
    <xf numFmtId="10" fontId="0" fillId="24" borderId="1" xfId="7" applyNumberFormat="1" applyFont="1" applyFill="1" applyBorder="1" applyAlignment="1">
      <alignment horizontal="center" vertical="center"/>
    </xf>
    <xf numFmtId="0" fontId="9" fillId="24" borderId="10" xfId="0" applyFont="1" applyFill="1" applyBorder="1" applyAlignment="1">
      <alignment horizontal="center" vertical="center" wrapText="1"/>
    </xf>
    <xf numFmtId="0" fontId="9" fillId="24" borderId="40" xfId="0" applyFont="1" applyFill="1" applyBorder="1" applyAlignment="1">
      <alignment horizontal="center" vertical="center" wrapText="1"/>
    </xf>
    <xf numFmtId="9" fontId="6" fillId="24" borderId="1" xfId="0" applyNumberFormat="1" applyFont="1" applyFill="1" applyBorder="1" applyAlignment="1">
      <alignment horizontal="center" vertical="center"/>
    </xf>
    <xf numFmtId="10" fontId="8" fillId="24" borderId="32" xfId="7" applyNumberFormat="1" applyFont="1" applyFill="1" applyBorder="1" applyAlignment="1">
      <alignment horizontal="center" vertical="center"/>
    </xf>
    <xf numFmtId="10" fontId="8" fillId="24" borderId="4" xfId="7" applyNumberFormat="1" applyFont="1" applyFill="1" applyBorder="1" applyAlignment="1">
      <alignment horizontal="center" vertical="center"/>
    </xf>
    <xf numFmtId="9" fontId="0" fillId="24" borderId="1" xfId="7" applyFont="1" applyFill="1" applyBorder="1" applyAlignment="1">
      <alignment horizontal="center" vertical="center"/>
    </xf>
    <xf numFmtId="9" fontId="10" fillId="24" borderId="1" xfId="7" applyFont="1" applyFill="1" applyBorder="1" applyAlignment="1">
      <alignment horizontal="center" vertical="center" wrapText="1"/>
    </xf>
    <xf numFmtId="0" fontId="9" fillId="24" borderId="1" xfId="0" applyFont="1" applyFill="1" applyBorder="1" applyAlignment="1">
      <alignment horizontal="center" vertical="center" wrapText="1"/>
    </xf>
    <xf numFmtId="9" fontId="6" fillId="24" borderId="32" xfId="0" applyNumberFormat="1" applyFont="1" applyFill="1" applyBorder="1" applyAlignment="1">
      <alignment horizontal="center" vertical="center" wrapText="1"/>
    </xf>
    <xf numFmtId="9" fontId="6" fillId="24" borderId="4" xfId="0" applyNumberFormat="1" applyFont="1" applyFill="1" applyBorder="1" applyAlignment="1">
      <alignment horizontal="center" vertical="center" wrapText="1"/>
    </xf>
    <xf numFmtId="9" fontId="6" fillId="24" borderId="3" xfId="0" applyNumberFormat="1" applyFont="1" applyFill="1" applyBorder="1" applyAlignment="1">
      <alignment horizontal="center" vertical="center" wrapText="1"/>
    </xf>
    <xf numFmtId="0" fontId="6" fillId="24" borderId="13" xfId="0" applyFont="1" applyFill="1" applyBorder="1" applyAlignment="1">
      <alignment horizontal="center" vertical="center" wrapText="1"/>
    </xf>
    <xf numFmtId="10" fontId="6" fillId="24" borderId="1" xfId="0" applyNumberFormat="1" applyFont="1" applyFill="1" applyBorder="1" applyAlignment="1">
      <alignment horizontal="center" vertical="center"/>
    </xf>
    <xf numFmtId="0" fontId="6" fillId="24" borderId="1" xfId="0" applyFont="1" applyFill="1" applyBorder="1" applyAlignment="1">
      <alignment horizontal="center" vertical="center"/>
    </xf>
    <xf numFmtId="0" fontId="9" fillId="24" borderId="4" xfId="0" applyFont="1" applyFill="1" applyBorder="1" applyAlignment="1">
      <alignment horizontal="center" vertical="center" wrapText="1"/>
    </xf>
    <xf numFmtId="1" fontId="0" fillId="24" borderId="1" xfId="0" applyNumberFormat="1" applyFill="1" applyBorder="1" applyAlignment="1">
      <alignment horizontal="center" vertical="center"/>
    </xf>
    <xf numFmtId="0" fontId="6" fillId="24" borderId="10" xfId="0" applyFont="1" applyFill="1" applyBorder="1" applyAlignment="1">
      <alignment horizontal="center" vertical="center" wrapText="1"/>
    </xf>
    <xf numFmtId="0" fontId="6" fillId="24" borderId="40" xfId="0" applyFont="1" applyFill="1" applyBorder="1" applyAlignment="1">
      <alignment horizontal="center" vertical="center" wrapText="1"/>
    </xf>
    <xf numFmtId="1" fontId="6" fillId="24" borderId="32" xfId="0" applyNumberFormat="1" applyFont="1" applyFill="1" applyBorder="1" applyAlignment="1">
      <alignment horizontal="center" vertical="center" wrapText="1"/>
    </xf>
    <xf numFmtId="1" fontId="6" fillId="24" borderId="4"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2" xfId="0" applyFont="1" applyBorder="1" applyAlignment="1">
      <alignment horizontal="center" vertical="center" wrapText="1"/>
    </xf>
    <xf numFmtId="0" fontId="3"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3" fillId="3"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7"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5" fillId="0" borderId="4" xfId="0" applyFont="1" applyBorder="1" applyAlignment="1">
      <alignment horizontal="center" vertical="center" wrapText="1"/>
    </xf>
    <xf numFmtId="0" fontId="22" fillId="5" borderId="31" xfId="0" applyFont="1" applyFill="1" applyBorder="1" applyAlignment="1">
      <alignment horizontal="center" vertical="center" wrapText="1"/>
    </xf>
    <xf numFmtId="0" fontId="22" fillId="5" borderId="4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3" borderId="2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0" borderId="26" xfId="0" applyFont="1" applyBorder="1" applyAlignment="1">
      <alignment horizontal="center" vertical="center" wrapText="1"/>
    </xf>
    <xf numFmtId="166" fontId="0" fillId="24" borderId="32" xfId="0" applyNumberFormat="1" applyFill="1" applyBorder="1" applyAlignment="1">
      <alignment horizontal="center" vertical="center" wrapText="1"/>
    </xf>
    <xf numFmtId="166" fontId="0" fillId="24" borderId="4" xfId="0" applyNumberFormat="1" applyFill="1" applyBorder="1" applyAlignment="1">
      <alignment horizontal="center" vertical="center" wrapText="1"/>
    </xf>
    <xf numFmtId="166" fontId="0" fillId="24" borderId="3" xfId="0" applyNumberFormat="1" applyFill="1" applyBorder="1" applyAlignment="1">
      <alignment horizontal="center" vertical="center" wrapText="1"/>
    </xf>
    <xf numFmtId="0" fontId="36" fillId="24" borderId="32" xfId="0" applyFont="1" applyFill="1" applyBorder="1" applyAlignment="1">
      <alignment horizontal="center" wrapText="1"/>
    </xf>
    <xf numFmtId="0" fontId="36" fillId="24" borderId="4" xfId="0" applyFont="1" applyFill="1" applyBorder="1" applyAlignment="1">
      <alignment horizontal="center" wrapText="1"/>
    </xf>
    <xf numFmtId="0" fontId="36" fillId="24" borderId="3" xfId="0" applyFont="1" applyFill="1" applyBorder="1" applyAlignment="1">
      <alignment horizontal="center" wrapText="1"/>
    </xf>
    <xf numFmtId="165" fontId="0" fillId="24" borderId="32" xfId="5" applyNumberFormat="1" applyFont="1" applyFill="1" applyBorder="1" applyAlignment="1">
      <alignment horizontal="center" vertical="center" wrapText="1"/>
    </xf>
    <xf numFmtId="165" fontId="0" fillId="24" borderId="4" xfId="5" applyNumberFormat="1" applyFont="1" applyFill="1" applyBorder="1" applyAlignment="1">
      <alignment horizontal="center" vertical="center" wrapText="1"/>
    </xf>
    <xf numFmtId="165" fontId="0" fillId="24" borderId="3" xfId="5" applyNumberFormat="1" applyFont="1" applyFill="1" applyBorder="1" applyAlignment="1">
      <alignment horizontal="center" vertical="center" wrapText="1"/>
    </xf>
    <xf numFmtId="0" fontId="8" fillId="24" borderId="32" xfId="0" applyFont="1" applyFill="1" applyBorder="1" applyAlignment="1">
      <alignment horizontal="center" vertical="center"/>
    </xf>
    <xf numFmtId="0" fontId="8" fillId="24" borderId="4" xfId="0" applyFont="1" applyFill="1" applyBorder="1" applyAlignment="1">
      <alignment horizontal="center" vertical="center"/>
    </xf>
    <xf numFmtId="9" fontId="8" fillId="24" borderId="1" xfId="7" applyFont="1" applyFill="1" applyBorder="1" applyAlignment="1">
      <alignment horizontal="center" vertical="center"/>
    </xf>
    <xf numFmtId="10" fontId="6" fillId="24" borderId="32" xfId="0" applyNumberFormat="1" applyFont="1" applyFill="1" applyBorder="1" applyAlignment="1">
      <alignment horizontal="center" vertical="center" wrapText="1"/>
    </xf>
    <xf numFmtId="10" fontId="6" fillId="24" borderId="4" xfId="0" applyNumberFormat="1" applyFont="1" applyFill="1" applyBorder="1" applyAlignment="1">
      <alignment horizontal="center" vertical="center" wrapText="1"/>
    </xf>
    <xf numFmtId="10" fontId="6" fillId="24" borderId="3" xfId="0" applyNumberFormat="1" applyFont="1" applyFill="1" applyBorder="1" applyAlignment="1">
      <alignment horizontal="center" vertical="center" wrapText="1"/>
    </xf>
    <xf numFmtId="0" fontId="28" fillId="25" borderId="32" xfId="0" applyFont="1" applyFill="1" applyBorder="1" applyAlignment="1">
      <alignment horizontal="center" vertical="center" wrapText="1"/>
    </xf>
    <xf numFmtId="0" fontId="28" fillId="25" borderId="4" xfId="0" applyFont="1" applyFill="1" applyBorder="1" applyAlignment="1">
      <alignment horizontal="center" vertical="center" wrapText="1"/>
    </xf>
    <xf numFmtId="0" fontId="28" fillId="25" borderId="3" xfId="0" applyFont="1" applyFill="1" applyBorder="1" applyAlignment="1">
      <alignment horizontal="center" vertical="center" wrapText="1"/>
    </xf>
    <xf numFmtId="0" fontId="11" fillId="24" borderId="3" xfId="0" applyFont="1" applyFill="1" applyBorder="1" applyAlignment="1">
      <alignment horizontal="center" vertical="center" wrapText="1"/>
    </xf>
    <xf numFmtId="1" fontId="11" fillId="24" borderId="32" xfId="0" applyNumberFormat="1" applyFont="1" applyFill="1" applyBorder="1" applyAlignment="1">
      <alignment horizontal="center" vertical="center" wrapText="1"/>
    </xf>
    <xf numFmtId="1" fontId="11" fillId="24" borderId="4" xfId="0" applyNumberFormat="1" applyFont="1" applyFill="1" applyBorder="1" applyAlignment="1">
      <alignment horizontal="center" vertical="center" wrapText="1"/>
    </xf>
    <xf numFmtId="1" fontId="11" fillId="24" borderId="3" xfId="0" applyNumberFormat="1" applyFont="1" applyFill="1" applyBorder="1" applyAlignment="1">
      <alignment horizontal="center" vertical="center" wrapText="1"/>
    </xf>
    <xf numFmtId="10" fontId="8" fillId="24" borderId="32" xfId="7" applyNumberFormat="1" applyFont="1" applyFill="1" applyBorder="1" applyAlignment="1">
      <alignment horizontal="center" vertical="center" wrapText="1"/>
    </xf>
    <xf numFmtId="10" fontId="8" fillId="24" borderId="4" xfId="7" applyNumberFormat="1" applyFont="1" applyFill="1" applyBorder="1" applyAlignment="1">
      <alignment horizontal="center" vertical="center" wrapText="1"/>
    </xf>
    <xf numFmtId="10" fontId="8" fillId="24" borderId="3" xfId="7" applyNumberFormat="1" applyFont="1" applyFill="1" applyBorder="1" applyAlignment="1">
      <alignment horizontal="center" vertical="center" wrapText="1"/>
    </xf>
    <xf numFmtId="10" fontId="0" fillId="24" borderId="32" xfId="7" applyNumberFormat="1" applyFont="1" applyFill="1" applyBorder="1" applyAlignment="1">
      <alignment horizontal="center" vertical="center" wrapText="1"/>
    </xf>
    <xf numFmtId="10" fontId="0" fillId="24" borderId="4" xfId="7" applyNumberFormat="1" applyFont="1" applyFill="1" applyBorder="1" applyAlignment="1">
      <alignment horizontal="center" vertical="center" wrapText="1"/>
    </xf>
    <xf numFmtId="10" fontId="0" fillId="24" borderId="3" xfId="7" applyNumberFormat="1" applyFont="1" applyFill="1" applyBorder="1" applyAlignment="1">
      <alignment horizontal="center" vertical="center" wrapText="1"/>
    </xf>
    <xf numFmtId="9" fontId="0" fillId="24" borderId="32" xfId="7" applyFont="1" applyFill="1" applyBorder="1" applyAlignment="1">
      <alignment horizontal="center" vertical="center"/>
    </xf>
    <xf numFmtId="9" fontId="0" fillId="24" borderId="4" xfId="7" applyFont="1" applyFill="1" applyBorder="1" applyAlignment="1">
      <alignment horizontal="center" vertical="center"/>
    </xf>
    <xf numFmtId="9" fontId="0" fillId="24" borderId="3" xfId="7" applyFont="1" applyFill="1" applyBorder="1" applyAlignment="1">
      <alignment horizontal="center" vertical="center"/>
    </xf>
    <xf numFmtId="0" fontId="27" fillId="24" borderId="1" xfId="0" applyFont="1" applyFill="1" applyBorder="1" applyAlignment="1">
      <alignment horizontal="center" vertical="center" wrapText="1"/>
    </xf>
    <xf numFmtId="9" fontId="8" fillId="24" borderId="32" xfId="0" applyNumberFormat="1" applyFont="1" applyFill="1" applyBorder="1" applyAlignment="1">
      <alignment horizontal="center" vertical="center"/>
    </xf>
    <xf numFmtId="9" fontId="8" fillId="24" borderId="4" xfId="0" applyNumberFormat="1" applyFont="1" applyFill="1" applyBorder="1" applyAlignment="1">
      <alignment horizontal="center" vertical="center"/>
    </xf>
    <xf numFmtId="9" fontId="8" fillId="24" borderId="3" xfId="0" applyNumberFormat="1" applyFont="1" applyFill="1" applyBorder="1" applyAlignment="1">
      <alignment horizontal="center" vertical="center"/>
    </xf>
    <xf numFmtId="9" fontId="8" fillId="24" borderId="1" xfId="0" applyNumberFormat="1" applyFont="1" applyFill="1" applyBorder="1" applyAlignment="1">
      <alignment horizontal="center" vertical="center"/>
    </xf>
    <xf numFmtId="164" fontId="6" fillId="24" borderId="1" xfId="0" applyNumberFormat="1" applyFont="1" applyFill="1" applyBorder="1" applyAlignment="1">
      <alignment horizontal="center" vertical="center" wrapText="1"/>
    </xf>
    <xf numFmtId="0" fontId="17" fillId="24" borderId="1" xfId="0" applyFont="1" applyFill="1" applyBorder="1" applyAlignment="1">
      <alignment horizontal="center" vertical="center" wrapText="1"/>
    </xf>
    <xf numFmtId="0" fontId="30" fillId="24" borderId="10" xfId="0" applyFont="1" applyFill="1" applyBorder="1" applyAlignment="1">
      <alignment horizontal="center" vertical="center" wrapText="1"/>
    </xf>
    <xf numFmtId="0" fontId="30" fillId="24" borderId="40" xfId="0" applyFont="1" applyFill="1" applyBorder="1" applyAlignment="1">
      <alignment horizontal="center" vertical="center" wrapText="1"/>
    </xf>
    <xf numFmtId="0" fontId="11" fillId="24" borderId="1" xfId="0" applyFont="1" applyFill="1" applyBorder="1" applyAlignment="1">
      <alignment horizontal="center" vertical="center" wrapText="1"/>
    </xf>
    <xf numFmtId="1" fontId="11" fillId="24" borderId="3" xfId="0" applyNumberFormat="1" applyFont="1" applyFill="1" applyBorder="1" applyAlignment="1">
      <alignment horizontal="center" vertical="center"/>
    </xf>
    <xf numFmtId="171" fontId="0" fillId="24" borderId="1" xfId="7" applyNumberFormat="1" applyFont="1" applyFill="1" applyBorder="1" applyAlignment="1">
      <alignment horizontal="center" vertical="center"/>
    </xf>
    <xf numFmtId="1" fontId="28" fillId="24" borderId="1" xfId="0" applyNumberFormat="1" applyFont="1" applyFill="1" applyBorder="1" applyAlignment="1">
      <alignment horizontal="center" vertical="center"/>
    </xf>
    <xf numFmtId="0" fontId="28" fillId="24" borderId="1" xfId="0" applyFont="1" applyFill="1" applyBorder="1" applyAlignment="1">
      <alignment horizontal="center" vertical="center" wrapText="1"/>
    </xf>
    <xf numFmtId="0" fontId="30" fillId="24" borderId="13" xfId="0" applyFont="1" applyFill="1" applyBorder="1" applyAlignment="1">
      <alignment horizontal="center" vertical="center" wrapText="1"/>
    </xf>
    <xf numFmtId="0" fontId="29" fillId="24" borderId="1" xfId="0" applyFont="1" applyFill="1" applyBorder="1" applyAlignment="1">
      <alignment horizontal="center" vertical="center"/>
    </xf>
    <xf numFmtId="0" fontId="8" fillId="24" borderId="1" xfId="0" applyFont="1" applyFill="1" applyBorder="1" applyAlignment="1">
      <alignment horizontal="center" vertical="center"/>
    </xf>
    <xf numFmtId="0" fontId="29" fillId="24" borderId="32" xfId="0" applyFont="1" applyFill="1" applyBorder="1" applyAlignment="1">
      <alignment horizontal="center" vertical="center"/>
    </xf>
    <xf numFmtId="0" fontId="29" fillId="24" borderId="3" xfId="0" applyFont="1" applyFill="1" applyBorder="1" applyAlignment="1">
      <alignment horizontal="center" vertical="center"/>
    </xf>
    <xf numFmtId="0" fontId="8" fillId="24" borderId="3" xfId="0" applyFont="1" applyFill="1" applyBorder="1" applyAlignment="1">
      <alignment horizontal="center" vertical="center"/>
    </xf>
    <xf numFmtId="0" fontId="0" fillId="8" borderId="1" xfId="0" applyFill="1" applyBorder="1" applyAlignment="1">
      <alignment horizontal="center" vertical="center"/>
    </xf>
    <xf numFmtId="169" fontId="0" fillId="8"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15" borderId="32"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3" xfId="0"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0" fillId="10" borderId="32"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3" xfId="0" applyFill="1" applyBorder="1" applyAlignment="1">
      <alignment horizontal="center" vertical="center" wrapText="1"/>
    </xf>
    <xf numFmtId="165" fontId="0" fillId="10" borderId="1" xfId="5" applyNumberFormat="1" applyFont="1" applyFill="1" applyBorder="1" applyAlignment="1">
      <alignment horizontal="center" vertical="center"/>
    </xf>
    <xf numFmtId="44" fontId="0" fillId="8" borderId="32" xfId="5" applyFont="1" applyFill="1" applyBorder="1" applyAlignment="1">
      <alignment horizontal="center" vertical="center"/>
    </xf>
    <xf numFmtId="44" fontId="0" fillId="8" borderId="3" xfId="5" applyFont="1" applyFill="1" applyBorder="1" applyAlignment="1">
      <alignment horizontal="center" vertical="center"/>
    </xf>
    <xf numFmtId="0" fontId="0" fillId="8" borderId="32" xfId="0" applyFill="1" applyBorder="1" applyAlignment="1">
      <alignment horizontal="center" vertical="center" wrapText="1"/>
    </xf>
    <xf numFmtId="0" fontId="0" fillId="8" borderId="3" xfId="0" applyFill="1" applyBorder="1" applyAlignment="1">
      <alignment horizontal="center" vertical="center" wrapText="1"/>
    </xf>
    <xf numFmtId="0" fontId="0" fillId="14" borderId="32"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32" xfId="0" applyFill="1" applyBorder="1" applyAlignment="1">
      <alignment horizontal="center" vertical="center"/>
    </xf>
    <xf numFmtId="0" fontId="0" fillId="14" borderId="4" xfId="0" applyFill="1" applyBorder="1" applyAlignment="1">
      <alignment horizontal="center" vertical="center"/>
    </xf>
    <xf numFmtId="0" fontId="0" fillId="14" borderId="3" xfId="0" applyFill="1" applyBorder="1" applyAlignment="1">
      <alignment horizontal="center" vertical="center"/>
    </xf>
    <xf numFmtId="44" fontId="0" fillId="14" borderId="32" xfId="5" applyFont="1" applyFill="1" applyBorder="1" applyAlignment="1">
      <alignment horizontal="center" vertical="center"/>
    </xf>
    <xf numFmtId="44" fontId="0" fillId="14" borderId="4" xfId="5" applyFont="1" applyFill="1" applyBorder="1" applyAlignment="1">
      <alignment horizontal="center" vertical="center"/>
    </xf>
    <xf numFmtId="44" fontId="0" fillId="14" borderId="3" xfId="5" applyFont="1" applyFill="1" applyBorder="1" applyAlignment="1">
      <alignment horizontal="center" vertical="center"/>
    </xf>
    <xf numFmtId="0" fontId="0" fillId="15" borderId="1" xfId="0" applyFill="1" applyBorder="1" applyAlignment="1">
      <alignment horizontal="center" vertical="center" wrapText="1"/>
    </xf>
    <xf numFmtId="44" fontId="0" fillId="15" borderId="1" xfId="5" applyFont="1" applyFill="1" applyBorder="1" applyAlignment="1">
      <alignment horizontal="center" vertical="center" wrapText="1"/>
    </xf>
    <xf numFmtId="165" fontId="0" fillId="12" borderId="32" xfId="5" applyNumberFormat="1" applyFont="1" applyFill="1" applyBorder="1" applyAlignment="1">
      <alignment horizontal="center" vertical="center" wrapText="1"/>
    </xf>
    <xf numFmtId="165" fontId="0" fillId="12" borderId="4" xfId="5" applyNumberFormat="1" applyFont="1" applyFill="1" applyBorder="1" applyAlignment="1">
      <alignment horizontal="center" vertical="center"/>
    </xf>
    <xf numFmtId="165" fontId="0" fillId="12" borderId="3" xfId="5" applyNumberFormat="1" applyFont="1" applyFill="1" applyBorder="1" applyAlignment="1">
      <alignment horizontal="center" vertical="center"/>
    </xf>
    <xf numFmtId="44" fontId="0" fillId="15" borderId="32" xfId="5" applyFont="1" applyFill="1" applyBorder="1" applyAlignment="1">
      <alignment horizontal="center" vertical="center" wrapText="1"/>
    </xf>
    <xf numFmtId="44" fontId="0" fillId="15" borderId="3" xfId="5" applyFont="1" applyFill="1" applyBorder="1" applyAlignment="1">
      <alignment horizontal="center" vertical="center" wrapText="1"/>
    </xf>
    <xf numFmtId="0" fontId="0" fillId="11" borderId="1" xfId="0" applyFill="1" applyBorder="1" applyAlignment="1">
      <alignment horizontal="center" vertical="center" wrapText="1"/>
    </xf>
    <xf numFmtId="0" fontId="0" fillId="7" borderId="3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0" fillId="8" borderId="4" xfId="0" applyFill="1" applyBorder="1" applyAlignment="1">
      <alignment horizontal="center" vertical="center" wrapText="1"/>
    </xf>
    <xf numFmtId="0" fontId="0" fillId="7" borderId="32" xfId="0"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16" borderId="1" xfId="0" applyFill="1" applyBorder="1" applyAlignment="1">
      <alignment horizontal="center" vertical="center" wrapText="1"/>
    </xf>
    <xf numFmtId="44" fontId="0" fillId="9" borderId="1" xfId="5" applyFont="1" applyFill="1" applyBorder="1" applyAlignment="1">
      <alignment horizontal="center" vertical="center" wrapText="1"/>
    </xf>
    <xf numFmtId="0" fontId="0" fillId="9" borderId="1" xfId="0" applyFill="1" applyBorder="1" applyAlignment="1">
      <alignment horizontal="center" vertical="center" wrapText="1"/>
    </xf>
    <xf numFmtId="0" fontId="34" fillId="16" borderId="1" xfId="0" applyFont="1" applyFill="1" applyBorder="1" applyAlignment="1">
      <alignment horizontal="center" vertical="center" wrapText="1"/>
    </xf>
    <xf numFmtId="170" fontId="0" fillId="7" borderId="32" xfId="0" applyNumberFormat="1" applyFill="1" applyBorder="1" applyAlignment="1">
      <alignment horizontal="center" vertical="center"/>
    </xf>
    <xf numFmtId="170" fontId="0" fillId="7" borderId="4" xfId="0" applyNumberFormat="1" applyFill="1" applyBorder="1" applyAlignment="1">
      <alignment horizontal="center" vertical="center"/>
    </xf>
    <xf numFmtId="170" fontId="0" fillId="7" borderId="3" xfId="0" applyNumberFormat="1" applyFill="1" applyBorder="1" applyAlignment="1">
      <alignment horizontal="center" vertical="center"/>
    </xf>
    <xf numFmtId="0" fontId="11" fillId="10" borderId="1" xfId="0" applyFont="1" applyFill="1" applyBorder="1" applyAlignment="1">
      <alignment horizontal="center" vertical="center" wrapText="1"/>
    </xf>
    <xf numFmtId="0" fontId="11" fillId="9" borderId="3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3" xfId="0" applyFont="1" applyFill="1" applyBorder="1" applyAlignment="1">
      <alignment horizontal="center" vertical="center" wrapText="1"/>
    </xf>
    <xf numFmtId="1" fontId="33" fillId="10" borderId="32" xfId="0" applyNumberFormat="1" applyFont="1" applyFill="1" applyBorder="1" applyAlignment="1">
      <alignment horizontal="center" vertical="center" wrapText="1"/>
    </xf>
    <xf numFmtId="1" fontId="33" fillId="10" borderId="4" xfId="0" applyNumberFormat="1" applyFont="1" applyFill="1" applyBorder="1" applyAlignment="1">
      <alignment horizontal="center" vertical="center" wrapText="1"/>
    </xf>
    <xf numFmtId="0" fontId="0" fillId="10" borderId="32" xfId="0" applyFill="1" applyBorder="1" applyAlignment="1">
      <alignment horizontal="center" vertical="center"/>
    </xf>
    <xf numFmtId="0" fontId="0" fillId="10" borderId="4" xfId="0" applyFill="1" applyBorder="1" applyAlignment="1">
      <alignment horizontal="center" vertical="center"/>
    </xf>
    <xf numFmtId="0" fontId="0" fillId="10" borderId="3" xfId="0" applyFill="1" applyBorder="1" applyAlignment="1">
      <alignment horizontal="center" vertical="center"/>
    </xf>
    <xf numFmtId="1" fontId="11" fillId="9" borderId="32" xfId="0" applyNumberFormat="1" applyFont="1" applyFill="1" applyBorder="1" applyAlignment="1">
      <alignment horizontal="center" vertical="center"/>
    </xf>
    <xf numFmtId="1" fontId="11" fillId="9" borderId="4" xfId="0" applyNumberFormat="1" applyFont="1" applyFill="1" applyBorder="1" applyAlignment="1">
      <alignment horizontal="center" vertical="center"/>
    </xf>
    <xf numFmtId="1" fontId="11" fillId="9" borderId="3" xfId="0" applyNumberFormat="1" applyFont="1" applyFill="1" applyBorder="1" applyAlignment="1">
      <alignment horizontal="center" vertical="center"/>
    </xf>
    <xf numFmtId="9" fontId="0" fillId="7" borderId="32" xfId="0" applyNumberFormat="1" applyFill="1" applyBorder="1" applyAlignment="1">
      <alignment horizontal="center" vertical="center" wrapText="1"/>
    </xf>
    <xf numFmtId="9" fontId="0" fillId="7" borderId="4" xfId="0" applyNumberFormat="1" applyFill="1" applyBorder="1" applyAlignment="1">
      <alignment horizontal="center" vertical="center" wrapText="1"/>
    </xf>
    <xf numFmtId="9" fontId="0" fillId="7" borderId="3" xfId="0" applyNumberFormat="1" applyFill="1" applyBorder="1" applyAlignment="1">
      <alignment horizontal="center" vertical="center" wrapText="1"/>
    </xf>
    <xf numFmtId="166" fontId="0" fillId="10" borderId="32" xfId="0" applyNumberFormat="1" applyFill="1" applyBorder="1" applyAlignment="1">
      <alignment horizontal="center" vertical="center"/>
    </xf>
    <xf numFmtId="166" fontId="0" fillId="10" borderId="3" xfId="0" applyNumberFormat="1" applyFill="1" applyBorder="1" applyAlignment="1">
      <alignment horizontal="center" vertical="center"/>
    </xf>
    <xf numFmtId="0" fontId="0" fillId="10" borderId="32" xfId="0" applyFill="1" applyBorder="1" applyAlignment="1">
      <alignment horizontal="center"/>
    </xf>
    <xf numFmtId="0" fontId="0" fillId="10" borderId="3" xfId="0" applyFill="1" applyBorder="1" applyAlignment="1">
      <alignment horizontal="center"/>
    </xf>
    <xf numFmtId="0" fontId="0" fillId="11" borderId="3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3" xfId="0" applyFill="1" applyBorder="1" applyAlignment="1">
      <alignment horizontal="center" vertical="center" wrapText="1"/>
    </xf>
    <xf numFmtId="166" fontId="0" fillId="11" borderId="32" xfId="0" applyNumberFormat="1" applyFill="1" applyBorder="1" applyAlignment="1">
      <alignment horizontal="center" vertical="center" wrapText="1"/>
    </xf>
    <xf numFmtId="166" fontId="0" fillId="11" borderId="4" xfId="0" applyNumberFormat="1" applyFill="1" applyBorder="1" applyAlignment="1">
      <alignment horizontal="center" vertical="center" wrapText="1"/>
    </xf>
    <xf numFmtId="166" fontId="0" fillId="11" borderId="3" xfId="0" applyNumberFormat="1" applyFill="1" applyBorder="1" applyAlignment="1">
      <alignment horizontal="center" vertical="center" wrapText="1"/>
    </xf>
    <xf numFmtId="0" fontId="0" fillId="11" borderId="32" xfId="0" applyFill="1" applyBorder="1" applyAlignment="1">
      <alignment horizontal="left" vertical="center" wrapText="1"/>
    </xf>
    <xf numFmtId="0" fontId="0" fillId="11" borderId="4" xfId="0" applyFill="1" applyBorder="1" applyAlignment="1">
      <alignment horizontal="left" vertical="center" wrapText="1"/>
    </xf>
    <xf numFmtId="0" fontId="0" fillId="11" borderId="3" xfId="0" applyFill="1" applyBorder="1" applyAlignment="1">
      <alignment horizontal="left" vertical="center" wrapText="1"/>
    </xf>
    <xf numFmtId="0" fontId="0" fillId="9" borderId="3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10" borderId="1" xfId="0" applyFill="1" applyBorder="1" applyAlignment="1">
      <alignment horizontal="left" vertical="center" wrapText="1"/>
    </xf>
    <xf numFmtId="9" fontId="0" fillId="10" borderId="1" xfId="7" applyFont="1" applyFill="1" applyBorder="1" applyAlignment="1">
      <alignment horizontal="center" vertical="center"/>
    </xf>
    <xf numFmtId="168" fontId="0" fillId="10" borderId="1" xfId="6" applyNumberFormat="1" applyFont="1" applyFill="1" applyBorder="1" applyAlignment="1">
      <alignment horizontal="center" vertical="center"/>
    </xf>
    <xf numFmtId="9" fontId="0" fillId="10" borderId="1" xfId="0" applyNumberFormat="1" applyFill="1" applyBorder="1" applyAlignment="1">
      <alignment horizontal="center" vertical="center"/>
    </xf>
    <xf numFmtId="44" fontId="0" fillId="11" borderId="1" xfId="5" applyFont="1" applyFill="1" applyBorder="1" applyAlignment="1">
      <alignment horizontal="center" vertical="center" wrapText="1"/>
    </xf>
    <xf numFmtId="0" fontId="0" fillId="12" borderId="32" xfId="0" applyFill="1" applyBorder="1" applyAlignment="1">
      <alignment horizontal="center" vertical="center"/>
    </xf>
    <xf numFmtId="0" fontId="0" fillId="12" borderId="4" xfId="0" applyFill="1" applyBorder="1" applyAlignment="1">
      <alignment horizontal="center" vertical="center"/>
    </xf>
    <xf numFmtId="0" fontId="0" fillId="12" borderId="3" xfId="0" applyFill="1" applyBorder="1" applyAlignment="1">
      <alignment horizontal="center" vertical="center"/>
    </xf>
    <xf numFmtId="0" fontId="0" fillId="6" borderId="3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0" fillId="8" borderId="32" xfId="0" applyFill="1"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0" fillId="9" borderId="32" xfId="0" applyFill="1" applyBorder="1" applyAlignment="1">
      <alignment horizontal="center" vertical="center"/>
    </xf>
    <xf numFmtId="0" fontId="0" fillId="9" borderId="4" xfId="0" applyFill="1" applyBorder="1" applyAlignment="1">
      <alignment horizontal="center" vertical="center"/>
    </xf>
    <xf numFmtId="0" fontId="0" fillId="9" borderId="3" xfId="0" applyFill="1" applyBorder="1" applyAlignment="1">
      <alignment horizontal="center" vertical="center"/>
    </xf>
    <xf numFmtId="171" fontId="0" fillId="11" borderId="32" xfId="0" applyNumberFormat="1" applyFill="1" applyBorder="1" applyAlignment="1">
      <alignment horizontal="center" vertical="center" wrapText="1"/>
    </xf>
    <xf numFmtId="171" fontId="0" fillId="11" borderId="4" xfId="0" applyNumberFormat="1" applyFill="1" applyBorder="1" applyAlignment="1">
      <alignment horizontal="center" vertical="center" wrapText="1"/>
    </xf>
    <xf numFmtId="171" fontId="0" fillId="11" borderId="3" xfId="0" applyNumberFormat="1" applyFill="1" applyBorder="1" applyAlignment="1">
      <alignment horizontal="center" vertical="center" wrapText="1"/>
    </xf>
    <xf numFmtId="171" fontId="0" fillId="12" borderId="32" xfId="0" applyNumberFormat="1" applyFill="1" applyBorder="1" applyAlignment="1">
      <alignment horizontal="center" vertical="center"/>
    </xf>
    <xf numFmtId="171" fontId="0" fillId="12" borderId="4" xfId="0" applyNumberFormat="1" applyFill="1" applyBorder="1" applyAlignment="1">
      <alignment horizontal="center" vertical="center"/>
    </xf>
    <xf numFmtId="171" fontId="0" fillId="12" borderId="3" xfId="0" applyNumberFormat="1" applyFill="1" applyBorder="1" applyAlignment="1">
      <alignment horizontal="center" vertical="center"/>
    </xf>
    <xf numFmtId="1" fontId="0" fillId="6" borderId="1" xfId="0" applyNumberFormat="1" applyFill="1" applyBorder="1" applyAlignment="1">
      <alignment horizontal="center" vertical="center" wrapText="1"/>
    </xf>
    <xf numFmtId="1" fontId="0" fillId="8" borderId="32" xfId="0" applyNumberFormat="1" applyFill="1" applyBorder="1" applyAlignment="1">
      <alignment horizontal="center" vertical="center"/>
    </xf>
    <xf numFmtId="1" fontId="0" fillId="8" borderId="4" xfId="0" applyNumberFormat="1" applyFill="1" applyBorder="1" applyAlignment="1">
      <alignment horizontal="center" vertical="center"/>
    </xf>
    <xf numFmtId="1" fontId="0" fillId="8" borderId="3" xfId="0" applyNumberFormat="1" applyFill="1" applyBorder="1" applyAlignment="1">
      <alignment horizontal="center" vertical="center"/>
    </xf>
    <xf numFmtId="0" fontId="8" fillId="8" borderId="3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3" xfId="0" applyFont="1" applyFill="1" applyBorder="1" applyAlignment="1">
      <alignment horizontal="center" vertical="center"/>
    </xf>
    <xf numFmtId="0" fontId="31" fillId="10" borderId="32"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0" fillId="12" borderId="32"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3" xfId="0" applyFill="1" applyBorder="1" applyAlignment="1">
      <alignment horizontal="center" vertical="center" wrapText="1"/>
    </xf>
    <xf numFmtId="167" fontId="0" fillId="6" borderId="32" xfId="0" applyNumberFormat="1" applyFill="1" applyBorder="1" applyAlignment="1">
      <alignment horizontal="center" vertical="center" wrapText="1"/>
    </xf>
    <xf numFmtId="167" fontId="0" fillId="6" borderId="3" xfId="0" applyNumberForma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164" fontId="6" fillId="8" borderId="32" xfId="0" applyNumberFormat="1" applyFont="1" applyFill="1" applyBorder="1" applyAlignment="1">
      <alignment horizontal="center" vertical="center" wrapText="1"/>
    </xf>
    <xf numFmtId="164" fontId="6" fillId="8" borderId="4" xfId="0" applyNumberFormat="1" applyFont="1" applyFill="1" applyBorder="1" applyAlignment="1">
      <alignment horizontal="center" vertical="center" wrapText="1"/>
    </xf>
    <xf numFmtId="164" fontId="6" fillId="8" borderId="3" xfId="0" applyNumberFormat="1"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47" xfId="0" applyFont="1" applyBorder="1" applyAlignment="1">
      <alignment horizontal="center" vertical="center" wrapText="1"/>
    </xf>
    <xf numFmtId="0" fontId="0" fillId="13" borderId="32" xfId="0" applyFill="1" applyBorder="1" applyAlignment="1">
      <alignment horizontal="center" vertical="center" wrapText="1"/>
    </xf>
    <xf numFmtId="0" fontId="0" fillId="13" borderId="3" xfId="0" applyFill="1" applyBorder="1" applyAlignment="1">
      <alignment horizontal="center" vertical="center" wrapText="1"/>
    </xf>
    <xf numFmtId="166" fontId="0" fillId="13" borderId="32" xfId="0" applyNumberFormat="1" applyFill="1" applyBorder="1" applyAlignment="1">
      <alignment horizontal="center" vertical="center"/>
    </xf>
    <xf numFmtId="166" fontId="0" fillId="13" borderId="3" xfId="0" applyNumberFormat="1" applyFill="1" applyBorder="1" applyAlignment="1">
      <alignment horizontal="center" vertical="center"/>
    </xf>
    <xf numFmtId="0" fontId="0" fillId="13" borderId="32" xfId="0" applyFill="1" applyBorder="1" applyAlignment="1">
      <alignment horizontal="center"/>
    </xf>
    <xf numFmtId="0" fontId="0" fillId="13" borderId="3" xfId="0" applyFill="1" applyBorder="1" applyAlignment="1">
      <alignment horizontal="center"/>
    </xf>
    <xf numFmtId="166" fontId="0" fillId="26" borderId="32" xfId="0" applyNumberFormat="1" applyFill="1" applyBorder="1" applyAlignment="1">
      <alignment horizontal="center" vertical="center" wrapText="1"/>
    </xf>
    <xf numFmtId="166" fontId="0" fillId="26" borderId="4" xfId="0" applyNumberFormat="1" applyFill="1" applyBorder="1" applyAlignment="1">
      <alignment horizontal="center" vertical="center" wrapText="1"/>
    </xf>
    <xf numFmtId="166" fontId="0" fillId="26" borderId="3" xfId="0" applyNumberFormat="1" applyFill="1" applyBorder="1" applyAlignment="1">
      <alignment horizontal="center" vertical="center" wrapText="1"/>
    </xf>
    <xf numFmtId="0" fontId="0" fillId="13" borderId="4" xfId="0" applyFill="1" applyBorder="1" applyAlignment="1">
      <alignment horizontal="center" vertical="center" wrapText="1"/>
    </xf>
    <xf numFmtId="0" fontId="0" fillId="13" borderId="32" xfId="0" applyFill="1" applyBorder="1" applyAlignment="1">
      <alignment horizontal="center" vertical="center"/>
    </xf>
    <xf numFmtId="0" fontId="0" fillId="13" borderId="3" xfId="0" applyFill="1" applyBorder="1" applyAlignment="1">
      <alignment horizontal="center" vertical="center"/>
    </xf>
    <xf numFmtId="17" fontId="0" fillId="13" borderId="32" xfId="0" applyNumberFormat="1" applyFill="1" applyBorder="1" applyAlignment="1">
      <alignment horizontal="center" vertical="center"/>
    </xf>
    <xf numFmtId="17" fontId="0" fillId="13" borderId="3" xfId="0" applyNumberFormat="1" applyFill="1" applyBorder="1" applyAlignment="1">
      <alignment horizontal="center" vertical="center"/>
    </xf>
    <xf numFmtId="0" fontId="0" fillId="13" borderId="4" xfId="0" applyFill="1" applyBorder="1" applyAlignment="1">
      <alignment horizontal="center" vertical="center"/>
    </xf>
    <xf numFmtId="44" fontId="0" fillId="13" borderId="32" xfId="0" applyNumberFormat="1" applyFill="1" applyBorder="1" applyAlignment="1">
      <alignment horizontal="center" vertical="center" wrapText="1"/>
    </xf>
    <xf numFmtId="44" fontId="0" fillId="13" borderId="4" xfId="0" applyNumberFormat="1" applyFill="1" applyBorder="1" applyAlignment="1">
      <alignment horizontal="center" vertical="center"/>
    </xf>
    <xf numFmtId="1" fontId="0" fillId="8" borderId="32" xfId="5" applyNumberFormat="1" applyFont="1" applyFill="1" applyBorder="1" applyAlignment="1">
      <alignment horizontal="center" vertical="center"/>
    </xf>
    <xf numFmtId="1" fontId="0" fillId="8" borderId="4" xfId="5" applyNumberFormat="1" applyFont="1" applyFill="1" applyBorder="1" applyAlignment="1">
      <alignment horizontal="center" vertical="center"/>
    </xf>
    <xf numFmtId="1" fontId="0" fillId="8" borderId="3" xfId="5" applyNumberFormat="1" applyFont="1" applyFill="1" applyBorder="1" applyAlignment="1">
      <alignment horizontal="center" vertical="center"/>
    </xf>
    <xf numFmtId="2" fontId="0" fillId="9" borderId="32" xfId="0" applyNumberFormat="1" applyFill="1" applyBorder="1" applyAlignment="1">
      <alignment horizontal="center" vertical="center"/>
    </xf>
    <xf numFmtId="2" fontId="0" fillId="9" borderId="3" xfId="0" applyNumberFormat="1" applyFill="1" applyBorder="1" applyAlignment="1">
      <alignment horizontal="center" vertical="center"/>
    </xf>
    <xf numFmtId="1" fontId="0" fillId="9" borderId="32" xfId="0" applyNumberFormat="1" applyFill="1" applyBorder="1" applyAlignment="1">
      <alignment horizontal="center" vertical="center"/>
    </xf>
    <xf numFmtId="1" fontId="0" fillId="9" borderId="4" xfId="0" applyNumberFormat="1" applyFill="1" applyBorder="1" applyAlignment="1">
      <alignment horizontal="center" vertical="center"/>
    </xf>
    <xf numFmtId="1" fontId="0" fillId="9" borderId="3" xfId="0" applyNumberFormat="1" applyFill="1" applyBorder="1" applyAlignment="1">
      <alignment horizontal="center" vertical="center"/>
    </xf>
    <xf numFmtId="0" fontId="0" fillId="9" borderId="32" xfId="0" quotePrefix="1" applyFill="1" applyBorder="1" applyAlignment="1">
      <alignment horizontal="center" vertical="center"/>
    </xf>
    <xf numFmtId="168" fontId="0" fillId="10" borderId="32" xfId="6" applyNumberFormat="1" applyFont="1" applyFill="1" applyBorder="1" applyAlignment="1">
      <alignment horizontal="center" vertical="center" wrapText="1"/>
    </xf>
    <xf numFmtId="168" fontId="0" fillId="10" borderId="4" xfId="6" applyNumberFormat="1" applyFont="1" applyFill="1" applyBorder="1" applyAlignment="1">
      <alignment horizontal="center" vertical="center" wrapText="1"/>
    </xf>
    <xf numFmtId="168" fontId="0" fillId="10" borderId="3" xfId="6" applyNumberFormat="1" applyFont="1" applyFill="1" applyBorder="1" applyAlignment="1">
      <alignment horizontal="center" vertical="center" wrapText="1"/>
    </xf>
    <xf numFmtId="3" fontId="31" fillId="10" borderId="32" xfId="0" applyNumberFormat="1" applyFont="1" applyFill="1" applyBorder="1" applyAlignment="1">
      <alignment horizontal="center" vertical="center" wrapText="1"/>
    </xf>
    <xf numFmtId="3" fontId="31" fillId="10" borderId="4" xfId="0" applyNumberFormat="1" applyFont="1" applyFill="1" applyBorder="1" applyAlignment="1">
      <alignment horizontal="center" vertical="center" wrapText="1"/>
    </xf>
    <xf numFmtId="3" fontId="31" fillId="10" borderId="3" xfId="0" applyNumberFormat="1" applyFont="1" applyFill="1" applyBorder="1" applyAlignment="1">
      <alignment horizontal="center" vertical="center" wrapText="1"/>
    </xf>
    <xf numFmtId="0" fontId="8" fillId="9" borderId="32"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3" xfId="0" applyFont="1" applyFill="1" applyBorder="1" applyAlignment="1">
      <alignment horizontal="center" vertical="center"/>
    </xf>
    <xf numFmtId="0" fontId="7" fillId="9" borderId="32"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3" xfId="0" applyFont="1" applyFill="1" applyBorder="1" applyAlignment="1">
      <alignment horizontal="center" vertical="center"/>
    </xf>
    <xf numFmtId="0" fontId="7" fillId="6" borderId="3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2" fillId="9" borderId="32"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36" fillId="13" borderId="32" xfId="0" applyFont="1" applyFill="1" applyBorder="1" applyAlignment="1">
      <alignment horizontal="center" vertical="center" wrapText="1"/>
    </xf>
    <xf numFmtId="0" fontId="36" fillId="13" borderId="3" xfId="0" applyFont="1" applyFill="1" applyBorder="1" applyAlignment="1">
      <alignment horizontal="center" vertical="center" wrapText="1"/>
    </xf>
    <xf numFmtId="0" fontId="36" fillId="13" borderId="32" xfId="0" applyFont="1" applyFill="1" applyBorder="1" applyAlignment="1">
      <alignment horizontal="left" vertical="center" wrapText="1"/>
    </xf>
    <xf numFmtId="0" fontId="36" fillId="13" borderId="3" xfId="0" applyFont="1" applyFill="1" applyBorder="1" applyAlignment="1">
      <alignment horizontal="left" vertical="center" wrapText="1"/>
    </xf>
    <xf numFmtId="166" fontId="36" fillId="13" borderId="32" xfId="0" applyNumberFormat="1" applyFont="1" applyFill="1" applyBorder="1" applyAlignment="1">
      <alignment horizontal="center" vertical="center"/>
    </xf>
    <xf numFmtId="166" fontId="36" fillId="13" borderId="3" xfId="0" applyNumberFormat="1" applyFont="1" applyFill="1" applyBorder="1" applyAlignment="1">
      <alignment horizontal="center" vertical="center"/>
    </xf>
    <xf numFmtId="1" fontId="36" fillId="13" borderId="32" xfId="0" applyNumberFormat="1" applyFont="1" applyFill="1" applyBorder="1" applyAlignment="1">
      <alignment horizontal="center" vertical="center"/>
    </xf>
    <xf numFmtId="1" fontId="36" fillId="13" borderId="3" xfId="0" applyNumberFormat="1" applyFont="1" applyFill="1" applyBorder="1" applyAlignment="1">
      <alignment horizontal="center" vertical="center"/>
    </xf>
    <xf numFmtId="0" fontId="36" fillId="13" borderId="32" xfId="0" applyFont="1" applyFill="1" applyBorder="1" applyAlignment="1">
      <alignment horizontal="center" vertical="center"/>
    </xf>
    <xf numFmtId="0" fontId="36" fillId="13" borderId="3" xfId="0" applyFont="1" applyFill="1" applyBorder="1" applyAlignment="1">
      <alignment horizontal="center" vertical="center"/>
    </xf>
    <xf numFmtId="0" fontId="36" fillId="13" borderId="4" xfId="0" applyFont="1" applyFill="1" applyBorder="1" applyAlignment="1">
      <alignment horizontal="center" vertical="center" wrapText="1"/>
    </xf>
    <xf numFmtId="0" fontId="36" fillId="13" borderId="4" xfId="0" applyFont="1" applyFill="1" applyBorder="1" applyAlignment="1">
      <alignment horizontal="center" vertical="center"/>
    </xf>
    <xf numFmtId="9" fontId="0" fillId="15" borderId="32" xfId="7" applyFont="1" applyFill="1" applyBorder="1" applyAlignment="1">
      <alignment horizontal="center" vertical="center" wrapText="1"/>
    </xf>
    <xf numFmtId="9" fontId="0" fillId="15" borderId="4" xfId="7" applyFont="1" applyFill="1" applyBorder="1" applyAlignment="1">
      <alignment horizontal="center" vertical="center" wrapText="1"/>
    </xf>
    <xf numFmtId="9" fontId="0" fillId="15" borderId="3" xfId="7"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3" xfId="0" applyFont="1" applyFill="1" applyBorder="1" applyAlignment="1">
      <alignment horizontal="center" vertical="center" wrapText="1"/>
    </xf>
    <xf numFmtId="166" fontId="36" fillId="10" borderId="1" xfId="0" applyNumberFormat="1" applyFont="1" applyFill="1" applyBorder="1" applyAlignment="1">
      <alignment horizontal="center" vertical="center" wrapText="1"/>
    </xf>
    <xf numFmtId="0" fontId="29" fillId="8" borderId="32"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3" xfId="0" applyFont="1" applyFill="1" applyBorder="1" applyAlignment="1">
      <alignment horizontal="center" vertical="center" wrapText="1"/>
    </xf>
    <xf numFmtId="1" fontId="0" fillId="11" borderId="32" xfId="0" applyNumberFormat="1" applyFill="1" applyBorder="1" applyAlignment="1">
      <alignment horizontal="center" vertical="center" wrapText="1"/>
    </xf>
    <xf numFmtId="1" fontId="0" fillId="11" borderId="4" xfId="0" applyNumberFormat="1" applyFill="1" applyBorder="1" applyAlignment="1">
      <alignment horizontal="center" vertical="center" wrapText="1"/>
    </xf>
    <xf numFmtId="1" fontId="0" fillId="11" borderId="3" xfId="0" applyNumberFormat="1" applyFill="1" applyBorder="1" applyAlignment="1">
      <alignment horizontal="center" vertical="center" wrapText="1"/>
    </xf>
    <xf numFmtId="9" fontId="0" fillId="12" borderId="32" xfId="7" applyFont="1" applyFill="1" applyBorder="1" applyAlignment="1">
      <alignment horizontal="center" vertical="center"/>
    </xf>
    <xf numFmtId="9" fontId="0" fillId="12" borderId="4" xfId="7" applyFont="1" applyFill="1" applyBorder="1" applyAlignment="1">
      <alignment horizontal="center" vertical="center"/>
    </xf>
    <xf numFmtId="9" fontId="0" fillId="12" borderId="3" xfId="7" applyFont="1" applyFill="1" applyBorder="1" applyAlignment="1">
      <alignment horizontal="center" vertical="center"/>
    </xf>
    <xf numFmtId="0" fontId="0" fillId="6" borderId="1" xfId="0"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32" fillId="8" borderId="3" xfId="0" applyFont="1" applyFill="1" applyBorder="1" applyAlignment="1">
      <alignment horizontal="center" vertical="center" wrapText="1"/>
    </xf>
    <xf numFmtId="1" fontId="11" fillId="8" borderId="32" xfId="5" applyNumberFormat="1" applyFont="1" applyFill="1" applyBorder="1" applyAlignment="1">
      <alignment horizontal="center" vertical="center" wrapText="1"/>
    </xf>
    <xf numFmtId="1" fontId="11" fillId="8" borderId="4" xfId="5" applyNumberFormat="1" applyFont="1" applyFill="1" applyBorder="1" applyAlignment="1">
      <alignment horizontal="center" vertical="center" wrapText="1"/>
    </xf>
    <xf numFmtId="1" fontId="11" fillId="8" borderId="3" xfId="5" applyNumberFormat="1" applyFont="1" applyFill="1" applyBorder="1" applyAlignment="1">
      <alignment horizontal="center" vertical="center" wrapText="1"/>
    </xf>
    <xf numFmtId="0" fontId="28" fillId="6" borderId="3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36" fillId="10" borderId="1" xfId="0" applyFont="1" applyFill="1" applyBorder="1" applyAlignment="1">
      <alignment horizontal="center" vertical="center" wrapText="1"/>
    </xf>
    <xf numFmtId="0" fontId="31" fillId="10" borderId="32" xfId="0" applyFont="1" applyFill="1" applyBorder="1" applyAlignment="1">
      <alignment horizontal="center" vertical="center"/>
    </xf>
    <xf numFmtId="0" fontId="31" fillId="10" borderId="4" xfId="0" applyFont="1" applyFill="1" applyBorder="1" applyAlignment="1">
      <alignment horizontal="center" vertical="center"/>
    </xf>
    <xf numFmtId="0" fontId="31" fillId="10" borderId="3" xfId="0" applyFont="1" applyFill="1" applyBorder="1" applyAlignment="1">
      <alignment horizontal="center" vertical="center"/>
    </xf>
    <xf numFmtId="0" fontId="11" fillId="15" borderId="32"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29" fillId="15" borderId="32"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29" fillId="15" borderId="3" xfId="0" applyFont="1" applyFill="1" applyBorder="1" applyAlignment="1">
      <alignment horizontal="center" vertical="center" wrapText="1"/>
    </xf>
    <xf numFmtId="1" fontId="0" fillId="15" borderId="32" xfId="0" applyNumberFormat="1" applyFill="1" applyBorder="1" applyAlignment="1">
      <alignment horizontal="center" vertical="center" wrapText="1"/>
    </xf>
    <xf numFmtId="1" fontId="0" fillId="15" borderId="4" xfId="0" applyNumberFormat="1" applyFill="1" applyBorder="1" applyAlignment="1">
      <alignment horizontal="center" vertical="center" wrapText="1"/>
    </xf>
    <xf numFmtId="1" fontId="0" fillId="15" borderId="3" xfId="0" applyNumberFormat="1" applyFill="1" applyBorder="1" applyAlignment="1">
      <alignment horizontal="center" vertical="center" wrapText="1"/>
    </xf>
    <xf numFmtId="1" fontId="36" fillId="10" borderId="1" xfId="0" applyNumberFormat="1" applyFont="1" applyFill="1" applyBorder="1" applyAlignment="1">
      <alignment horizontal="center" vertical="center" wrapText="1"/>
    </xf>
    <xf numFmtId="0" fontId="36" fillId="10" borderId="1" xfId="0" applyFont="1" applyFill="1" applyBorder="1" applyAlignment="1">
      <alignment horizontal="left" vertical="center" wrapText="1"/>
    </xf>
    <xf numFmtId="0" fontId="11" fillId="12" borderId="32"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36" fillId="13" borderId="4" xfId="0" applyFont="1" applyFill="1" applyBorder="1" applyAlignment="1">
      <alignment horizontal="left" vertical="center" wrapText="1"/>
    </xf>
    <xf numFmtId="0" fontId="9" fillId="13" borderId="32" xfId="0" applyFont="1" applyFill="1" applyBorder="1" applyAlignment="1">
      <alignment horizontal="center" vertical="center" wrapText="1"/>
    </xf>
    <xf numFmtId="0" fontId="9" fillId="13" borderId="4" xfId="0" applyFont="1" applyFill="1" applyBorder="1" applyAlignment="1">
      <alignment horizontal="center" vertical="center" wrapText="1"/>
    </xf>
    <xf numFmtId="9" fontId="0" fillId="8" borderId="1" xfId="0" applyNumberFormat="1" applyFill="1" applyBorder="1" applyAlignment="1">
      <alignment horizontal="center" vertical="center"/>
    </xf>
    <xf numFmtId="1" fontId="0" fillId="13" borderId="32" xfId="0" applyNumberFormat="1" applyFill="1" applyBorder="1" applyAlignment="1">
      <alignment horizontal="center" vertical="center"/>
    </xf>
    <xf numFmtId="1" fontId="0" fillId="13" borderId="4" xfId="0" applyNumberFormat="1" applyFill="1" applyBorder="1" applyAlignment="1">
      <alignment horizontal="center" vertical="center"/>
    </xf>
    <xf numFmtId="1" fontId="0" fillId="13" borderId="3" xfId="0" applyNumberFormat="1" applyFill="1" applyBorder="1" applyAlignment="1">
      <alignment horizontal="center" vertical="center"/>
    </xf>
    <xf numFmtId="2" fontId="0" fillId="13" borderId="4" xfId="0" applyNumberFormat="1" applyFill="1" applyBorder="1" applyAlignment="1">
      <alignment horizontal="center" vertical="center"/>
    </xf>
    <xf numFmtId="0" fontId="31" fillId="13" borderId="32"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0" fillId="13" borderId="38" xfId="0" applyFill="1" applyBorder="1" applyAlignment="1">
      <alignment horizontal="center" vertical="center"/>
    </xf>
    <xf numFmtId="0" fontId="0" fillId="13" borderId="7" xfId="0" applyFill="1" applyBorder="1" applyAlignment="1">
      <alignment horizontal="center" vertical="center"/>
    </xf>
    <xf numFmtId="0" fontId="0" fillId="13" borderId="1" xfId="0" applyFill="1" applyBorder="1" applyAlignment="1">
      <alignment horizontal="center" vertical="center"/>
    </xf>
    <xf numFmtId="0" fontId="0" fillId="13" borderId="39" xfId="0" applyFill="1" applyBorder="1" applyAlignment="1">
      <alignment horizontal="center" vertical="center"/>
    </xf>
    <xf numFmtId="9" fontId="0" fillId="8" borderId="32" xfId="0" applyNumberFormat="1" applyFill="1" applyBorder="1" applyAlignment="1">
      <alignment horizontal="center" vertical="center"/>
    </xf>
    <xf numFmtId="9" fontId="0" fillId="8" borderId="4" xfId="0" applyNumberFormat="1" applyFill="1" applyBorder="1" applyAlignment="1">
      <alignment horizontal="center" vertical="center"/>
    </xf>
    <xf numFmtId="9" fontId="0" fillId="8" borderId="3" xfId="0" applyNumberFormat="1" applyFill="1" applyBorder="1" applyAlignment="1">
      <alignment horizontal="center" vertical="center"/>
    </xf>
    <xf numFmtId="171" fontId="0" fillId="13" borderId="32" xfId="0" applyNumberFormat="1" applyFill="1" applyBorder="1" applyAlignment="1">
      <alignment horizontal="center" vertical="center" wrapText="1"/>
    </xf>
    <xf numFmtId="171" fontId="0" fillId="13" borderId="4" xfId="0" applyNumberFormat="1" applyFill="1" applyBorder="1" applyAlignment="1">
      <alignment horizontal="center" vertical="center" wrapText="1"/>
    </xf>
    <xf numFmtId="9" fontId="0" fillId="12" borderId="32" xfId="0" applyNumberFormat="1" applyFill="1" applyBorder="1" applyAlignment="1">
      <alignment horizontal="center" vertical="center"/>
    </xf>
    <xf numFmtId="9" fontId="0" fillId="12" borderId="4" xfId="0" applyNumberFormat="1" applyFill="1" applyBorder="1" applyAlignment="1">
      <alignment horizontal="center" vertical="center"/>
    </xf>
    <xf numFmtId="9" fontId="0" fillId="12" borderId="3" xfId="0" applyNumberFormat="1" applyFill="1" applyBorder="1" applyAlignment="1">
      <alignment horizontal="center" vertical="center"/>
    </xf>
    <xf numFmtId="10" fontId="0" fillId="11" borderId="32" xfId="0" applyNumberFormat="1" applyFill="1" applyBorder="1" applyAlignment="1">
      <alignment horizontal="center" vertical="center"/>
    </xf>
    <xf numFmtId="10" fontId="0" fillId="11" borderId="4" xfId="0" applyNumberFormat="1" applyFill="1" applyBorder="1" applyAlignment="1">
      <alignment horizontal="center" vertical="center"/>
    </xf>
    <xf numFmtId="9" fontId="0" fillId="11" borderId="32" xfId="0" applyNumberFormat="1" applyFill="1" applyBorder="1" applyAlignment="1">
      <alignment horizontal="center" vertical="center"/>
    </xf>
    <xf numFmtId="9" fontId="0" fillId="11" borderId="4" xfId="0" applyNumberFormat="1" applyFill="1" applyBorder="1" applyAlignment="1">
      <alignment horizontal="center" vertical="center"/>
    </xf>
    <xf numFmtId="0" fontId="31" fillId="12" borderId="3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3" xfId="0" applyFont="1" applyFill="1" applyBorder="1" applyAlignment="1">
      <alignment horizontal="center" vertical="center" wrapText="1"/>
    </xf>
    <xf numFmtId="10" fontId="0" fillId="8" borderId="32" xfId="0" applyNumberFormat="1" applyFill="1" applyBorder="1" applyAlignment="1">
      <alignment horizontal="center" vertical="center"/>
    </xf>
    <xf numFmtId="10" fontId="0" fillId="8" borderId="4" xfId="0" applyNumberFormat="1" applyFill="1" applyBorder="1" applyAlignment="1">
      <alignment horizontal="center" vertical="center"/>
    </xf>
    <xf numFmtId="10" fontId="0" fillId="8" borderId="3" xfId="0" applyNumberFormat="1" applyFill="1" applyBorder="1" applyAlignment="1">
      <alignment horizontal="center" vertical="center"/>
    </xf>
    <xf numFmtId="10" fontId="0" fillId="15" borderId="1" xfId="0" applyNumberFormat="1" applyFill="1" applyBorder="1" applyAlignment="1">
      <alignment horizontal="center" vertical="center" wrapText="1"/>
    </xf>
    <xf numFmtId="9" fontId="0" fillId="15" borderId="1" xfId="0" applyNumberFormat="1" applyFill="1" applyBorder="1" applyAlignment="1">
      <alignment horizontal="center" vertical="center" wrapText="1"/>
    </xf>
    <xf numFmtId="9" fontId="0" fillId="15" borderId="1" xfId="7" applyFont="1" applyFill="1" applyBorder="1" applyAlignment="1">
      <alignment horizontal="center" vertical="center" wrapText="1"/>
    </xf>
    <xf numFmtId="9" fontId="8" fillId="12" borderId="32" xfId="0" applyNumberFormat="1" applyFont="1" applyFill="1" applyBorder="1" applyAlignment="1">
      <alignment horizontal="center" vertical="center"/>
    </xf>
    <xf numFmtId="9" fontId="8" fillId="12" borderId="4" xfId="0" applyNumberFormat="1" applyFont="1" applyFill="1" applyBorder="1" applyAlignment="1">
      <alignment horizontal="center" vertical="center"/>
    </xf>
    <xf numFmtId="0" fontId="8" fillId="12" borderId="4" xfId="0" applyFont="1" applyFill="1" applyBorder="1" applyAlignment="1">
      <alignment horizontal="center" vertical="center"/>
    </xf>
    <xf numFmtId="0" fontId="8" fillId="12" borderId="3" xfId="0" applyFont="1" applyFill="1" applyBorder="1" applyAlignment="1">
      <alignment horizontal="center" vertical="center"/>
    </xf>
    <xf numFmtId="1" fontId="0" fillId="11" borderId="1" xfId="0" applyNumberFormat="1" applyFill="1" applyBorder="1" applyAlignment="1">
      <alignment horizontal="center" vertical="center" wrapText="1"/>
    </xf>
    <xf numFmtId="0" fontId="9"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4" fontId="6" fillId="11" borderId="1" xfId="0"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3" borderId="1" xfId="0" applyFill="1" applyBorder="1" applyAlignment="1">
      <alignment horizontal="center" vertical="center" wrapText="1"/>
    </xf>
    <xf numFmtId="10" fontId="0" fillId="13" borderId="32" xfId="0" applyNumberFormat="1" applyFill="1" applyBorder="1" applyAlignment="1">
      <alignment horizontal="center" vertical="center" wrapText="1"/>
    </xf>
    <xf numFmtId="10" fontId="0" fillId="13" borderId="4" xfId="0" applyNumberFormat="1" applyFill="1" applyBorder="1" applyAlignment="1">
      <alignment horizontal="center" vertical="center" wrapText="1"/>
    </xf>
    <xf numFmtId="0" fontId="31" fillId="12" borderId="32" xfId="0" applyFont="1" applyFill="1" applyBorder="1" applyAlignment="1">
      <alignment horizontal="center" vertical="center"/>
    </xf>
    <xf numFmtId="0" fontId="31" fillId="12" borderId="4" xfId="0" applyFont="1" applyFill="1" applyBorder="1" applyAlignment="1">
      <alignment horizontal="center" vertical="center"/>
    </xf>
    <xf numFmtId="0" fontId="31" fillId="12" borderId="3" xfId="0" applyFont="1" applyFill="1" applyBorder="1" applyAlignment="1">
      <alignment horizontal="center" vertical="center"/>
    </xf>
    <xf numFmtId="0" fontId="31" fillId="13" borderId="3" xfId="0" applyFont="1" applyFill="1" applyBorder="1" applyAlignment="1">
      <alignment horizontal="center" vertical="center" wrapText="1"/>
    </xf>
    <xf numFmtId="0" fontId="8" fillId="13" borderId="32"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3" xfId="0" applyFont="1" applyFill="1" applyBorder="1" applyAlignment="1">
      <alignment horizontal="center" vertical="center"/>
    </xf>
    <xf numFmtId="166" fontId="36" fillId="13" borderId="32" xfId="0" applyNumberFormat="1" applyFont="1" applyFill="1" applyBorder="1" applyAlignment="1">
      <alignment horizontal="center" vertical="center" wrapText="1"/>
    </xf>
    <xf numFmtId="166" fontId="36" fillId="13" borderId="3" xfId="0" applyNumberFormat="1" applyFont="1" applyFill="1" applyBorder="1" applyAlignment="1">
      <alignment horizontal="center" vertical="center" wrapText="1"/>
    </xf>
    <xf numFmtId="3" fontId="0" fillId="13" borderId="32" xfId="0" applyNumberFormat="1" applyFill="1" applyBorder="1" applyAlignment="1">
      <alignment horizontal="center" vertical="center"/>
    </xf>
    <xf numFmtId="3" fontId="0" fillId="13" borderId="3" xfId="0" applyNumberFormat="1" applyFill="1" applyBorder="1" applyAlignment="1">
      <alignment horizontal="center" vertical="center"/>
    </xf>
    <xf numFmtId="3" fontId="36" fillId="13" borderId="32" xfId="0" applyNumberFormat="1" applyFont="1" applyFill="1" applyBorder="1" applyAlignment="1">
      <alignment horizontal="center" vertical="center"/>
    </xf>
    <xf numFmtId="3" fontId="36" fillId="13" borderId="3" xfId="0" applyNumberFormat="1" applyFont="1" applyFill="1" applyBorder="1" applyAlignment="1">
      <alignment horizontal="center" vertical="center"/>
    </xf>
    <xf numFmtId="0" fontId="0" fillId="11" borderId="32" xfId="0" applyFill="1" applyBorder="1" applyAlignment="1">
      <alignment horizontal="center" vertical="center"/>
    </xf>
    <xf numFmtId="0" fontId="0" fillId="11" borderId="4" xfId="0" applyFill="1" applyBorder="1" applyAlignment="1">
      <alignment horizontal="center" vertical="center"/>
    </xf>
    <xf numFmtId="166" fontId="36" fillId="13" borderId="4" xfId="0" applyNumberFormat="1" applyFont="1" applyFill="1" applyBorder="1" applyAlignment="1">
      <alignment horizontal="center" vertical="center"/>
    </xf>
    <xf numFmtId="1" fontId="0" fillId="10" borderId="32" xfId="0" applyNumberFormat="1" applyFill="1" applyBorder="1" applyAlignment="1">
      <alignment horizontal="center" vertical="center" wrapText="1"/>
    </xf>
    <xf numFmtId="1" fontId="0" fillId="10" borderId="4" xfId="0" applyNumberFormat="1" applyFill="1" applyBorder="1" applyAlignment="1">
      <alignment horizontal="center" vertical="center" wrapText="1"/>
    </xf>
    <xf numFmtId="1" fontId="0" fillId="10" borderId="3" xfId="0" applyNumberFormat="1" applyFill="1" applyBorder="1" applyAlignment="1">
      <alignment horizontal="center" vertical="center" wrapText="1"/>
    </xf>
    <xf numFmtId="0" fontId="11" fillId="8" borderId="1" xfId="0" applyFont="1" applyFill="1" applyBorder="1" applyAlignment="1">
      <alignment horizontal="center" vertical="center" wrapText="1"/>
    </xf>
    <xf numFmtId="164" fontId="6" fillId="13" borderId="32" xfId="0" applyNumberFormat="1" applyFont="1" applyFill="1" applyBorder="1" applyAlignment="1">
      <alignment horizontal="center" vertical="center" wrapText="1"/>
    </xf>
    <xf numFmtId="164" fontId="6" fillId="13" borderId="4" xfId="0" applyNumberFormat="1" applyFont="1" applyFill="1" applyBorder="1" applyAlignment="1">
      <alignment horizontal="center" vertical="center" wrapText="1"/>
    </xf>
    <xf numFmtId="0" fontId="11" fillId="13" borderId="32" xfId="0" applyFont="1" applyFill="1" applyBorder="1" applyAlignment="1">
      <alignment horizontal="center" vertical="center" wrapText="1"/>
    </xf>
    <xf numFmtId="0" fontId="11" fillId="13" borderId="4" xfId="0" applyFont="1" applyFill="1" applyBorder="1" applyAlignment="1">
      <alignment horizontal="center" vertical="center" wrapText="1"/>
    </xf>
    <xf numFmtId="1" fontId="11" fillId="13" borderId="32" xfId="0" applyNumberFormat="1" applyFont="1" applyFill="1" applyBorder="1" applyAlignment="1">
      <alignment horizontal="center" vertical="center"/>
    </xf>
    <xf numFmtId="1" fontId="11" fillId="13" borderId="4" xfId="0" applyNumberFormat="1" applyFont="1" applyFill="1" applyBorder="1" applyAlignment="1">
      <alignment horizontal="center" vertical="center"/>
    </xf>
    <xf numFmtId="164" fontId="6" fillId="14" borderId="32" xfId="0" applyNumberFormat="1" applyFont="1" applyFill="1" applyBorder="1" applyAlignment="1">
      <alignment horizontal="center" vertical="center" wrapText="1"/>
    </xf>
    <xf numFmtId="164" fontId="6" fillId="14" borderId="4" xfId="0" applyNumberFormat="1" applyFont="1" applyFill="1" applyBorder="1" applyAlignment="1">
      <alignment horizontal="center" vertical="center" wrapText="1"/>
    </xf>
    <xf numFmtId="164" fontId="6" fillId="14" borderId="3" xfId="0" applyNumberFormat="1" applyFont="1" applyFill="1" applyBorder="1" applyAlignment="1">
      <alignment horizontal="center" vertical="center" wrapText="1"/>
    </xf>
    <xf numFmtId="1" fontId="11" fillId="8" borderId="1" xfId="0" applyNumberFormat="1" applyFont="1" applyFill="1" applyBorder="1" applyAlignment="1">
      <alignment horizontal="center" vertical="center"/>
    </xf>
    <xf numFmtId="172" fontId="6" fillId="14" borderId="32" xfId="0" applyNumberFormat="1" applyFont="1" applyFill="1" applyBorder="1" applyAlignment="1">
      <alignment horizontal="center" vertical="center"/>
    </xf>
    <xf numFmtId="172" fontId="6" fillId="14" borderId="4" xfId="0" applyNumberFormat="1" applyFont="1" applyFill="1" applyBorder="1" applyAlignment="1">
      <alignment horizontal="center" vertical="center"/>
    </xf>
    <xf numFmtId="172" fontId="6" fillId="14" borderId="3" xfId="0" applyNumberFormat="1" applyFont="1" applyFill="1" applyBorder="1" applyAlignment="1">
      <alignment horizontal="center" vertical="center"/>
    </xf>
    <xf numFmtId="1" fontId="11" fillId="14" borderId="32" xfId="0" applyNumberFormat="1" applyFont="1" applyFill="1" applyBorder="1" applyAlignment="1">
      <alignment horizontal="center" vertical="center"/>
    </xf>
    <xf numFmtId="1" fontId="11" fillId="14" borderId="4" xfId="0" applyNumberFormat="1" applyFont="1" applyFill="1" applyBorder="1" applyAlignment="1">
      <alignment horizontal="center" vertical="center"/>
    </xf>
    <xf numFmtId="1" fontId="11" fillId="14" borderId="3" xfId="0" applyNumberFormat="1" applyFont="1" applyFill="1" applyBorder="1" applyAlignment="1">
      <alignment horizontal="center" vertical="center"/>
    </xf>
    <xf numFmtId="1" fontId="11" fillId="8" borderId="32" xfId="0" applyNumberFormat="1" applyFont="1" applyFill="1" applyBorder="1" applyAlignment="1">
      <alignment horizontal="center" vertical="center"/>
    </xf>
    <xf numFmtId="1" fontId="11" fillId="8" borderId="4" xfId="0" applyNumberFormat="1" applyFont="1" applyFill="1" applyBorder="1" applyAlignment="1">
      <alignment horizontal="center" vertical="center"/>
    </xf>
    <xf numFmtId="44" fontId="0" fillId="6" borderId="32" xfId="5" applyFont="1" applyFill="1" applyBorder="1" applyAlignment="1">
      <alignment horizontal="center" vertical="center" wrapText="1"/>
    </xf>
    <xf numFmtId="44" fontId="0" fillId="6" borderId="4" xfId="5" applyFont="1" applyFill="1" applyBorder="1" applyAlignment="1">
      <alignment horizontal="center" vertical="center" wrapText="1"/>
    </xf>
    <xf numFmtId="44" fontId="0" fillId="6" borderId="3" xfId="5" applyFont="1" applyFill="1" applyBorder="1" applyAlignment="1">
      <alignment horizontal="center" vertical="center" wrapText="1"/>
    </xf>
    <xf numFmtId="0" fontId="29" fillId="6" borderId="1"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168" fontId="0" fillId="10" borderId="32" xfId="6" applyNumberFormat="1" applyFont="1" applyFill="1" applyBorder="1" applyAlignment="1">
      <alignment horizontal="center" vertical="center"/>
    </xf>
    <xf numFmtId="168" fontId="0" fillId="10" borderId="3" xfId="6" applyNumberFormat="1" applyFont="1" applyFill="1" applyBorder="1" applyAlignment="1">
      <alignment horizontal="center" vertical="center"/>
    </xf>
    <xf numFmtId="0" fontId="28" fillId="9" borderId="32"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 xfId="0" applyFont="1" applyFill="1" applyBorder="1" applyAlignment="1">
      <alignment horizontal="center" vertical="center" wrapText="1"/>
    </xf>
    <xf numFmtId="164" fontId="6" fillId="6" borderId="32" xfId="0" applyNumberFormat="1" applyFont="1" applyFill="1" applyBorder="1" applyAlignment="1">
      <alignment horizontal="center" vertical="center" wrapText="1"/>
    </xf>
    <xf numFmtId="164" fontId="6" fillId="6" borderId="4"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164" fontId="6" fillId="10" borderId="32" xfId="0" applyNumberFormat="1" applyFont="1" applyFill="1" applyBorder="1" applyAlignment="1">
      <alignment horizontal="center" vertical="center" wrapText="1"/>
    </xf>
    <xf numFmtId="164" fontId="6" fillId="10" borderId="4" xfId="0" applyNumberFormat="1" applyFont="1" applyFill="1" applyBorder="1" applyAlignment="1">
      <alignment horizontal="center" vertical="center" wrapText="1"/>
    </xf>
    <xf numFmtId="164" fontId="6" fillId="10" borderId="3" xfId="0" applyNumberFormat="1"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1" fillId="7" borderId="3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3" xfId="0" applyFont="1" applyFill="1" applyBorder="1" applyAlignment="1">
      <alignment horizontal="center" vertical="center" wrapText="1"/>
    </xf>
    <xf numFmtId="1" fontId="31" fillId="7" borderId="32" xfId="0" applyNumberFormat="1" applyFont="1" applyFill="1" applyBorder="1" applyAlignment="1">
      <alignment horizontal="center" vertical="center" wrapText="1"/>
    </xf>
    <xf numFmtId="1" fontId="31" fillId="7" borderId="4" xfId="0" applyNumberFormat="1" applyFont="1" applyFill="1" applyBorder="1" applyAlignment="1">
      <alignment horizontal="center" vertical="center" wrapText="1"/>
    </xf>
    <xf numFmtId="1" fontId="31" fillId="7" borderId="3" xfId="0" applyNumberFormat="1"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3" xfId="0" applyFont="1" applyFill="1" applyBorder="1" applyAlignment="1">
      <alignment horizontal="center" vertical="center" wrapText="1"/>
    </xf>
    <xf numFmtId="164" fontId="6" fillId="7" borderId="32" xfId="0" applyNumberFormat="1" applyFont="1" applyFill="1" applyBorder="1" applyAlignment="1">
      <alignment horizontal="center" vertical="center" wrapText="1"/>
    </xf>
    <xf numFmtId="164" fontId="6" fillId="7" borderId="4" xfId="0" applyNumberFormat="1" applyFont="1" applyFill="1" applyBorder="1" applyAlignment="1">
      <alignment horizontal="center" vertical="center" wrapText="1"/>
    </xf>
    <xf numFmtId="164" fontId="6" fillId="7" borderId="3" xfId="0" applyNumberFormat="1"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0" fillId="10" borderId="3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168" fontId="38" fillId="10" borderId="32" xfId="6" applyNumberFormat="1" applyFont="1" applyFill="1" applyBorder="1" applyAlignment="1">
      <alignment vertical="center"/>
    </xf>
    <xf numFmtId="168" fontId="38" fillId="10" borderId="3" xfId="6" applyNumberFormat="1" applyFont="1" applyFill="1" applyBorder="1" applyAlignment="1">
      <alignment vertical="center"/>
    </xf>
    <xf numFmtId="164" fontId="6" fillId="9" borderId="32" xfId="0" applyNumberFormat="1" applyFont="1" applyFill="1" applyBorder="1" applyAlignment="1">
      <alignment horizontal="center" vertical="center" wrapText="1"/>
    </xf>
    <xf numFmtId="164" fontId="6" fillId="9" borderId="4" xfId="0" applyNumberFormat="1" applyFont="1" applyFill="1" applyBorder="1" applyAlignment="1">
      <alignment horizontal="center" vertical="center" wrapText="1"/>
    </xf>
    <xf numFmtId="164" fontId="6" fillId="9" borderId="3" xfId="0" applyNumberFormat="1" applyFont="1" applyFill="1" applyBorder="1" applyAlignment="1">
      <alignment horizontal="center" vertical="center" wrapText="1"/>
    </xf>
    <xf numFmtId="1" fontId="0" fillId="10" borderId="32" xfId="6" applyNumberFormat="1" applyFont="1" applyFill="1" applyBorder="1" applyAlignment="1">
      <alignment horizontal="center" vertical="center" wrapText="1"/>
    </xf>
    <xf numFmtId="1" fontId="0" fillId="10" borderId="4" xfId="6" applyNumberFormat="1" applyFont="1" applyFill="1" applyBorder="1" applyAlignment="1">
      <alignment horizontal="center" vertical="center" wrapText="1"/>
    </xf>
    <xf numFmtId="1" fontId="0" fillId="10" borderId="3" xfId="6" applyNumberFormat="1" applyFont="1" applyFill="1" applyBorder="1" applyAlignment="1">
      <alignment horizontal="center" vertical="center" wrapText="1"/>
    </xf>
    <xf numFmtId="168" fontId="0" fillId="10" borderId="32" xfId="6" applyNumberFormat="1" applyFont="1" applyFill="1" applyBorder="1" applyAlignment="1">
      <alignment vertical="center"/>
    </xf>
    <xf numFmtId="168" fontId="0" fillId="10" borderId="4" xfId="6" applyNumberFormat="1" applyFont="1" applyFill="1" applyBorder="1" applyAlignment="1">
      <alignment vertical="center"/>
    </xf>
    <xf numFmtId="168" fontId="0" fillId="10" borderId="3" xfId="6" applyNumberFormat="1" applyFont="1" applyFill="1" applyBorder="1" applyAlignment="1">
      <alignment vertical="center"/>
    </xf>
    <xf numFmtId="168" fontId="0" fillId="10" borderId="4" xfId="6" applyNumberFormat="1" applyFont="1" applyFill="1" applyBorder="1" applyAlignment="1">
      <alignment horizontal="center" vertical="center"/>
    </xf>
    <xf numFmtId="0" fontId="38" fillId="10" borderId="32" xfId="6" applyNumberFormat="1" applyFont="1" applyFill="1" applyBorder="1" applyAlignment="1">
      <alignment horizontal="center" vertical="center"/>
    </xf>
    <xf numFmtId="0" fontId="38" fillId="10" borderId="3" xfId="6" applyNumberFormat="1" applyFont="1" applyFill="1" applyBorder="1" applyAlignment="1">
      <alignment horizontal="center" vertical="center"/>
    </xf>
    <xf numFmtId="0" fontId="3" fillId="3" borderId="11"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31" fillId="11" borderId="1" xfId="0" applyFont="1" applyFill="1" applyBorder="1" applyAlignment="1">
      <alignment horizontal="center" vertical="center" wrapText="1"/>
    </xf>
    <xf numFmtId="10" fontId="0" fillId="11" borderId="1" xfId="0" applyNumberFormat="1" applyFill="1" applyBorder="1" applyAlignment="1">
      <alignment horizontal="center" vertical="center" wrapText="1"/>
    </xf>
    <xf numFmtId="171" fontId="0" fillId="11" borderId="1" xfId="0" applyNumberFormat="1" applyFill="1" applyBorder="1" applyAlignment="1">
      <alignment horizontal="center" vertical="center" wrapText="1"/>
    </xf>
    <xf numFmtId="0" fontId="31" fillId="10" borderId="1" xfId="0" applyFont="1" applyFill="1" applyBorder="1" applyAlignment="1">
      <alignment horizontal="center" vertical="center" wrapText="1"/>
    </xf>
    <xf numFmtId="9" fontId="0" fillId="12" borderId="32" xfId="0" applyNumberFormat="1" applyFill="1" applyBorder="1" applyAlignment="1">
      <alignment horizontal="center" vertical="center" wrapText="1"/>
    </xf>
    <xf numFmtId="9" fontId="0" fillId="12" borderId="4" xfId="0" applyNumberFormat="1" applyFill="1" applyBorder="1" applyAlignment="1">
      <alignment horizontal="center" vertical="center" wrapText="1"/>
    </xf>
    <xf numFmtId="171" fontId="0" fillId="12" borderId="32" xfId="0" applyNumberFormat="1" applyFill="1" applyBorder="1" applyAlignment="1">
      <alignment horizontal="center" vertical="center" wrapText="1"/>
    </xf>
    <xf numFmtId="171" fontId="0" fillId="12" borderId="4" xfId="0" applyNumberFormat="1" applyFill="1" applyBorder="1" applyAlignment="1">
      <alignment horizontal="center" vertical="center" wrapText="1"/>
    </xf>
    <xf numFmtId="171" fontId="0" fillId="12" borderId="3" xfId="0" applyNumberFormat="1" applyFill="1" applyBorder="1" applyAlignment="1">
      <alignment horizontal="center" vertical="center" wrapText="1"/>
    </xf>
    <xf numFmtId="1" fontId="11" fillId="8" borderId="32" xfId="0" applyNumberFormat="1" applyFont="1" applyFill="1" applyBorder="1" applyAlignment="1">
      <alignment horizontal="center" vertical="center" wrapText="1"/>
    </xf>
    <xf numFmtId="1" fontId="11" fillId="8" borderId="4" xfId="0" applyNumberFormat="1" applyFont="1" applyFill="1" applyBorder="1" applyAlignment="1">
      <alignment horizontal="center" vertical="center" wrapText="1"/>
    </xf>
    <xf numFmtId="1" fontId="11" fillId="8" borderId="3" xfId="0" applyNumberFormat="1" applyFont="1" applyFill="1" applyBorder="1" applyAlignment="1">
      <alignment horizontal="center" vertical="center" wrapText="1"/>
    </xf>
    <xf numFmtId="44" fontId="0" fillId="8" borderId="4" xfId="5" applyFont="1" applyFill="1" applyBorder="1" applyAlignment="1">
      <alignment horizontal="center" vertical="center"/>
    </xf>
    <xf numFmtId="1" fontId="11" fillId="8" borderId="1" xfId="0" applyNumberFormat="1" applyFont="1" applyFill="1" applyBorder="1" applyAlignment="1">
      <alignment horizontal="center" vertical="center" wrapText="1"/>
    </xf>
    <xf numFmtId="0" fontId="0" fillId="14" borderId="10" xfId="0" applyFill="1" applyBorder="1" applyAlignment="1">
      <alignment horizontal="center" vertical="center" wrapText="1"/>
    </xf>
    <xf numFmtId="0" fontId="0" fillId="14" borderId="40" xfId="0" applyFill="1" applyBorder="1" applyAlignment="1">
      <alignment horizontal="center" vertical="center" wrapText="1"/>
    </xf>
    <xf numFmtId="0" fontId="0" fillId="14" borderId="41" xfId="0" applyFill="1" applyBorder="1" applyAlignment="1">
      <alignment horizontal="center" vertical="center" wrapText="1"/>
    </xf>
    <xf numFmtId="10" fontId="0" fillId="10" borderId="32" xfId="0" applyNumberFormat="1" applyFill="1" applyBorder="1" applyAlignment="1">
      <alignment horizontal="center" vertical="center" wrapText="1"/>
    </xf>
    <xf numFmtId="9" fontId="0" fillId="14" borderId="32" xfId="0" applyNumberFormat="1" applyFill="1" applyBorder="1" applyAlignment="1">
      <alignment horizontal="center" vertical="center"/>
    </xf>
    <xf numFmtId="9" fontId="0" fillId="14" borderId="4" xfId="0" applyNumberFormat="1" applyFill="1" applyBorder="1" applyAlignment="1">
      <alignment horizontal="center" vertical="center"/>
    </xf>
    <xf numFmtId="9" fontId="0" fillId="14" borderId="3" xfId="0" applyNumberFormat="1" applyFill="1" applyBorder="1" applyAlignment="1">
      <alignment horizontal="center" vertical="center"/>
    </xf>
    <xf numFmtId="10" fontId="0" fillId="14" borderId="32" xfId="0" applyNumberFormat="1" applyFill="1" applyBorder="1" applyAlignment="1">
      <alignment horizontal="center" vertical="center"/>
    </xf>
    <xf numFmtId="10" fontId="0" fillId="14" borderId="4" xfId="0" applyNumberFormat="1" applyFill="1" applyBorder="1" applyAlignment="1">
      <alignment horizontal="center" vertical="center"/>
    </xf>
    <xf numFmtId="10" fontId="0" fillId="14" borderId="3" xfId="0" applyNumberFormat="1" applyFill="1" applyBorder="1" applyAlignment="1">
      <alignment horizontal="center" vertical="center"/>
    </xf>
    <xf numFmtId="9" fontId="0" fillId="10" borderId="32" xfId="0" applyNumberFormat="1" applyFill="1" applyBorder="1" applyAlignment="1">
      <alignment horizontal="center" vertical="center" wrapText="1"/>
    </xf>
    <xf numFmtId="9" fontId="0" fillId="10" borderId="4" xfId="0" applyNumberFormat="1" applyFill="1" applyBorder="1" applyAlignment="1">
      <alignment horizontal="center" vertical="center" wrapText="1"/>
    </xf>
    <xf numFmtId="9" fontId="0" fillId="10" borderId="3" xfId="0" applyNumberFormat="1" applyFill="1" applyBorder="1" applyAlignment="1">
      <alignment horizontal="center" vertical="center" wrapText="1"/>
    </xf>
    <xf numFmtId="9" fontId="6" fillId="14" borderId="32" xfId="7" applyFont="1" applyFill="1" applyBorder="1" applyAlignment="1">
      <alignment horizontal="center" vertical="center"/>
    </xf>
    <xf numFmtId="9" fontId="6" fillId="14" borderId="4" xfId="7" applyFont="1" applyFill="1" applyBorder="1" applyAlignment="1">
      <alignment horizontal="center" vertical="center"/>
    </xf>
    <xf numFmtId="9" fontId="6" fillId="14" borderId="3" xfId="7" applyFont="1" applyFill="1" applyBorder="1" applyAlignment="1">
      <alignment horizontal="center" vertical="center"/>
    </xf>
    <xf numFmtId="167" fontId="0" fillId="11" borderId="32" xfId="0" applyNumberFormat="1" applyFill="1" applyBorder="1" applyAlignment="1">
      <alignment horizontal="center" vertical="center"/>
    </xf>
    <xf numFmtId="167" fontId="0" fillId="11" borderId="4" xfId="0" applyNumberFormat="1" applyFill="1" applyBorder="1" applyAlignment="1">
      <alignment horizontal="center" vertical="center"/>
    </xf>
    <xf numFmtId="167" fontId="0" fillId="11" borderId="46" xfId="0" applyNumberFormat="1" applyFill="1" applyBorder="1" applyAlignment="1">
      <alignment horizontal="center" vertical="center"/>
    </xf>
    <xf numFmtId="0" fontId="29" fillId="14" borderId="32"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3" xfId="0" applyFont="1" applyFill="1" applyBorder="1" applyAlignment="1">
      <alignment horizontal="center" vertical="center" wrapText="1"/>
    </xf>
    <xf numFmtId="10" fontId="0" fillId="15" borderId="32" xfId="7" applyNumberFormat="1" applyFont="1" applyFill="1" applyBorder="1" applyAlignment="1">
      <alignment horizontal="center" vertical="center" wrapText="1"/>
    </xf>
    <xf numFmtId="10" fontId="0" fillId="15" borderId="4" xfId="7" applyNumberFormat="1" applyFont="1" applyFill="1" applyBorder="1" applyAlignment="1">
      <alignment horizontal="center" vertical="center" wrapText="1"/>
    </xf>
    <xf numFmtId="10" fontId="0" fillId="15" borderId="3" xfId="7" applyNumberFormat="1" applyFont="1" applyFill="1" applyBorder="1" applyAlignment="1">
      <alignment horizontal="center" vertical="center" wrapText="1"/>
    </xf>
    <xf numFmtId="164" fontId="6" fillId="14" borderId="32" xfId="0" applyNumberFormat="1" applyFont="1" applyFill="1" applyBorder="1" applyAlignment="1">
      <alignment horizontal="center" vertical="center"/>
    </xf>
    <xf numFmtId="164" fontId="6" fillId="14" borderId="4" xfId="0" applyNumberFormat="1" applyFont="1" applyFill="1" applyBorder="1" applyAlignment="1">
      <alignment horizontal="center" vertical="center"/>
    </xf>
    <xf numFmtId="164" fontId="6" fillId="14" borderId="3" xfId="0" applyNumberFormat="1" applyFont="1" applyFill="1" applyBorder="1" applyAlignment="1">
      <alignment horizontal="center" vertical="center"/>
    </xf>
    <xf numFmtId="1" fontId="0" fillId="15" borderId="1" xfId="0" applyNumberFormat="1" applyFill="1" applyBorder="1" applyAlignment="1">
      <alignment horizontal="center" vertical="center" wrapText="1"/>
    </xf>
    <xf numFmtId="0" fontId="29" fillId="10" borderId="32"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8" fillId="11" borderId="32" xfId="0" applyFont="1" applyFill="1" applyBorder="1" applyAlignment="1">
      <alignment horizontal="center" vertical="center"/>
    </xf>
    <xf numFmtId="0" fontId="8" fillId="11" borderId="4" xfId="0" applyFont="1" applyFill="1" applyBorder="1" applyAlignment="1">
      <alignment horizontal="center" vertical="center"/>
    </xf>
    <xf numFmtId="0" fontId="0" fillId="8" borderId="32" xfId="0" applyFill="1" applyBorder="1" applyAlignment="1">
      <alignment vertical="center" wrapText="1"/>
    </xf>
    <xf numFmtId="0" fontId="0" fillId="8" borderId="4" xfId="0" applyFill="1" applyBorder="1" applyAlignment="1">
      <alignment vertical="center" wrapText="1"/>
    </xf>
    <xf numFmtId="0" fontId="9" fillId="11" borderId="32" xfId="0" applyFont="1" applyFill="1" applyBorder="1" applyAlignment="1">
      <alignment horizontal="center" vertical="center" wrapText="1"/>
    </xf>
    <xf numFmtId="0" fontId="9" fillId="11" borderId="4" xfId="0" applyFont="1" applyFill="1" applyBorder="1" applyAlignment="1">
      <alignment horizontal="center" vertical="center" wrapText="1"/>
    </xf>
    <xf numFmtId="1" fontId="0" fillId="8" borderId="1" xfId="0" applyNumberFormat="1" applyFill="1" applyBorder="1" applyAlignment="1">
      <alignment horizontal="center" vertical="center"/>
    </xf>
    <xf numFmtId="1" fontId="11" fillId="10" borderId="1" xfId="0" applyNumberFormat="1" applyFont="1" applyFill="1" applyBorder="1" applyAlignment="1">
      <alignment horizontal="center" vertical="center"/>
    </xf>
    <xf numFmtId="168" fontId="38" fillId="10" borderId="32" xfId="6" applyNumberFormat="1" applyFont="1" applyFill="1" applyBorder="1" applyAlignment="1">
      <alignment horizontal="center" vertical="center"/>
    </xf>
    <xf numFmtId="168" fontId="38" fillId="10" borderId="3" xfId="6" applyNumberFormat="1" applyFont="1" applyFill="1" applyBorder="1" applyAlignment="1">
      <alignment horizontal="center" vertical="center"/>
    </xf>
    <xf numFmtId="1" fontId="11" fillId="11" borderId="1" xfId="0" applyNumberFormat="1" applyFont="1" applyFill="1" applyBorder="1" applyAlignment="1">
      <alignment horizontal="center" vertical="center" wrapText="1"/>
    </xf>
    <xf numFmtId="1" fontId="11" fillId="12" borderId="32" xfId="0" applyNumberFormat="1" applyFont="1" applyFill="1" applyBorder="1" applyAlignment="1">
      <alignment horizontal="center" vertical="center"/>
    </xf>
    <xf numFmtId="1" fontId="11" fillId="12" borderId="4" xfId="0" applyNumberFormat="1" applyFont="1" applyFill="1" applyBorder="1" applyAlignment="1">
      <alignment horizontal="center" vertical="center"/>
    </xf>
    <xf numFmtId="1" fontId="11" fillId="12" borderId="3" xfId="0" applyNumberFormat="1" applyFont="1" applyFill="1" applyBorder="1" applyAlignment="1">
      <alignment horizontal="center" vertical="center"/>
    </xf>
    <xf numFmtId="1" fontId="36" fillId="13" borderId="4" xfId="0" applyNumberFormat="1" applyFont="1" applyFill="1" applyBorder="1" applyAlignment="1">
      <alignment horizontal="center" vertical="center"/>
    </xf>
    <xf numFmtId="166" fontId="36" fillId="13" borderId="4" xfId="0" applyNumberFormat="1" applyFont="1" applyFill="1" applyBorder="1" applyAlignment="1">
      <alignment horizontal="center" vertical="center" wrapText="1"/>
    </xf>
    <xf numFmtId="166" fontId="0" fillId="10" borderId="32" xfId="0" applyNumberFormat="1" applyFill="1" applyBorder="1" applyAlignment="1">
      <alignment horizontal="center" vertical="center" wrapText="1"/>
    </xf>
    <xf numFmtId="166" fontId="0" fillId="10" borderId="4" xfId="0" applyNumberFormat="1" applyFill="1" applyBorder="1" applyAlignment="1">
      <alignment horizontal="center" vertical="center" wrapText="1"/>
    </xf>
    <xf numFmtId="166" fontId="0" fillId="10" borderId="3" xfId="0" applyNumberFormat="1" applyFill="1" applyBorder="1" applyAlignment="1">
      <alignment horizontal="center" vertical="center" wrapText="1"/>
    </xf>
    <xf numFmtId="0" fontId="0" fillId="10" borderId="32" xfId="0" applyFill="1" applyBorder="1" applyAlignment="1">
      <alignment horizontal="left" vertical="center" wrapText="1"/>
    </xf>
    <xf numFmtId="0" fontId="0" fillId="10" borderId="4" xfId="0" applyFill="1" applyBorder="1" applyAlignment="1">
      <alignment horizontal="left" vertical="center" wrapText="1"/>
    </xf>
    <xf numFmtId="0" fontId="0" fillId="10" borderId="49" xfId="0" applyFill="1" applyBorder="1" applyAlignment="1">
      <alignment horizontal="left" vertical="center" wrapText="1"/>
    </xf>
    <xf numFmtId="0" fontId="11" fillId="15" borderId="1" xfId="0" applyFont="1" applyFill="1" applyBorder="1" applyAlignment="1">
      <alignment horizontal="center" vertical="center" wrapText="1"/>
    </xf>
    <xf numFmtId="0" fontId="0" fillId="10" borderId="49" xfId="0" applyFill="1" applyBorder="1" applyAlignment="1">
      <alignment horizontal="center" vertical="center" wrapText="1"/>
    </xf>
    <xf numFmtId="164" fontId="6" fillId="15" borderId="32" xfId="0" applyNumberFormat="1" applyFont="1" applyFill="1" applyBorder="1" applyAlignment="1">
      <alignment horizontal="center" vertical="center" wrapText="1"/>
    </xf>
    <xf numFmtId="164" fontId="6" fillId="15" borderId="4" xfId="0" applyNumberFormat="1" applyFont="1" applyFill="1" applyBorder="1" applyAlignment="1">
      <alignment horizontal="center" vertical="center" wrapText="1"/>
    </xf>
    <xf numFmtId="164" fontId="6" fillId="15" borderId="3" xfId="0" applyNumberFormat="1" applyFont="1" applyFill="1" applyBorder="1" applyAlignment="1">
      <alignment horizontal="center" vertical="center" wrapText="1"/>
    </xf>
    <xf numFmtId="1" fontId="11" fillId="15" borderId="1" xfId="0" applyNumberFormat="1" applyFont="1" applyFill="1" applyBorder="1" applyAlignment="1">
      <alignment horizontal="center" vertical="center" wrapText="1"/>
    </xf>
    <xf numFmtId="1" fontId="11" fillId="11" borderId="32" xfId="0" applyNumberFormat="1" applyFont="1" applyFill="1" applyBorder="1" applyAlignment="1">
      <alignment horizontal="center" vertical="center" wrapText="1"/>
    </xf>
    <xf numFmtId="1" fontId="11" fillId="11" borderId="4" xfId="0" applyNumberFormat="1"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4" xfId="0" applyFont="1" applyFill="1" applyBorder="1" applyAlignment="1">
      <alignment horizontal="center" vertical="center" wrapText="1"/>
    </xf>
    <xf numFmtId="164" fontId="6" fillId="11" borderId="32" xfId="0" applyNumberFormat="1" applyFont="1" applyFill="1" applyBorder="1" applyAlignment="1">
      <alignment horizontal="center" vertical="center" wrapText="1"/>
    </xf>
    <xf numFmtId="164" fontId="6" fillId="11" borderId="4" xfId="0" applyNumberFormat="1" applyFont="1" applyFill="1" applyBorder="1" applyAlignment="1">
      <alignment horizontal="center" vertical="center" wrapText="1"/>
    </xf>
    <xf numFmtId="165" fontId="0" fillId="11" borderId="32" xfId="5" applyNumberFormat="1" applyFont="1" applyFill="1" applyBorder="1" applyAlignment="1">
      <alignment horizontal="center" vertical="center"/>
    </xf>
    <xf numFmtId="165" fontId="0" fillId="11" borderId="4" xfId="5" applyNumberFormat="1" applyFont="1" applyFill="1" applyBorder="1" applyAlignment="1">
      <alignment horizontal="center" vertical="center"/>
    </xf>
    <xf numFmtId="166" fontId="0" fillId="11" borderId="32" xfId="0" applyNumberFormat="1" applyFill="1" applyBorder="1" applyAlignment="1">
      <alignment horizontal="center" vertical="center"/>
    </xf>
    <xf numFmtId="166" fontId="0" fillId="11" borderId="4" xfId="0" applyNumberFormat="1" applyFill="1" applyBorder="1" applyAlignment="1">
      <alignment horizontal="center" vertical="center"/>
    </xf>
    <xf numFmtId="0" fontId="21" fillId="4" borderId="18" xfId="4" applyFont="1" applyFill="1" applyBorder="1" applyAlignment="1">
      <alignment horizontal="center" vertical="center"/>
    </xf>
    <xf numFmtId="0" fontId="21" fillId="4" borderId="19" xfId="4" applyFont="1" applyFill="1" applyBorder="1" applyAlignment="1">
      <alignment horizontal="center" vertical="center"/>
    </xf>
    <xf numFmtId="0" fontId="21" fillId="4" borderId="15"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11"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13" xfId="4" applyFont="1" applyBorder="1" applyAlignment="1">
      <alignment horizontal="center" vertical="center" wrapText="1"/>
    </xf>
    <xf numFmtId="0" fontId="20" fillId="0" borderId="11" xfId="4" applyFont="1" applyBorder="1" applyAlignment="1">
      <alignment horizontal="center"/>
    </xf>
    <xf numFmtId="0" fontId="20" fillId="0" borderId="12" xfId="4" applyFont="1" applyBorder="1" applyAlignment="1">
      <alignment horizontal="center"/>
    </xf>
    <xf numFmtId="0" fontId="20" fillId="0" borderId="13" xfId="4" applyFont="1" applyBorder="1" applyAlignment="1">
      <alignment horizontal="center"/>
    </xf>
    <xf numFmtId="0" fontId="20" fillId="0" borderId="1" xfId="4" applyFont="1" applyBorder="1" applyAlignment="1">
      <alignment horizontal="center" vertical="center"/>
    </xf>
    <xf numFmtId="0" fontId="20" fillId="0" borderId="23" xfId="4" applyFont="1" applyBorder="1" applyAlignment="1">
      <alignment horizontal="center" vertical="center"/>
    </xf>
    <xf numFmtId="0" fontId="20" fillId="0" borderId="23" xfId="4" applyFont="1" applyBorder="1" applyAlignment="1">
      <alignment horizontal="center"/>
    </xf>
    <xf numFmtId="0" fontId="20" fillId="0" borderId="0" xfId="4" applyFont="1" applyAlignment="1">
      <alignment horizontal="center"/>
    </xf>
    <xf numFmtId="0" fontId="19" fillId="4" borderId="19" xfId="4" applyFont="1" applyFill="1" applyBorder="1" applyAlignment="1">
      <alignment horizontal="center" vertical="center"/>
    </xf>
    <xf numFmtId="0" fontId="20" fillId="0" borderId="1" xfId="4" applyFont="1" applyBorder="1" applyAlignment="1">
      <alignment horizontal="center" vertical="center" wrapText="1"/>
    </xf>
  </cellXfs>
  <cellStyles count="8">
    <cellStyle name="BodyStyle" xfId="2" xr:uid="{00000000-0005-0000-0000-000000000000}"/>
    <cellStyle name="HeaderStyle" xfId="1" xr:uid="{00000000-0005-0000-0000-000001000000}"/>
    <cellStyle name="Millares" xfId="6" builtinId="3"/>
    <cellStyle name="Moneda" xfId="5" builtinId="4"/>
    <cellStyle name="Normal" xfId="0" builtinId="0"/>
    <cellStyle name="Normal 2" xfId="4" xr:uid="{00000000-0005-0000-0000-000003000000}"/>
    <cellStyle name="Numeric" xfId="3" xr:uid="{00000000-0005-0000-0000-000004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465668</xdr:colOff>
      <xdr:row>7</xdr:row>
      <xdr:rowOff>72520</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2</xdr:col>
      <xdr:colOff>1254125</xdr:colOff>
      <xdr:row>3</xdr:row>
      <xdr:rowOff>606304</xdr:rowOff>
    </xdr:to>
    <xdr:pic>
      <xdr:nvPicPr>
        <xdr:cNvPr id="3" name="Imagen 2">
          <a:extLst>
            <a:ext uri="{FF2B5EF4-FFF2-40B4-BE49-F238E27FC236}">
              <a16:creationId xmlns:a16="http://schemas.microsoft.com/office/drawing/2014/main" id="{B5C5CA32-7005-1F96-6332-DA7072CFBB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0"/>
          <a:ext cx="2381250" cy="222555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38" zoomScale="60" zoomScaleNormal="60" workbookViewId="0">
      <selection activeCell="C51" sqref="C51:H51"/>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397" t="s">
        <v>0</v>
      </c>
      <c r="B1" s="397"/>
      <c r="C1" s="397"/>
      <c r="D1" s="397"/>
      <c r="E1" s="397"/>
      <c r="F1" s="397"/>
      <c r="G1" s="397"/>
      <c r="H1" s="397"/>
      <c r="I1" s="397"/>
    </row>
    <row r="2" spans="1:51" ht="36.75" customHeight="1" x14ac:dyDescent="0.25">
      <c r="A2" s="397" t="s">
        <v>1</v>
      </c>
      <c r="B2" s="397"/>
      <c r="C2" s="397"/>
      <c r="D2" s="397"/>
      <c r="E2" s="397"/>
      <c r="F2" s="397"/>
      <c r="G2" s="397"/>
      <c r="H2" s="397"/>
      <c r="I2" s="397"/>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2</v>
      </c>
      <c r="B3" s="376" t="s">
        <v>3</v>
      </c>
      <c r="C3" s="377"/>
      <c r="D3" s="377"/>
      <c r="E3" s="377"/>
      <c r="F3" s="377"/>
      <c r="G3" s="377"/>
      <c r="H3" s="378"/>
      <c r="I3" s="35"/>
    </row>
    <row r="4" spans="1:51" ht="31.5" customHeight="1" x14ac:dyDescent="0.25">
      <c r="A4" s="37" t="s">
        <v>4</v>
      </c>
      <c r="B4" s="376" t="s">
        <v>5</v>
      </c>
      <c r="C4" s="377"/>
      <c r="D4" s="377"/>
      <c r="E4" s="377"/>
      <c r="F4" s="377"/>
      <c r="G4" s="377"/>
      <c r="H4" s="378"/>
      <c r="I4" s="35"/>
    </row>
    <row r="5" spans="1:51" ht="40.5" customHeight="1" x14ac:dyDescent="0.25">
      <c r="A5" s="37" t="s">
        <v>6</v>
      </c>
      <c r="B5" s="376" t="s">
        <v>7</v>
      </c>
      <c r="C5" s="377"/>
      <c r="D5" s="377"/>
      <c r="E5" s="377"/>
      <c r="F5" s="377"/>
      <c r="G5" s="377"/>
      <c r="H5" s="378"/>
      <c r="I5" s="35"/>
    </row>
    <row r="6" spans="1:51" ht="56.25" customHeight="1" x14ac:dyDescent="0.25">
      <c r="A6" s="37" t="s">
        <v>8</v>
      </c>
      <c r="B6" s="376" t="s">
        <v>9</v>
      </c>
      <c r="C6" s="377"/>
      <c r="D6" s="377"/>
      <c r="E6" s="377"/>
      <c r="F6" s="377"/>
      <c r="G6" s="377"/>
      <c r="H6" s="378"/>
      <c r="I6" s="35"/>
    </row>
    <row r="7" spans="1:51" ht="30" x14ac:dyDescent="0.25">
      <c r="A7" s="37" t="s">
        <v>10</v>
      </c>
      <c r="B7" s="376" t="s">
        <v>11</v>
      </c>
      <c r="C7" s="377"/>
      <c r="D7" s="377"/>
      <c r="E7" s="377"/>
      <c r="F7" s="377"/>
      <c r="G7" s="377"/>
      <c r="H7" s="378"/>
      <c r="I7" s="35"/>
    </row>
    <row r="8" spans="1:51" ht="30" x14ac:dyDescent="0.25">
      <c r="A8" s="37" t="s">
        <v>12</v>
      </c>
      <c r="B8" s="376" t="s">
        <v>13</v>
      </c>
      <c r="C8" s="377"/>
      <c r="D8" s="377"/>
      <c r="E8" s="377"/>
      <c r="F8" s="377"/>
      <c r="G8" s="377"/>
      <c r="H8" s="378"/>
      <c r="I8" s="35"/>
    </row>
    <row r="9" spans="1:51" ht="30" x14ac:dyDescent="0.25">
      <c r="A9" s="37" t="s">
        <v>14</v>
      </c>
      <c r="B9" s="376" t="s">
        <v>15</v>
      </c>
      <c r="C9" s="377"/>
      <c r="D9" s="377"/>
      <c r="E9" s="377"/>
      <c r="F9" s="377"/>
      <c r="G9" s="377"/>
      <c r="H9" s="378"/>
      <c r="I9" s="35"/>
    </row>
    <row r="10" spans="1:51" ht="30" x14ac:dyDescent="0.25">
      <c r="A10" s="37" t="s">
        <v>16</v>
      </c>
      <c r="B10" s="376" t="s">
        <v>17</v>
      </c>
      <c r="C10" s="377"/>
      <c r="D10" s="377"/>
      <c r="E10" s="377"/>
      <c r="F10" s="377"/>
      <c r="G10" s="377"/>
      <c r="H10" s="378"/>
      <c r="I10" s="35"/>
    </row>
    <row r="11" spans="1:51" ht="30" x14ac:dyDescent="0.25">
      <c r="A11" s="37" t="s">
        <v>18</v>
      </c>
      <c r="B11" s="376" t="s">
        <v>19</v>
      </c>
      <c r="C11" s="377"/>
      <c r="D11" s="377"/>
      <c r="E11" s="377"/>
      <c r="F11" s="377"/>
      <c r="G11" s="377"/>
      <c r="H11" s="378"/>
      <c r="I11" s="35"/>
    </row>
    <row r="12" spans="1:51" ht="58.5" customHeight="1" x14ac:dyDescent="0.25">
      <c r="A12" s="37" t="s">
        <v>20</v>
      </c>
      <c r="B12" s="376" t="s">
        <v>21</v>
      </c>
      <c r="C12" s="377"/>
      <c r="D12" s="377"/>
      <c r="E12" s="377"/>
      <c r="F12" s="377"/>
      <c r="G12" s="377"/>
      <c r="H12" s="378"/>
      <c r="I12" s="35"/>
    </row>
    <row r="13" spans="1:51" ht="30" x14ac:dyDescent="0.25">
      <c r="A13" s="37" t="s">
        <v>22</v>
      </c>
      <c r="B13" s="376" t="s">
        <v>23</v>
      </c>
      <c r="C13" s="377"/>
      <c r="D13" s="377"/>
      <c r="E13" s="377"/>
      <c r="F13" s="377"/>
      <c r="G13" s="377"/>
      <c r="H13" s="378"/>
      <c r="I13" s="35"/>
    </row>
    <row r="14" spans="1:51" ht="30" x14ac:dyDescent="0.25">
      <c r="A14" s="37" t="s">
        <v>24</v>
      </c>
      <c r="B14" s="376" t="s">
        <v>25</v>
      </c>
      <c r="C14" s="377"/>
      <c r="D14" s="377"/>
      <c r="E14" s="377"/>
      <c r="F14" s="377"/>
      <c r="G14" s="377"/>
      <c r="H14" s="378"/>
      <c r="I14" s="35"/>
    </row>
    <row r="15" spans="1:51" ht="30" x14ac:dyDescent="0.25">
      <c r="A15" s="37" t="s">
        <v>26</v>
      </c>
      <c r="B15" s="376" t="s">
        <v>27</v>
      </c>
      <c r="C15" s="377"/>
      <c r="D15" s="377"/>
      <c r="E15" s="377"/>
      <c r="F15" s="377"/>
      <c r="G15" s="377"/>
      <c r="H15" s="378"/>
      <c r="I15" s="35"/>
    </row>
    <row r="16" spans="1:51" ht="30" x14ac:dyDescent="0.25">
      <c r="A16" s="37" t="s">
        <v>28</v>
      </c>
      <c r="B16" s="376" t="s">
        <v>29</v>
      </c>
      <c r="C16" s="377"/>
      <c r="D16" s="377"/>
      <c r="E16" s="377"/>
      <c r="F16" s="377"/>
      <c r="G16" s="377"/>
      <c r="H16" s="378"/>
      <c r="I16" s="35"/>
    </row>
    <row r="17" spans="1:9" ht="45" x14ac:dyDescent="0.25">
      <c r="A17" s="37" t="s">
        <v>30</v>
      </c>
      <c r="B17" s="376" t="s">
        <v>31</v>
      </c>
      <c r="C17" s="377"/>
      <c r="D17" s="377"/>
      <c r="E17" s="377"/>
      <c r="F17" s="377"/>
      <c r="G17" s="377"/>
      <c r="H17" s="378"/>
      <c r="I17" s="35"/>
    </row>
    <row r="18" spans="1:9" ht="60" customHeight="1" x14ac:dyDescent="0.25">
      <c r="A18" s="37" t="s">
        <v>32</v>
      </c>
      <c r="B18" s="376" t="s">
        <v>33</v>
      </c>
      <c r="C18" s="377"/>
      <c r="D18" s="377"/>
      <c r="E18" s="377"/>
      <c r="F18" s="377"/>
      <c r="G18" s="377"/>
      <c r="H18" s="378"/>
      <c r="I18" s="35"/>
    </row>
    <row r="19" spans="1:9" ht="45.75" customHeight="1" x14ac:dyDescent="0.25">
      <c r="A19" s="37" t="s">
        <v>34</v>
      </c>
      <c r="B19" s="376" t="s">
        <v>35</v>
      </c>
      <c r="C19" s="377"/>
      <c r="D19" s="377"/>
      <c r="E19" s="377"/>
      <c r="F19" s="377"/>
      <c r="G19" s="377"/>
      <c r="H19" s="378"/>
      <c r="I19" s="35"/>
    </row>
    <row r="20" spans="1:9" ht="51.75" customHeight="1" x14ac:dyDescent="0.25">
      <c r="A20" s="37" t="s">
        <v>36</v>
      </c>
      <c r="B20" s="376" t="s">
        <v>37</v>
      </c>
      <c r="C20" s="377"/>
      <c r="D20" s="377"/>
      <c r="E20" s="377"/>
      <c r="F20" s="377"/>
      <c r="G20" s="377"/>
      <c r="H20" s="378"/>
      <c r="I20" s="35"/>
    </row>
    <row r="21" spans="1:9" ht="57.75" customHeight="1" x14ac:dyDescent="0.25">
      <c r="A21" s="37" t="s">
        <v>38</v>
      </c>
      <c r="B21" s="376" t="s">
        <v>39</v>
      </c>
      <c r="C21" s="377"/>
      <c r="D21" s="377"/>
      <c r="E21" s="377"/>
      <c r="F21" s="377"/>
      <c r="G21" s="377"/>
      <c r="H21" s="378"/>
      <c r="I21" s="35"/>
    </row>
    <row r="22" spans="1:9" x14ac:dyDescent="0.25">
      <c r="A22" s="383"/>
      <c r="B22" s="384"/>
      <c r="C22" s="384"/>
      <c r="D22" s="384"/>
      <c r="E22" s="384"/>
      <c r="F22" s="384"/>
      <c r="G22" s="384"/>
      <c r="H22" s="384"/>
      <c r="I22" s="385"/>
    </row>
    <row r="23" spans="1:9" ht="51" customHeight="1" x14ac:dyDescent="0.25">
      <c r="A23" s="397" t="s">
        <v>40</v>
      </c>
      <c r="B23" s="397"/>
      <c r="C23" s="397"/>
      <c r="D23" s="397"/>
      <c r="E23" s="397"/>
      <c r="F23" s="397"/>
      <c r="G23" s="397"/>
      <c r="H23" s="397"/>
      <c r="I23" s="397"/>
    </row>
    <row r="24" spans="1:9" ht="180" customHeight="1" x14ac:dyDescent="0.25">
      <c r="A24" s="380" t="s">
        <v>41</v>
      </c>
      <c r="B24" s="381"/>
      <c r="C24" s="381"/>
      <c r="D24" s="381"/>
      <c r="E24" s="381"/>
      <c r="F24" s="381"/>
      <c r="G24" s="381"/>
      <c r="H24" s="381"/>
      <c r="I24" s="382"/>
    </row>
    <row r="25" spans="1:9" ht="201" customHeight="1" x14ac:dyDescent="0.25">
      <c r="A25" s="38" t="s">
        <v>42</v>
      </c>
      <c r="B25" s="379" t="s">
        <v>43</v>
      </c>
      <c r="C25" s="379"/>
      <c r="D25" s="379"/>
      <c r="E25" s="379"/>
      <c r="F25" s="379"/>
      <c r="G25" s="379"/>
      <c r="H25" s="379"/>
      <c r="I25" s="379"/>
    </row>
    <row r="26" spans="1:9" ht="120.75" customHeight="1" x14ac:dyDescent="0.25">
      <c r="A26" s="38" t="s">
        <v>44</v>
      </c>
      <c r="B26" s="379" t="s">
        <v>45</v>
      </c>
      <c r="C26" s="379"/>
      <c r="D26" s="379"/>
      <c r="E26" s="379"/>
      <c r="F26" s="379"/>
      <c r="G26" s="379"/>
      <c r="H26" s="379"/>
      <c r="I26" s="379"/>
    </row>
    <row r="27" spans="1:9" ht="87" customHeight="1" x14ac:dyDescent="0.25">
      <c r="A27" s="38" t="s">
        <v>46</v>
      </c>
      <c r="B27" s="379" t="s">
        <v>47</v>
      </c>
      <c r="C27" s="379"/>
      <c r="D27" s="379"/>
      <c r="E27" s="379"/>
      <c r="F27" s="379"/>
      <c r="G27" s="379"/>
      <c r="H27" s="379"/>
      <c r="I27" s="379"/>
    </row>
    <row r="28" spans="1:9" ht="45.75" customHeight="1" x14ac:dyDescent="0.25">
      <c r="A28" s="38" t="s">
        <v>48</v>
      </c>
      <c r="B28" s="379" t="s">
        <v>49</v>
      </c>
      <c r="C28" s="379"/>
      <c r="D28" s="379"/>
      <c r="E28" s="379"/>
      <c r="F28" s="379"/>
      <c r="G28" s="379"/>
      <c r="H28" s="379"/>
      <c r="I28" s="379"/>
    </row>
    <row r="29" spans="1:9" x14ac:dyDescent="0.25">
      <c r="A29" s="386"/>
      <c r="B29" s="386"/>
      <c r="C29" s="386"/>
      <c r="D29" s="386"/>
      <c r="E29" s="386"/>
      <c r="F29" s="386"/>
      <c r="G29" s="386"/>
      <c r="H29" s="386"/>
      <c r="I29" s="386"/>
    </row>
    <row r="30" spans="1:9" ht="45" customHeight="1" x14ac:dyDescent="0.25">
      <c r="A30" s="391" t="s">
        <v>50</v>
      </c>
      <c r="B30" s="391"/>
      <c r="C30" s="391"/>
      <c r="D30" s="391"/>
      <c r="E30" s="391"/>
      <c r="F30" s="391"/>
      <c r="G30" s="391"/>
      <c r="H30" s="391"/>
      <c r="I30" s="391"/>
    </row>
    <row r="31" spans="1:9" ht="42" customHeight="1" x14ac:dyDescent="0.25">
      <c r="A31" s="392" t="s">
        <v>51</v>
      </c>
      <c r="B31" s="392"/>
      <c r="C31" s="373" t="s">
        <v>52</v>
      </c>
      <c r="D31" s="374"/>
      <c r="E31" s="374"/>
      <c r="F31" s="374"/>
      <c r="G31" s="374"/>
      <c r="H31" s="375"/>
      <c r="I31" s="34"/>
    </row>
    <row r="32" spans="1:9" ht="43.5" customHeight="1" x14ac:dyDescent="0.25">
      <c r="A32" s="392" t="s">
        <v>53</v>
      </c>
      <c r="B32" s="392"/>
      <c r="C32" s="373" t="s">
        <v>54</v>
      </c>
      <c r="D32" s="374"/>
      <c r="E32" s="374"/>
      <c r="F32" s="374"/>
      <c r="G32" s="374"/>
      <c r="H32" s="375"/>
      <c r="I32" s="34"/>
    </row>
    <row r="33" spans="1:9" ht="40.5" customHeight="1" x14ac:dyDescent="0.25">
      <c r="A33" s="392" t="s">
        <v>55</v>
      </c>
      <c r="B33" s="392"/>
      <c r="C33" s="373" t="s">
        <v>56</v>
      </c>
      <c r="D33" s="374"/>
      <c r="E33" s="374"/>
      <c r="F33" s="374"/>
      <c r="G33" s="374"/>
      <c r="H33" s="375"/>
      <c r="I33" s="34"/>
    </row>
    <row r="34" spans="1:9" ht="75.75" customHeight="1" x14ac:dyDescent="0.25">
      <c r="A34" s="390" t="s">
        <v>57</v>
      </c>
      <c r="B34" s="390"/>
      <c r="C34" s="376" t="s">
        <v>58</v>
      </c>
      <c r="D34" s="377"/>
      <c r="E34" s="377"/>
      <c r="F34" s="377"/>
      <c r="G34" s="377"/>
      <c r="H34" s="378"/>
      <c r="I34" s="34"/>
    </row>
    <row r="35" spans="1:9" ht="57.75" customHeight="1" x14ac:dyDescent="0.25">
      <c r="A35" s="390" t="s">
        <v>59</v>
      </c>
      <c r="B35" s="390"/>
      <c r="C35" s="373" t="s">
        <v>60</v>
      </c>
      <c r="D35" s="374"/>
      <c r="E35" s="374"/>
      <c r="F35" s="374"/>
      <c r="G35" s="374"/>
      <c r="H35" s="375"/>
      <c r="I35" s="34"/>
    </row>
    <row r="36" spans="1:9" ht="73.5" customHeight="1" x14ac:dyDescent="0.25">
      <c r="A36" s="390" t="s">
        <v>61</v>
      </c>
      <c r="B36" s="390"/>
      <c r="C36" s="373" t="s">
        <v>62</v>
      </c>
      <c r="D36" s="374"/>
      <c r="E36" s="374"/>
      <c r="F36" s="374"/>
      <c r="G36" s="374"/>
      <c r="H36" s="375"/>
      <c r="I36" s="34"/>
    </row>
    <row r="37" spans="1:9" ht="67.5" customHeight="1" x14ac:dyDescent="0.25">
      <c r="A37" s="390" t="s">
        <v>63</v>
      </c>
      <c r="B37" s="390"/>
      <c r="C37" s="373" t="s">
        <v>64</v>
      </c>
      <c r="D37" s="374"/>
      <c r="E37" s="374"/>
      <c r="F37" s="374"/>
      <c r="G37" s="374"/>
      <c r="H37" s="375"/>
      <c r="I37" s="34"/>
    </row>
    <row r="38" spans="1:9" ht="45.75" customHeight="1" x14ac:dyDescent="0.25">
      <c r="A38" s="390" t="s">
        <v>65</v>
      </c>
      <c r="B38" s="390"/>
      <c r="C38" s="373" t="s">
        <v>66</v>
      </c>
      <c r="D38" s="374"/>
      <c r="E38" s="374"/>
      <c r="F38" s="374"/>
      <c r="G38" s="374"/>
      <c r="H38" s="375"/>
      <c r="I38" s="34"/>
    </row>
    <row r="39" spans="1:9" ht="39.75" customHeight="1" x14ac:dyDescent="0.25">
      <c r="A39" s="390" t="s">
        <v>67</v>
      </c>
      <c r="B39" s="390"/>
      <c r="C39" s="373" t="s">
        <v>68</v>
      </c>
      <c r="D39" s="374"/>
      <c r="E39" s="374"/>
      <c r="F39" s="374"/>
      <c r="G39" s="374"/>
      <c r="H39" s="375"/>
      <c r="I39" s="34"/>
    </row>
    <row r="40" spans="1:9" ht="52.5" customHeight="1" x14ac:dyDescent="0.25">
      <c r="A40" s="398" t="s">
        <v>69</v>
      </c>
      <c r="B40" s="398"/>
      <c r="C40" s="373" t="s">
        <v>70</v>
      </c>
      <c r="D40" s="374"/>
      <c r="E40" s="374"/>
      <c r="F40" s="374"/>
      <c r="G40" s="374"/>
      <c r="H40" s="375"/>
      <c r="I40" s="34"/>
    </row>
    <row r="42" spans="1:9" ht="42.75" customHeight="1" x14ac:dyDescent="0.25">
      <c r="A42" s="399" t="s">
        <v>71</v>
      </c>
      <c r="B42" s="399"/>
      <c r="C42" s="399"/>
      <c r="D42" s="399"/>
      <c r="E42" s="399"/>
      <c r="F42" s="399"/>
      <c r="G42" s="399"/>
      <c r="H42" s="399"/>
    </row>
    <row r="43" spans="1:9" ht="53.25" customHeight="1" x14ac:dyDescent="0.25">
      <c r="A43" s="394" t="s">
        <v>72</v>
      </c>
      <c r="B43" s="394"/>
      <c r="C43" s="373" t="s">
        <v>73</v>
      </c>
      <c r="D43" s="374"/>
      <c r="E43" s="374"/>
      <c r="F43" s="374"/>
      <c r="G43" s="374"/>
      <c r="H43" s="375"/>
    </row>
    <row r="44" spans="1:9" ht="69" customHeight="1" x14ac:dyDescent="0.25">
      <c r="A44" s="394" t="s">
        <v>74</v>
      </c>
      <c r="B44" s="394"/>
      <c r="C44" s="376" t="s">
        <v>75</v>
      </c>
      <c r="D44" s="377"/>
      <c r="E44" s="377"/>
      <c r="F44" s="377"/>
      <c r="G44" s="377"/>
      <c r="H44" s="378"/>
    </row>
    <row r="45" spans="1:9" ht="56.25" customHeight="1" x14ac:dyDescent="0.25">
      <c r="A45" s="394" t="s">
        <v>76</v>
      </c>
      <c r="B45" s="394"/>
      <c r="C45" s="373" t="s">
        <v>77</v>
      </c>
      <c r="D45" s="374"/>
      <c r="E45" s="374"/>
      <c r="F45" s="374"/>
      <c r="G45" s="374"/>
      <c r="H45" s="375"/>
    </row>
    <row r="46" spans="1:9" ht="51.75" customHeight="1" x14ac:dyDescent="0.25">
      <c r="A46" s="394" t="s">
        <v>78</v>
      </c>
      <c r="B46" s="394"/>
      <c r="C46" s="373" t="s">
        <v>79</v>
      </c>
      <c r="D46" s="374"/>
      <c r="E46" s="374"/>
      <c r="F46" s="374"/>
      <c r="G46" s="374"/>
      <c r="H46" s="375"/>
    </row>
    <row r="47" spans="1:9" ht="48.75" customHeight="1" x14ac:dyDescent="0.25">
      <c r="A47" s="394" t="s">
        <v>80</v>
      </c>
      <c r="B47" s="394"/>
      <c r="C47" s="373" t="s">
        <v>81</v>
      </c>
      <c r="D47" s="374"/>
      <c r="E47" s="374"/>
      <c r="F47" s="374"/>
      <c r="G47" s="374"/>
      <c r="H47" s="375"/>
    </row>
    <row r="48" spans="1:9" x14ac:dyDescent="0.25">
      <c r="A48" s="396"/>
      <c r="B48" s="396"/>
      <c r="C48" s="396"/>
      <c r="D48" s="396"/>
      <c r="E48" s="396"/>
      <c r="F48" s="396"/>
      <c r="G48" s="396"/>
      <c r="H48" s="396"/>
    </row>
    <row r="49" spans="1:8" ht="34.5" customHeight="1" x14ac:dyDescent="0.25">
      <c r="A49" s="395" t="s">
        <v>82</v>
      </c>
      <c r="B49" s="395"/>
      <c r="C49" s="395"/>
      <c r="D49" s="395"/>
      <c r="E49" s="395"/>
      <c r="F49" s="395"/>
      <c r="G49" s="395"/>
      <c r="H49" s="395"/>
    </row>
    <row r="50" spans="1:8" ht="44.25" customHeight="1" x14ac:dyDescent="0.25">
      <c r="A50" s="394" t="s">
        <v>83</v>
      </c>
      <c r="B50" s="394"/>
      <c r="C50" s="373" t="s">
        <v>84</v>
      </c>
      <c r="D50" s="374"/>
      <c r="E50" s="374"/>
      <c r="F50" s="374"/>
      <c r="G50" s="374"/>
      <c r="H50" s="375"/>
    </row>
    <row r="51" spans="1:8" ht="90" customHeight="1" x14ac:dyDescent="0.25">
      <c r="A51" s="394" t="s">
        <v>85</v>
      </c>
      <c r="B51" s="394"/>
      <c r="C51" s="376" t="s">
        <v>86</v>
      </c>
      <c r="D51" s="374"/>
      <c r="E51" s="374"/>
      <c r="F51" s="374"/>
      <c r="G51" s="374"/>
      <c r="H51" s="375"/>
    </row>
    <row r="52" spans="1:8" ht="40.5" customHeight="1" x14ac:dyDescent="0.25">
      <c r="A52" s="394" t="s">
        <v>87</v>
      </c>
      <c r="B52" s="394"/>
      <c r="C52" s="373" t="s">
        <v>88</v>
      </c>
      <c r="D52" s="374"/>
      <c r="E52" s="374"/>
      <c r="F52" s="374"/>
      <c r="G52" s="374"/>
      <c r="H52" s="375"/>
    </row>
    <row r="53" spans="1:8" ht="32.25" customHeight="1" x14ac:dyDescent="0.25">
      <c r="A53" s="394" t="s">
        <v>89</v>
      </c>
      <c r="B53" s="394"/>
      <c r="C53" s="373" t="s">
        <v>90</v>
      </c>
      <c r="D53" s="374"/>
      <c r="E53" s="374"/>
      <c r="F53" s="374"/>
      <c r="G53" s="374"/>
      <c r="H53" s="375"/>
    </row>
    <row r="54" spans="1:8" ht="51.75" customHeight="1" x14ac:dyDescent="0.25">
      <c r="A54" s="393" t="s">
        <v>91</v>
      </c>
      <c r="B54" s="393"/>
      <c r="C54" s="373" t="s">
        <v>92</v>
      </c>
      <c r="D54" s="374"/>
      <c r="E54" s="374"/>
      <c r="F54" s="374"/>
      <c r="G54" s="374"/>
      <c r="H54" s="375"/>
    </row>
    <row r="55" spans="1:8" ht="65.25" customHeight="1" x14ac:dyDescent="0.25">
      <c r="A55" s="393" t="s">
        <v>93</v>
      </c>
      <c r="B55" s="393"/>
      <c r="C55" s="373" t="s">
        <v>94</v>
      </c>
      <c r="D55" s="374"/>
      <c r="E55" s="374"/>
      <c r="F55" s="374"/>
      <c r="G55" s="374"/>
      <c r="H55" s="375"/>
    </row>
    <row r="56" spans="1:8" ht="40.5" customHeight="1" x14ac:dyDescent="0.25">
      <c r="A56" s="393" t="s">
        <v>95</v>
      </c>
      <c r="B56" s="393"/>
      <c r="C56" s="373" t="s">
        <v>96</v>
      </c>
      <c r="D56" s="374"/>
      <c r="E56" s="374"/>
      <c r="F56" s="374"/>
      <c r="G56" s="374"/>
      <c r="H56" s="375"/>
    </row>
    <row r="57" spans="1:8" ht="60" customHeight="1" x14ac:dyDescent="0.25">
      <c r="A57" s="393" t="s">
        <v>97</v>
      </c>
      <c r="B57" s="393"/>
      <c r="C57" s="373" t="s">
        <v>98</v>
      </c>
      <c r="D57" s="374"/>
      <c r="E57" s="374"/>
      <c r="F57" s="374"/>
      <c r="G57" s="374"/>
      <c r="H57" s="375"/>
    </row>
    <row r="58" spans="1:8" ht="51.75" customHeight="1" x14ac:dyDescent="0.25">
      <c r="A58" s="393" t="s">
        <v>99</v>
      </c>
      <c r="B58" s="393"/>
      <c r="C58" s="373" t="s">
        <v>100</v>
      </c>
      <c r="D58" s="374"/>
      <c r="E58" s="374"/>
      <c r="F58" s="374"/>
      <c r="G58" s="374"/>
      <c r="H58" s="375"/>
    </row>
    <row r="59" spans="1:8" ht="54.75" customHeight="1" x14ac:dyDescent="0.25">
      <c r="A59" s="400" t="s">
        <v>101</v>
      </c>
      <c r="B59" s="400"/>
      <c r="C59" s="373" t="s">
        <v>102</v>
      </c>
      <c r="D59" s="374"/>
      <c r="E59" s="374"/>
      <c r="F59" s="374"/>
      <c r="G59" s="374"/>
      <c r="H59" s="375"/>
    </row>
    <row r="61" spans="1:8" s="34" customFormat="1" ht="182.25" customHeight="1" x14ac:dyDescent="0.25">
      <c r="A61" s="388" t="s">
        <v>103</v>
      </c>
      <c r="B61" s="389"/>
      <c r="C61" s="389"/>
      <c r="D61" s="389"/>
      <c r="E61" s="389"/>
      <c r="F61" s="389"/>
      <c r="G61" s="389"/>
      <c r="H61" s="389"/>
    </row>
    <row r="62" spans="1:8" s="34" customFormat="1" ht="64.5" customHeight="1" x14ac:dyDescent="0.25">
      <c r="A62" s="387" t="s">
        <v>104</v>
      </c>
      <c r="B62" s="387"/>
      <c r="C62" s="376" t="s">
        <v>105</v>
      </c>
      <c r="D62" s="377"/>
      <c r="E62" s="377"/>
      <c r="F62" s="377"/>
      <c r="G62" s="377"/>
      <c r="H62" s="378"/>
    </row>
    <row r="63" spans="1:8" s="34" customFormat="1" ht="69.75" customHeight="1" x14ac:dyDescent="0.25">
      <c r="A63" s="387" t="s">
        <v>106</v>
      </c>
      <c r="B63" s="387"/>
      <c r="C63" s="376" t="s">
        <v>107</v>
      </c>
      <c r="D63" s="377"/>
      <c r="E63" s="377"/>
      <c r="F63" s="377"/>
      <c r="G63" s="377"/>
      <c r="H63" s="378"/>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G226"/>
  <sheetViews>
    <sheetView topLeftCell="AF1" zoomScale="60" zoomScaleNormal="60" workbookViewId="0">
      <pane ySplit="8" topLeftCell="A100" activePane="bottomLeft" state="frozen"/>
      <selection activeCell="AG1" sqref="AG1"/>
      <selection pane="bottomLeft" activeCell="AK79" sqref="AK79"/>
    </sheetView>
  </sheetViews>
  <sheetFormatPr baseColWidth="10" defaultColWidth="11.42578125" defaultRowHeight="18.75" x14ac:dyDescent="0.25"/>
  <cols>
    <col min="1" max="1" width="17.42578125" customWidth="1"/>
    <col min="2" max="2" width="20.85546875" customWidth="1"/>
    <col min="3" max="3" width="20.42578125" customWidth="1"/>
    <col min="4" max="4" width="20.28515625" customWidth="1"/>
    <col min="5" max="5" width="23.28515625" customWidth="1"/>
    <col min="6" max="6" width="21" customWidth="1"/>
    <col min="7" max="7" width="17.5703125" customWidth="1"/>
    <col min="8" max="8" width="21.7109375" customWidth="1"/>
    <col min="9" max="11" width="31.140625" customWidth="1"/>
    <col min="12" max="13" width="31.140625" style="187" customWidth="1"/>
    <col min="14" max="14" width="19.7109375" customWidth="1"/>
    <col min="15" max="15" width="61.5703125" customWidth="1"/>
    <col min="16" max="16" width="17.28515625" customWidth="1"/>
    <col min="17" max="17" width="36.140625" customWidth="1"/>
    <col min="18" max="18" width="46.85546875" style="2" customWidth="1"/>
    <col min="19" max="19" width="15.5703125" style="2" customWidth="1"/>
    <col min="20" max="20" width="17.7109375" style="2" customWidth="1"/>
    <col min="21" max="21" width="22" style="2" customWidth="1"/>
    <col min="22" max="22" width="19.140625" style="3" customWidth="1"/>
    <col min="23" max="23" width="25.5703125" style="4" customWidth="1"/>
    <col min="24" max="26" width="20.28515625" style="5" customWidth="1"/>
    <col min="27" max="28" width="20.28515625" style="188" customWidth="1"/>
    <col min="29" max="29" width="23.28515625" style="6" customWidth="1"/>
    <col min="30" max="30" width="24.7109375" style="7" customWidth="1"/>
    <col min="31" max="31" width="21.7109375" style="8" customWidth="1"/>
    <col min="32" max="32" width="79.7109375" style="10" customWidth="1"/>
    <col min="33" max="33" width="36.7109375" style="9" customWidth="1"/>
    <col min="34" max="34" width="25.140625" style="10" customWidth="1"/>
    <col min="35" max="35" width="49.140625" style="10" customWidth="1"/>
    <col min="36" max="36" width="51.5703125" customWidth="1"/>
    <col min="37" max="37" width="29.28515625" customWidth="1"/>
    <col min="38" max="38" width="23.5703125" customWidth="1"/>
    <col min="39" max="39" width="48" customWidth="1"/>
    <col min="40" max="41" width="22.140625" customWidth="1"/>
    <col min="42" max="42" width="22.5703125" customWidth="1"/>
    <col min="43" max="43" width="24.140625" customWidth="1"/>
    <col min="44" max="44" width="22" customWidth="1"/>
    <col min="45" max="45" width="23" customWidth="1"/>
    <col min="46" max="46" width="29.5703125" customWidth="1"/>
    <col min="47" max="47" width="40.5703125" customWidth="1"/>
    <col min="48" max="48" width="28.42578125" customWidth="1"/>
    <col min="49" max="49" width="44" customWidth="1"/>
    <col min="50" max="50" width="32" customWidth="1"/>
    <col min="51" max="51" width="33.42578125" customWidth="1"/>
    <col min="52" max="52" width="28.28515625" customWidth="1"/>
    <col min="53" max="53" width="63.85546875" customWidth="1"/>
    <col min="54" max="54" width="25.140625" customWidth="1"/>
    <col min="55" max="55" width="18.85546875" customWidth="1"/>
    <col min="56" max="56" width="25.5703125" customWidth="1"/>
    <col min="57" max="57" width="47.42578125" customWidth="1"/>
    <col min="58" max="58" width="80.42578125" customWidth="1"/>
    <col min="59" max="59" width="75.85546875" customWidth="1"/>
  </cols>
  <sheetData>
    <row r="1" spans="1:59" ht="29.25" hidden="1" customHeight="1" x14ac:dyDescent="0.25">
      <c r="B1" s="504" t="s">
        <v>108</v>
      </c>
      <c r="C1" s="504"/>
      <c r="D1" s="501" t="s">
        <v>109</v>
      </c>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3"/>
      <c r="BA1" s="14" t="s">
        <v>110</v>
      </c>
    </row>
    <row r="2" spans="1:59" ht="30" hidden="1" customHeight="1" x14ac:dyDescent="0.25">
      <c r="B2" s="504"/>
      <c r="C2" s="504"/>
      <c r="D2" s="501" t="s">
        <v>111</v>
      </c>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3"/>
      <c r="BA2" s="14" t="s">
        <v>112</v>
      </c>
    </row>
    <row r="3" spans="1:59" ht="30.75" hidden="1" customHeight="1" x14ac:dyDescent="0.25">
      <c r="B3" s="504"/>
      <c r="C3" s="504"/>
      <c r="D3" s="501" t="s">
        <v>113</v>
      </c>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3"/>
      <c r="BA3" s="14" t="s">
        <v>114</v>
      </c>
    </row>
    <row r="4" spans="1:59" ht="24.75" hidden="1" customHeight="1" x14ac:dyDescent="0.25">
      <c r="B4" s="504"/>
      <c r="C4" s="504"/>
      <c r="D4" s="501" t="s">
        <v>115</v>
      </c>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2"/>
      <c r="AX4" s="502"/>
      <c r="AY4" s="502"/>
      <c r="AZ4" s="503"/>
      <c r="BA4" s="14" t="s">
        <v>116</v>
      </c>
    </row>
    <row r="5" spans="1:59" ht="27" hidden="1" customHeight="1" x14ac:dyDescent="0.25">
      <c r="B5" s="498"/>
      <c r="C5" s="498"/>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500"/>
    </row>
    <row r="6" spans="1:59" ht="30.75" hidden="1" customHeight="1" thickBot="1" x14ac:dyDescent="0.3">
      <c r="A6" s="515" t="s">
        <v>1</v>
      </c>
      <c r="B6" s="515"/>
      <c r="C6" s="515"/>
      <c r="D6" s="515"/>
      <c r="E6" s="515"/>
      <c r="F6" s="515"/>
      <c r="G6" s="515"/>
      <c r="H6" s="515"/>
      <c r="I6" s="515"/>
      <c r="J6" s="515"/>
      <c r="K6" s="515"/>
      <c r="L6" s="515"/>
      <c r="M6" s="515"/>
      <c r="N6" s="515"/>
      <c r="O6" s="515"/>
      <c r="P6" s="515"/>
      <c r="Q6" s="515"/>
      <c r="R6" s="515"/>
      <c r="S6" s="515"/>
      <c r="T6" s="515"/>
      <c r="U6" s="515"/>
      <c r="V6" s="515"/>
      <c r="W6" s="515"/>
      <c r="X6" s="515"/>
      <c r="Y6" s="401" t="s">
        <v>117</v>
      </c>
      <c r="Z6" s="402"/>
      <c r="AA6" s="402"/>
      <c r="AB6" s="402"/>
      <c r="AC6" s="402"/>
      <c r="AD6" s="402"/>
      <c r="AE6" s="402"/>
      <c r="AF6" s="403"/>
      <c r="AG6" s="518" t="s">
        <v>50</v>
      </c>
      <c r="AH6" s="519"/>
      <c r="AI6" s="519"/>
      <c r="AJ6" s="519"/>
      <c r="AK6" s="519"/>
      <c r="AL6" s="519"/>
      <c r="AM6" s="519"/>
      <c r="AN6" s="519"/>
      <c r="AO6" s="519"/>
      <c r="AP6" s="520"/>
      <c r="AQ6" s="516" t="s">
        <v>71</v>
      </c>
      <c r="AR6" s="517"/>
      <c r="AS6" s="517"/>
      <c r="AT6" s="517"/>
      <c r="AU6" s="517"/>
      <c r="AV6" s="493" t="s">
        <v>82</v>
      </c>
      <c r="AW6" s="493"/>
      <c r="AX6" s="493"/>
      <c r="AY6" s="493"/>
      <c r="AZ6" s="493"/>
      <c r="BA6" s="493"/>
      <c r="BB6" s="493"/>
      <c r="BC6" s="493"/>
      <c r="BD6" s="493"/>
      <c r="BE6" s="493"/>
      <c r="BF6" s="387" t="s">
        <v>118</v>
      </c>
      <c r="BG6" s="387"/>
    </row>
    <row r="7" spans="1:59" s="1" customFormat="1" ht="96" customHeight="1" x14ac:dyDescent="0.2">
      <c r="A7" s="513" t="s">
        <v>2</v>
      </c>
      <c r="B7" s="387" t="s">
        <v>4</v>
      </c>
      <c r="C7" s="387" t="s">
        <v>6</v>
      </c>
      <c r="D7" s="387" t="s">
        <v>8</v>
      </c>
      <c r="E7" s="387" t="s">
        <v>10</v>
      </c>
      <c r="F7" s="387" t="s">
        <v>12</v>
      </c>
      <c r="G7" s="493" t="s">
        <v>14</v>
      </c>
      <c r="H7" s="493" t="s">
        <v>16</v>
      </c>
      <c r="I7" s="493" t="s">
        <v>18</v>
      </c>
      <c r="J7" s="494" t="s">
        <v>119</v>
      </c>
      <c r="K7" s="494" t="s">
        <v>120</v>
      </c>
      <c r="L7" s="494" t="s">
        <v>121</v>
      </c>
      <c r="M7" s="494" t="s">
        <v>122</v>
      </c>
      <c r="N7" s="387" t="s">
        <v>123</v>
      </c>
      <c r="O7" s="387" t="s">
        <v>22</v>
      </c>
      <c r="P7" s="387" t="s">
        <v>24</v>
      </c>
      <c r="Q7" s="387" t="s">
        <v>26</v>
      </c>
      <c r="R7" s="387" t="s">
        <v>28</v>
      </c>
      <c r="S7" s="497" t="s">
        <v>124</v>
      </c>
      <c r="T7" s="497"/>
      <c r="U7" s="505" t="s">
        <v>32</v>
      </c>
      <c r="V7" s="495" t="s">
        <v>34</v>
      </c>
      <c r="W7" s="495" t="s">
        <v>36</v>
      </c>
      <c r="X7" s="495" t="s">
        <v>38</v>
      </c>
      <c r="Y7" s="387" t="s">
        <v>125</v>
      </c>
      <c r="Z7" s="387" t="s">
        <v>126</v>
      </c>
      <c r="AA7" s="387" t="s">
        <v>127</v>
      </c>
      <c r="AB7" s="387" t="s">
        <v>128</v>
      </c>
      <c r="AC7" s="506" t="s">
        <v>42</v>
      </c>
      <c r="AD7" s="506" t="s">
        <v>44</v>
      </c>
      <c r="AE7" s="506" t="s">
        <v>46</v>
      </c>
      <c r="AF7" s="506" t="s">
        <v>48</v>
      </c>
      <c r="AG7" s="495" t="s">
        <v>51</v>
      </c>
      <c r="AH7" s="495" t="s">
        <v>53</v>
      </c>
      <c r="AI7" s="495" t="s">
        <v>55</v>
      </c>
      <c r="AJ7" s="508" t="s">
        <v>57</v>
      </c>
      <c r="AK7" s="508" t="s">
        <v>59</v>
      </c>
      <c r="AL7" s="508" t="s">
        <v>928</v>
      </c>
      <c r="AM7" s="508" t="s">
        <v>63</v>
      </c>
      <c r="AN7" s="508" t="s">
        <v>65</v>
      </c>
      <c r="AO7" s="508" t="s">
        <v>67</v>
      </c>
      <c r="AP7" s="512" t="s">
        <v>69</v>
      </c>
      <c r="AQ7" s="512" t="s">
        <v>72</v>
      </c>
      <c r="AR7" s="512" t="s">
        <v>74</v>
      </c>
      <c r="AS7" s="512" t="s">
        <v>76</v>
      </c>
      <c r="AT7" s="512" t="s">
        <v>78</v>
      </c>
      <c r="AU7" s="512" t="s">
        <v>80</v>
      </c>
      <c r="AV7" s="512" t="s">
        <v>83</v>
      </c>
      <c r="AW7" s="512" t="s">
        <v>85</v>
      </c>
      <c r="AX7" s="512" t="s">
        <v>87</v>
      </c>
      <c r="AY7" s="509" t="s">
        <v>89</v>
      </c>
      <c r="AZ7" s="510" t="s">
        <v>91</v>
      </c>
      <c r="BA7" s="521" t="s">
        <v>93</v>
      </c>
      <c r="BB7" s="523" t="s">
        <v>95</v>
      </c>
      <c r="BC7" s="521" t="s">
        <v>97</v>
      </c>
      <c r="BD7" s="525" t="s">
        <v>99</v>
      </c>
      <c r="BE7" s="527" t="s">
        <v>101</v>
      </c>
      <c r="BF7" s="387" t="s">
        <v>104</v>
      </c>
      <c r="BG7" s="387" t="s">
        <v>106</v>
      </c>
    </row>
    <row r="8" spans="1:59" s="1" customFormat="1" ht="78.75" customHeight="1" x14ac:dyDescent="0.2">
      <c r="A8" s="514"/>
      <c r="B8" s="496"/>
      <c r="C8" s="496"/>
      <c r="D8" s="496"/>
      <c r="E8" s="496"/>
      <c r="F8" s="496"/>
      <c r="G8" s="494"/>
      <c r="H8" s="494"/>
      <c r="I8" s="494"/>
      <c r="J8" s="497"/>
      <c r="K8" s="497"/>
      <c r="L8" s="497"/>
      <c r="M8" s="497"/>
      <c r="N8" s="496"/>
      <c r="O8" s="496"/>
      <c r="P8" s="496"/>
      <c r="Q8" s="496"/>
      <c r="R8" s="496"/>
      <c r="S8" s="47" t="s">
        <v>129</v>
      </c>
      <c r="T8" s="47" t="s">
        <v>130</v>
      </c>
      <c r="U8" s="505"/>
      <c r="V8" s="495"/>
      <c r="W8" s="495"/>
      <c r="X8" s="495"/>
      <c r="Y8" s="387"/>
      <c r="Z8" s="387"/>
      <c r="AA8" s="387"/>
      <c r="AB8" s="387"/>
      <c r="AC8" s="507"/>
      <c r="AD8" s="507"/>
      <c r="AE8" s="507"/>
      <c r="AF8" s="507"/>
      <c r="AG8" s="495"/>
      <c r="AH8" s="495"/>
      <c r="AI8" s="495"/>
      <c r="AJ8" s="508"/>
      <c r="AK8" s="508"/>
      <c r="AL8" s="508"/>
      <c r="AM8" s="508"/>
      <c r="AN8" s="508"/>
      <c r="AO8" s="508"/>
      <c r="AP8" s="512"/>
      <c r="AQ8" s="512"/>
      <c r="AR8" s="512"/>
      <c r="AS8" s="512"/>
      <c r="AT8" s="512"/>
      <c r="AU8" s="512"/>
      <c r="AV8" s="512"/>
      <c r="AW8" s="512"/>
      <c r="AX8" s="512"/>
      <c r="AY8" s="509"/>
      <c r="AZ8" s="511"/>
      <c r="BA8" s="522"/>
      <c r="BB8" s="524"/>
      <c r="BC8" s="522"/>
      <c r="BD8" s="526"/>
      <c r="BE8" s="527"/>
      <c r="BF8" s="496"/>
      <c r="BG8" s="496"/>
    </row>
    <row r="9" spans="1:59" s="41" customFormat="1" ht="122.25" customHeight="1" x14ac:dyDescent="0.25">
      <c r="A9" s="424" t="s">
        <v>131</v>
      </c>
      <c r="B9" s="424" t="s">
        <v>132</v>
      </c>
      <c r="C9" s="448" t="s">
        <v>133</v>
      </c>
      <c r="D9" s="461" t="s">
        <v>134</v>
      </c>
      <c r="E9" s="481">
        <v>0.94</v>
      </c>
      <c r="F9" s="461" t="s">
        <v>135</v>
      </c>
      <c r="G9" s="461" t="s">
        <v>136</v>
      </c>
      <c r="H9" s="481" t="s">
        <v>137</v>
      </c>
      <c r="I9" s="461">
        <v>0.5</v>
      </c>
      <c r="J9" s="461">
        <v>0</v>
      </c>
      <c r="K9" s="461">
        <v>2.9</v>
      </c>
      <c r="L9" s="461">
        <v>0</v>
      </c>
      <c r="M9" s="461">
        <v>0</v>
      </c>
      <c r="N9" s="461" t="s">
        <v>138</v>
      </c>
      <c r="O9" s="453" t="s">
        <v>139</v>
      </c>
      <c r="P9" s="461" t="s">
        <v>140</v>
      </c>
      <c r="Q9" s="540">
        <v>0.9335</v>
      </c>
      <c r="R9" s="461" t="s">
        <v>141</v>
      </c>
      <c r="S9" s="425"/>
      <c r="T9" s="425" t="s">
        <v>142</v>
      </c>
      <c r="U9" s="425" t="s">
        <v>143</v>
      </c>
      <c r="V9" s="543" t="s">
        <v>144</v>
      </c>
      <c r="W9" s="550">
        <v>4.4200000000000003E-2</v>
      </c>
      <c r="X9" s="553">
        <v>2.2200000000000001E-2</v>
      </c>
      <c r="Y9" s="553">
        <v>0</v>
      </c>
      <c r="Z9" s="553">
        <v>4.3799999999999999E-2</v>
      </c>
      <c r="AA9" s="553">
        <v>0</v>
      </c>
      <c r="AB9" s="553">
        <v>0</v>
      </c>
      <c r="AC9" s="469" t="s">
        <v>145</v>
      </c>
      <c r="AD9" s="414" t="s">
        <v>146</v>
      </c>
      <c r="AE9" s="416" t="s">
        <v>147</v>
      </c>
      <c r="AF9" s="420" t="s">
        <v>148</v>
      </c>
      <c r="AG9" s="420" t="s">
        <v>149</v>
      </c>
      <c r="AH9" s="547">
        <v>2021130010208</v>
      </c>
      <c r="AI9" s="420" t="s">
        <v>150</v>
      </c>
      <c r="AJ9" s="341" t="s">
        <v>1080</v>
      </c>
      <c r="AK9" s="212" t="s">
        <v>1149</v>
      </c>
      <c r="AL9" s="193" t="s">
        <v>1006</v>
      </c>
      <c r="AM9" s="201" t="s">
        <v>1006</v>
      </c>
      <c r="AN9" s="233">
        <v>45323</v>
      </c>
      <c r="AO9" s="233">
        <v>45657</v>
      </c>
      <c r="AP9" s="340">
        <f>+AO9-AN9</f>
        <v>334</v>
      </c>
      <c r="AQ9" s="193">
        <v>540</v>
      </c>
      <c r="AR9" s="193">
        <v>540</v>
      </c>
      <c r="AS9" s="425" t="s">
        <v>151</v>
      </c>
      <c r="AT9" s="425" t="s">
        <v>1091</v>
      </c>
      <c r="AU9" s="425" t="s">
        <v>1092</v>
      </c>
      <c r="AV9" s="534">
        <v>613508000</v>
      </c>
      <c r="AW9" s="425" t="s">
        <v>1068</v>
      </c>
      <c r="AX9" s="425" t="s">
        <v>152</v>
      </c>
      <c r="AY9" s="425" t="s">
        <v>153</v>
      </c>
      <c r="AZ9" s="193" t="s">
        <v>154</v>
      </c>
      <c r="BA9" s="193" t="s">
        <v>155</v>
      </c>
      <c r="BB9" s="346" t="s">
        <v>156</v>
      </c>
      <c r="BC9" s="193" t="s">
        <v>157</v>
      </c>
      <c r="BD9" s="233">
        <v>45323</v>
      </c>
      <c r="BE9" s="200" t="s">
        <v>1150</v>
      </c>
      <c r="BF9" s="425" t="s">
        <v>158</v>
      </c>
      <c r="BG9" s="200" t="s">
        <v>159</v>
      </c>
    </row>
    <row r="10" spans="1:59" s="41" customFormat="1" ht="88.5" customHeight="1" x14ac:dyDescent="0.25">
      <c r="A10" s="424"/>
      <c r="B10" s="424"/>
      <c r="C10" s="448"/>
      <c r="D10" s="462"/>
      <c r="E10" s="482"/>
      <c r="F10" s="462"/>
      <c r="G10" s="462"/>
      <c r="H10" s="482"/>
      <c r="I10" s="462"/>
      <c r="J10" s="462"/>
      <c r="K10" s="462"/>
      <c r="L10" s="462"/>
      <c r="M10" s="462"/>
      <c r="N10" s="462"/>
      <c r="O10" s="454"/>
      <c r="P10" s="462"/>
      <c r="Q10" s="541"/>
      <c r="R10" s="462"/>
      <c r="S10" s="426"/>
      <c r="T10" s="426"/>
      <c r="U10" s="426"/>
      <c r="V10" s="544"/>
      <c r="W10" s="551"/>
      <c r="X10" s="554"/>
      <c r="Y10" s="554"/>
      <c r="Z10" s="554"/>
      <c r="AA10" s="554"/>
      <c r="AB10" s="554"/>
      <c r="AC10" s="487"/>
      <c r="AD10" s="415"/>
      <c r="AE10" s="417"/>
      <c r="AF10" s="421"/>
      <c r="AG10" s="421"/>
      <c r="AH10" s="548"/>
      <c r="AI10" s="421"/>
      <c r="AJ10" s="342" t="s">
        <v>1081</v>
      </c>
      <c r="AK10" s="212" t="s">
        <v>1149</v>
      </c>
      <c r="AL10" s="193" t="s">
        <v>1006</v>
      </c>
      <c r="AM10" s="201" t="s">
        <v>1006</v>
      </c>
      <c r="AN10" s="233">
        <v>45323</v>
      </c>
      <c r="AO10" s="233">
        <v>45657</v>
      </c>
      <c r="AP10" s="340">
        <f>+AO10-AN10</f>
        <v>334</v>
      </c>
      <c r="AQ10" s="193">
        <v>540</v>
      </c>
      <c r="AR10" s="193">
        <v>540</v>
      </c>
      <c r="AS10" s="426"/>
      <c r="AT10" s="426"/>
      <c r="AU10" s="426"/>
      <c r="AV10" s="535"/>
      <c r="AW10" s="426"/>
      <c r="AX10" s="426"/>
      <c r="AY10" s="426"/>
      <c r="AZ10" s="193" t="s">
        <v>154</v>
      </c>
      <c r="BA10" s="193" t="s">
        <v>155</v>
      </c>
      <c r="BB10" s="346" t="s">
        <v>156</v>
      </c>
      <c r="BC10" s="193" t="s">
        <v>157</v>
      </c>
      <c r="BD10" s="233">
        <v>45323</v>
      </c>
      <c r="BE10" s="200" t="s">
        <v>1150</v>
      </c>
      <c r="BF10" s="426"/>
      <c r="BG10" s="200"/>
    </row>
    <row r="11" spans="1:59" s="41" customFormat="1" ht="88.5" customHeight="1" x14ac:dyDescent="0.25">
      <c r="A11" s="424"/>
      <c r="B11" s="424"/>
      <c r="C11" s="448"/>
      <c r="D11" s="462"/>
      <c r="E11" s="482"/>
      <c r="F11" s="462"/>
      <c r="G11" s="462"/>
      <c r="H11" s="482"/>
      <c r="I11" s="462"/>
      <c r="J11" s="462"/>
      <c r="K11" s="462"/>
      <c r="L11" s="462"/>
      <c r="M11" s="462"/>
      <c r="N11" s="462"/>
      <c r="O11" s="454"/>
      <c r="P11" s="462"/>
      <c r="Q11" s="541"/>
      <c r="R11" s="462"/>
      <c r="S11" s="426"/>
      <c r="T11" s="426"/>
      <c r="U11" s="426"/>
      <c r="V11" s="544"/>
      <c r="W11" s="551"/>
      <c r="X11" s="554"/>
      <c r="Y11" s="554"/>
      <c r="Z11" s="554"/>
      <c r="AA11" s="554"/>
      <c r="AB11" s="554"/>
      <c r="AC11" s="487"/>
      <c r="AD11" s="415"/>
      <c r="AE11" s="417"/>
      <c r="AF11" s="421"/>
      <c r="AG11" s="421"/>
      <c r="AH11" s="548"/>
      <c r="AI11" s="421"/>
      <c r="AJ11" s="343" t="s">
        <v>1082</v>
      </c>
      <c r="AK11" s="212" t="s">
        <v>1149</v>
      </c>
      <c r="AL11" s="193" t="s">
        <v>1006</v>
      </c>
      <c r="AM11" s="201" t="s">
        <v>1006</v>
      </c>
      <c r="AN11" s="233">
        <v>45323</v>
      </c>
      <c r="AO11" s="233">
        <v>45657</v>
      </c>
      <c r="AP11" s="340">
        <f t="shared" ref="AP11:AP19" si="0">+AO11-AN11</f>
        <v>334</v>
      </c>
      <c r="AQ11" s="193">
        <v>540</v>
      </c>
      <c r="AR11" s="193">
        <v>540</v>
      </c>
      <c r="AS11" s="426"/>
      <c r="AT11" s="426"/>
      <c r="AU11" s="426"/>
      <c r="AV11" s="535"/>
      <c r="AW11" s="426"/>
      <c r="AX11" s="426"/>
      <c r="AY11" s="426"/>
      <c r="AZ11" s="193" t="s">
        <v>154</v>
      </c>
      <c r="BA11" s="193" t="s">
        <v>155</v>
      </c>
      <c r="BB11" s="346" t="s">
        <v>156</v>
      </c>
      <c r="BC11" s="193" t="s">
        <v>157</v>
      </c>
      <c r="BD11" s="233">
        <v>45323</v>
      </c>
      <c r="BE11" s="200" t="s">
        <v>1150</v>
      </c>
      <c r="BF11" s="426"/>
      <c r="BG11" s="200"/>
    </row>
    <row r="12" spans="1:59" s="41" customFormat="1" ht="88.5" customHeight="1" x14ac:dyDescent="0.25">
      <c r="A12" s="424"/>
      <c r="B12" s="424"/>
      <c r="C12" s="448"/>
      <c r="D12" s="462"/>
      <c r="E12" s="482"/>
      <c r="F12" s="462"/>
      <c r="G12" s="462"/>
      <c r="H12" s="482"/>
      <c r="I12" s="462"/>
      <c r="J12" s="462"/>
      <c r="K12" s="462"/>
      <c r="L12" s="462"/>
      <c r="M12" s="462"/>
      <c r="N12" s="462"/>
      <c r="O12" s="454"/>
      <c r="P12" s="462"/>
      <c r="Q12" s="541"/>
      <c r="R12" s="462"/>
      <c r="S12" s="426"/>
      <c r="T12" s="426"/>
      <c r="U12" s="426"/>
      <c r="V12" s="544"/>
      <c r="W12" s="551"/>
      <c r="X12" s="554"/>
      <c r="Y12" s="554"/>
      <c r="Z12" s="554"/>
      <c r="AA12" s="554"/>
      <c r="AB12" s="554"/>
      <c r="AC12" s="487"/>
      <c r="AD12" s="415"/>
      <c r="AE12" s="417"/>
      <c r="AF12" s="421"/>
      <c r="AG12" s="421"/>
      <c r="AH12" s="548"/>
      <c r="AI12" s="421"/>
      <c r="AJ12" s="343" t="s">
        <v>1083</v>
      </c>
      <c r="AK12" s="212" t="s">
        <v>1149</v>
      </c>
      <c r="AL12" s="193" t="s">
        <v>1006</v>
      </c>
      <c r="AM12" s="201" t="s">
        <v>1006</v>
      </c>
      <c r="AN12" s="233">
        <v>45323</v>
      </c>
      <c r="AO12" s="233">
        <v>45657</v>
      </c>
      <c r="AP12" s="340">
        <f t="shared" si="0"/>
        <v>334</v>
      </c>
      <c r="AQ12" s="193">
        <v>540</v>
      </c>
      <c r="AR12" s="193">
        <v>540</v>
      </c>
      <c r="AS12" s="426"/>
      <c r="AT12" s="426"/>
      <c r="AU12" s="426"/>
      <c r="AV12" s="535"/>
      <c r="AW12" s="426"/>
      <c r="AX12" s="426"/>
      <c r="AY12" s="426"/>
      <c r="AZ12" s="193" t="s">
        <v>154</v>
      </c>
      <c r="BA12" s="193" t="s">
        <v>155</v>
      </c>
      <c r="BB12" s="346" t="s">
        <v>156</v>
      </c>
      <c r="BC12" s="193" t="s">
        <v>157</v>
      </c>
      <c r="BD12" s="233">
        <v>45323</v>
      </c>
      <c r="BE12" s="200" t="s">
        <v>1150</v>
      </c>
      <c r="BF12" s="426"/>
      <c r="BG12" s="200"/>
    </row>
    <row r="13" spans="1:59" s="41" customFormat="1" ht="88.5" customHeight="1" x14ac:dyDescent="0.25">
      <c r="A13" s="424"/>
      <c r="B13" s="424"/>
      <c r="C13" s="448"/>
      <c r="D13" s="462"/>
      <c r="E13" s="482"/>
      <c r="F13" s="462"/>
      <c r="G13" s="462"/>
      <c r="H13" s="482"/>
      <c r="I13" s="462"/>
      <c r="J13" s="462"/>
      <c r="K13" s="462"/>
      <c r="L13" s="462"/>
      <c r="M13" s="462"/>
      <c r="N13" s="462"/>
      <c r="O13" s="454"/>
      <c r="P13" s="462"/>
      <c r="Q13" s="541"/>
      <c r="R13" s="462"/>
      <c r="S13" s="426"/>
      <c r="T13" s="426"/>
      <c r="U13" s="426"/>
      <c r="V13" s="544"/>
      <c r="W13" s="551"/>
      <c r="X13" s="554"/>
      <c r="Y13" s="554"/>
      <c r="Z13" s="554"/>
      <c r="AA13" s="554"/>
      <c r="AB13" s="554"/>
      <c r="AC13" s="487"/>
      <c r="AD13" s="415"/>
      <c r="AE13" s="417"/>
      <c r="AF13" s="421"/>
      <c r="AG13" s="421"/>
      <c r="AH13" s="548"/>
      <c r="AI13" s="421"/>
      <c r="AJ13" s="344" t="s">
        <v>1084</v>
      </c>
      <c r="AK13" s="212" t="s">
        <v>1149</v>
      </c>
      <c r="AL13" s="193" t="s">
        <v>1006</v>
      </c>
      <c r="AM13" s="201" t="s">
        <v>1006</v>
      </c>
      <c r="AN13" s="233">
        <v>45323</v>
      </c>
      <c r="AO13" s="233">
        <v>45657</v>
      </c>
      <c r="AP13" s="340">
        <f t="shared" si="0"/>
        <v>334</v>
      </c>
      <c r="AQ13" s="193">
        <v>540</v>
      </c>
      <c r="AR13" s="193">
        <v>540</v>
      </c>
      <c r="AS13" s="426"/>
      <c r="AT13" s="426"/>
      <c r="AU13" s="426"/>
      <c r="AV13" s="535"/>
      <c r="AW13" s="426"/>
      <c r="AX13" s="426"/>
      <c r="AY13" s="426"/>
      <c r="AZ13" s="193" t="s">
        <v>154</v>
      </c>
      <c r="BA13" s="193" t="s">
        <v>155</v>
      </c>
      <c r="BB13" s="346" t="s">
        <v>156</v>
      </c>
      <c r="BC13" s="193" t="s">
        <v>157</v>
      </c>
      <c r="BD13" s="233">
        <v>45323</v>
      </c>
      <c r="BE13" s="200" t="s">
        <v>1150</v>
      </c>
      <c r="BF13" s="426"/>
      <c r="BG13" s="200"/>
    </row>
    <row r="14" spans="1:59" s="41" customFormat="1" ht="88.5" customHeight="1" x14ac:dyDescent="0.25">
      <c r="A14" s="424"/>
      <c r="B14" s="424"/>
      <c r="C14" s="448"/>
      <c r="D14" s="462"/>
      <c r="E14" s="482"/>
      <c r="F14" s="462"/>
      <c r="G14" s="462"/>
      <c r="H14" s="482"/>
      <c r="I14" s="462"/>
      <c r="J14" s="462"/>
      <c r="K14" s="462"/>
      <c r="L14" s="462"/>
      <c r="M14" s="462"/>
      <c r="N14" s="462"/>
      <c r="O14" s="454"/>
      <c r="P14" s="462"/>
      <c r="Q14" s="541"/>
      <c r="R14" s="462"/>
      <c r="S14" s="426"/>
      <c r="T14" s="426"/>
      <c r="U14" s="426"/>
      <c r="V14" s="544"/>
      <c r="W14" s="551"/>
      <c r="X14" s="554"/>
      <c r="Y14" s="554"/>
      <c r="Z14" s="554"/>
      <c r="AA14" s="554"/>
      <c r="AB14" s="554"/>
      <c r="AC14" s="487"/>
      <c r="AD14" s="415"/>
      <c r="AE14" s="417"/>
      <c r="AF14" s="421"/>
      <c r="AG14" s="421"/>
      <c r="AH14" s="548"/>
      <c r="AI14" s="421"/>
      <c r="AJ14" s="343" t="s">
        <v>1085</v>
      </c>
      <c r="AK14" s="212" t="s">
        <v>1149</v>
      </c>
      <c r="AL14" s="193" t="s">
        <v>1006</v>
      </c>
      <c r="AM14" s="201" t="s">
        <v>1006</v>
      </c>
      <c r="AN14" s="233">
        <v>45323</v>
      </c>
      <c r="AO14" s="233">
        <v>45657</v>
      </c>
      <c r="AP14" s="340">
        <f t="shared" si="0"/>
        <v>334</v>
      </c>
      <c r="AQ14" s="193">
        <v>540</v>
      </c>
      <c r="AR14" s="193">
        <v>540</v>
      </c>
      <c r="AS14" s="426"/>
      <c r="AT14" s="426"/>
      <c r="AU14" s="426"/>
      <c r="AV14" s="535"/>
      <c r="AW14" s="426"/>
      <c r="AX14" s="426"/>
      <c r="AY14" s="426"/>
      <c r="AZ14" s="193" t="s">
        <v>154</v>
      </c>
      <c r="BA14" s="193" t="s">
        <v>155</v>
      </c>
      <c r="BB14" s="346" t="s">
        <v>156</v>
      </c>
      <c r="BC14" s="193" t="s">
        <v>157</v>
      </c>
      <c r="BD14" s="233">
        <v>45323</v>
      </c>
      <c r="BE14" s="200" t="s">
        <v>1150</v>
      </c>
      <c r="BF14" s="426"/>
      <c r="BG14" s="200"/>
    </row>
    <row r="15" spans="1:59" s="41" customFormat="1" ht="88.5" customHeight="1" x14ac:dyDescent="0.25">
      <c r="A15" s="424"/>
      <c r="B15" s="424"/>
      <c r="C15" s="448"/>
      <c r="D15" s="462"/>
      <c r="E15" s="482"/>
      <c r="F15" s="462"/>
      <c r="G15" s="462"/>
      <c r="H15" s="482"/>
      <c r="I15" s="462"/>
      <c r="J15" s="462"/>
      <c r="K15" s="462"/>
      <c r="L15" s="462"/>
      <c r="M15" s="462"/>
      <c r="N15" s="462"/>
      <c r="O15" s="454"/>
      <c r="P15" s="462"/>
      <c r="Q15" s="541"/>
      <c r="R15" s="462"/>
      <c r="S15" s="426"/>
      <c r="T15" s="426"/>
      <c r="U15" s="426"/>
      <c r="V15" s="544"/>
      <c r="W15" s="551"/>
      <c r="X15" s="554"/>
      <c r="Y15" s="554"/>
      <c r="Z15" s="554"/>
      <c r="AA15" s="554"/>
      <c r="AB15" s="554"/>
      <c r="AC15" s="487"/>
      <c r="AD15" s="415"/>
      <c r="AE15" s="417"/>
      <c r="AF15" s="421"/>
      <c r="AG15" s="421"/>
      <c r="AH15" s="548"/>
      <c r="AI15" s="421"/>
      <c r="AJ15" s="343" t="s">
        <v>1086</v>
      </c>
      <c r="AK15" s="212" t="s">
        <v>1149</v>
      </c>
      <c r="AL15" s="193" t="s">
        <v>1006</v>
      </c>
      <c r="AM15" s="201" t="s">
        <v>1006</v>
      </c>
      <c r="AN15" s="233">
        <v>45323</v>
      </c>
      <c r="AO15" s="233">
        <v>45657</v>
      </c>
      <c r="AP15" s="340">
        <f t="shared" si="0"/>
        <v>334</v>
      </c>
      <c r="AQ15" s="193">
        <v>540</v>
      </c>
      <c r="AR15" s="193">
        <v>540</v>
      </c>
      <c r="AS15" s="426"/>
      <c r="AT15" s="426"/>
      <c r="AU15" s="426"/>
      <c r="AV15" s="535"/>
      <c r="AW15" s="426"/>
      <c r="AX15" s="426"/>
      <c r="AY15" s="426"/>
      <c r="AZ15" s="193" t="s">
        <v>154</v>
      </c>
      <c r="BA15" s="193" t="s">
        <v>155</v>
      </c>
      <c r="BB15" s="346" t="s">
        <v>156</v>
      </c>
      <c r="BC15" s="193" t="s">
        <v>157</v>
      </c>
      <c r="BD15" s="233">
        <v>45323</v>
      </c>
      <c r="BE15" s="200" t="s">
        <v>1150</v>
      </c>
      <c r="BF15" s="426"/>
      <c r="BG15" s="200"/>
    </row>
    <row r="16" spans="1:59" s="41" customFormat="1" ht="88.5" customHeight="1" x14ac:dyDescent="0.25">
      <c r="A16" s="424"/>
      <c r="B16" s="424"/>
      <c r="C16" s="448"/>
      <c r="D16" s="462"/>
      <c r="E16" s="482"/>
      <c r="F16" s="462"/>
      <c r="G16" s="462"/>
      <c r="H16" s="482"/>
      <c r="I16" s="462"/>
      <c r="J16" s="462"/>
      <c r="K16" s="462"/>
      <c r="L16" s="462"/>
      <c r="M16" s="462"/>
      <c r="N16" s="462"/>
      <c r="O16" s="454"/>
      <c r="P16" s="462"/>
      <c r="Q16" s="541"/>
      <c r="R16" s="462"/>
      <c r="S16" s="426"/>
      <c r="T16" s="426"/>
      <c r="U16" s="426"/>
      <c r="V16" s="544"/>
      <c r="W16" s="551"/>
      <c r="X16" s="554"/>
      <c r="Y16" s="554"/>
      <c r="Z16" s="554"/>
      <c r="AA16" s="554"/>
      <c r="AB16" s="554"/>
      <c r="AC16" s="487"/>
      <c r="AD16" s="415"/>
      <c r="AE16" s="417"/>
      <c r="AF16" s="421"/>
      <c r="AG16" s="421"/>
      <c r="AH16" s="548"/>
      <c r="AI16" s="421"/>
      <c r="AJ16" s="343" t="s">
        <v>1087</v>
      </c>
      <c r="AK16" s="212" t="s">
        <v>1149</v>
      </c>
      <c r="AL16" s="193" t="s">
        <v>1006</v>
      </c>
      <c r="AM16" s="201" t="s">
        <v>1006</v>
      </c>
      <c r="AN16" s="233">
        <v>45323</v>
      </c>
      <c r="AO16" s="233">
        <v>45657</v>
      </c>
      <c r="AP16" s="340">
        <f t="shared" si="0"/>
        <v>334</v>
      </c>
      <c r="AQ16" s="193">
        <v>540</v>
      </c>
      <c r="AR16" s="193">
        <v>540</v>
      </c>
      <c r="AS16" s="426"/>
      <c r="AT16" s="426"/>
      <c r="AU16" s="426"/>
      <c r="AV16" s="535"/>
      <c r="AW16" s="426"/>
      <c r="AX16" s="426"/>
      <c r="AY16" s="426"/>
      <c r="AZ16" s="193" t="s">
        <v>154</v>
      </c>
      <c r="BA16" s="193" t="s">
        <v>155</v>
      </c>
      <c r="BB16" s="346" t="s">
        <v>156</v>
      </c>
      <c r="BC16" s="193" t="s">
        <v>157</v>
      </c>
      <c r="BD16" s="233">
        <v>45323</v>
      </c>
      <c r="BE16" s="200" t="s">
        <v>1150</v>
      </c>
      <c r="BF16" s="426"/>
      <c r="BG16" s="200"/>
    </row>
    <row r="17" spans="1:59" s="41" customFormat="1" ht="88.5" customHeight="1" x14ac:dyDescent="0.25">
      <c r="A17" s="424"/>
      <c r="B17" s="424"/>
      <c r="C17" s="448"/>
      <c r="D17" s="462"/>
      <c r="E17" s="482"/>
      <c r="F17" s="462"/>
      <c r="G17" s="462"/>
      <c r="H17" s="482"/>
      <c r="I17" s="462"/>
      <c r="J17" s="462"/>
      <c r="K17" s="462"/>
      <c r="L17" s="462"/>
      <c r="M17" s="462"/>
      <c r="N17" s="462"/>
      <c r="O17" s="454"/>
      <c r="P17" s="462"/>
      <c r="Q17" s="541"/>
      <c r="R17" s="462"/>
      <c r="S17" s="426"/>
      <c r="T17" s="426"/>
      <c r="U17" s="426"/>
      <c r="V17" s="544"/>
      <c r="W17" s="551"/>
      <c r="X17" s="554"/>
      <c r="Y17" s="554"/>
      <c r="Z17" s="554"/>
      <c r="AA17" s="554"/>
      <c r="AB17" s="554"/>
      <c r="AC17" s="487"/>
      <c r="AD17" s="415"/>
      <c r="AE17" s="417"/>
      <c r="AF17" s="421"/>
      <c r="AG17" s="421"/>
      <c r="AH17" s="548"/>
      <c r="AI17" s="421"/>
      <c r="AJ17" s="343" t="s">
        <v>1088</v>
      </c>
      <c r="AK17" s="212" t="s">
        <v>1149</v>
      </c>
      <c r="AL17" s="193" t="s">
        <v>1006</v>
      </c>
      <c r="AM17" s="201" t="s">
        <v>1006</v>
      </c>
      <c r="AN17" s="233">
        <v>45323</v>
      </c>
      <c r="AO17" s="233">
        <v>45657</v>
      </c>
      <c r="AP17" s="340">
        <f t="shared" si="0"/>
        <v>334</v>
      </c>
      <c r="AQ17" s="193">
        <v>540</v>
      </c>
      <c r="AR17" s="193">
        <v>540</v>
      </c>
      <c r="AS17" s="426"/>
      <c r="AT17" s="426"/>
      <c r="AU17" s="426"/>
      <c r="AV17" s="535"/>
      <c r="AW17" s="426"/>
      <c r="AX17" s="426"/>
      <c r="AY17" s="426"/>
      <c r="AZ17" s="193" t="s">
        <v>154</v>
      </c>
      <c r="BA17" s="193" t="s">
        <v>155</v>
      </c>
      <c r="BB17" s="346" t="s">
        <v>156</v>
      </c>
      <c r="BC17" s="193" t="s">
        <v>157</v>
      </c>
      <c r="BD17" s="233">
        <v>45323</v>
      </c>
      <c r="BE17" s="200" t="s">
        <v>1150</v>
      </c>
      <c r="BF17" s="426"/>
      <c r="BG17" s="200"/>
    </row>
    <row r="18" spans="1:59" s="41" customFormat="1" ht="88.5" customHeight="1" x14ac:dyDescent="0.25">
      <c r="A18" s="424"/>
      <c r="B18" s="424"/>
      <c r="C18" s="448"/>
      <c r="D18" s="462"/>
      <c r="E18" s="482"/>
      <c r="F18" s="462"/>
      <c r="G18" s="462"/>
      <c r="H18" s="482"/>
      <c r="I18" s="462"/>
      <c r="J18" s="462"/>
      <c r="K18" s="462"/>
      <c r="L18" s="462"/>
      <c r="M18" s="462"/>
      <c r="N18" s="462"/>
      <c r="O18" s="454"/>
      <c r="P18" s="462"/>
      <c r="Q18" s="541"/>
      <c r="R18" s="462"/>
      <c r="S18" s="426"/>
      <c r="T18" s="426"/>
      <c r="U18" s="426"/>
      <c r="V18" s="544"/>
      <c r="W18" s="551"/>
      <c r="X18" s="554"/>
      <c r="Y18" s="554"/>
      <c r="Z18" s="554"/>
      <c r="AA18" s="554"/>
      <c r="AB18" s="554"/>
      <c r="AC18" s="487"/>
      <c r="AD18" s="415"/>
      <c r="AE18" s="417"/>
      <c r="AF18" s="421"/>
      <c r="AG18" s="421"/>
      <c r="AH18" s="548"/>
      <c r="AI18" s="421"/>
      <c r="AJ18" s="343" t="s">
        <v>1089</v>
      </c>
      <c r="AK18" s="212" t="s">
        <v>1149</v>
      </c>
      <c r="AL18" s="193" t="s">
        <v>1006</v>
      </c>
      <c r="AM18" s="201" t="s">
        <v>1006</v>
      </c>
      <c r="AN18" s="233">
        <v>45323</v>
      </c>
      <c r="AO18" s="233">
        <v>45657</v>
      </c>
      <c r="AP18" s="340">
        <f t="shared" si="0"/>
        <v>334</v>
      </c>
      <c r="AQ18" s="193">
        <v>540</v>
      </c>
      <c r="AR18" s="193">
        <v>540</v>
      </c>
      <c r="AS18" s="426"/>
      <c r="AT18" s="426"/>
      <c r="AU18" s="426"/>
      <c r="AV18" s="535"/>
      <c r="AW18" s="426"/>
      <c r="AX18" s="426"/>
      <c r="AY18" s="426"/>
      <c r="AZ18" s="193" t="s">
        <v>154</v>
      </c>
      <c r="BA18" s="193" t="s">
        <v>155</v>
      </c>
      <c r="BB18" s="346" t="s">
        <v>156</v>
      </c>
      <c r="BC18" s="193" t="s">
        <v>157</v>
      </c>
      <c r="BD18" s="233">
        <v>45323</v>
      </c>
      <c r="BE18" s="200" t="s">
        <v>1150</v>
      </c>
      <c r="BF18" s="426"/>
      <c r="BG18" s="200"/>
    </row>
    <row r="19" spans="1:59" s="41" customFormat="1" ht="213.75" customHeight="1" x14ac:dyDescent="0.25">
      <c r="A19" s="424"/>
      <c r="B19" s="424"/>
      <c r="C19" s="448"/>
      <c r="D19" s="463"/>
      <c r="E19" s="483"/>
      <c r="F19" s="463"/>
      <c r="G19" s="463"/>
      <c r="H19" s="483"/>
      <c r="I19" s="463"/>
      <c r="J19" s="463"/>
      <c r="K19" s="463"/>
      <c r="L19" s="463"/>
      <c r="M19" s="463"/>
      <c r="N19" s="463"/>
      <c r="O19" s="455"/>
      <c r="P19" s="463"/>
      <c r="Q19" s="542"/>
      <c r="R19" s="463"/>
      <c r="S19" s="427"/>
      <c r="T19" s="427"/>
      <c r="U19" s="427"/>
      <c r="V19" s="545"/>
      <c r="W19" s="552"/>
      <c r="X19" s="555"/>
      <c r="Y19" s="555"/>
      <c r="Z19" s="555"/>
      <c r="AA19" s="555"/>
      <c r="AB19" s="555"/>
      <c r="AC19" s="470"/>
      <c r="AD19" s="471"/>
      <c r="AE19" s="437"/>
      <c r="AF19" s="546"/>
      <c r="AG19" s="546"/>
      <c r="AH19" s="549"/>
      <c r="AI19" s="546"/>
      <c r="AJ19" s="362" t="s">
        <v>1090</v>
      </c>
      <c r="AK19" s="193" t="s">
        <v>1146</v>
      </c>
      <c r="AL19" s="193">
        <v>1</v>
      </c>
      <c r="AM19" s="339" t="s">
        <v>1147</v>
      </c>
      <c r="AN19" s="233">
        <v>45323</v>
      </c>
      <c r="AO19" s="233">
        <v>45473</v>
      </c>
      <c r="AP19" s="340">
        <f t="shared" si="0"/>
        <v>150</v>
      </c>
      <c r="AQ19" s="193">
        <v>700</v>
      </c>
      <c r="AR19" s="193">
        <v>700</v>
      </c>
      <c r="AS19" s="427"/>
      <c r="AT19" s="427"/>
      <c r="AU19" s="427"/>
      <c r="AV19" s="536"/>
      <c r="AW19" s="427"/>
      <c r="AX19" s="427"/>
      <c r="AY19" s="427"/>
      <c r="AZ19" s="193" t="s">
        <v>154</v>
      </c>
      <c r="BA19" s="193" t="s">
        <v>155</v>
      </c>
      <c r="BB19" s="346" t="s">
        <v>156</v>
      </c>
      <c r="BC19" s="193" t="s">
        <v>157</v>
      </c>
      <c r="BD19" s="233">
        <v>45323</v>
      </c>
      <c r="BE19" s="200" t="s">
        <v>1148</v>
      </c>
      <c r="BF19" s="426"/>
      <c r="BG19" s="200"/>
    </row>
    <row r="20" spans="1:59" ht="99.75" customHeight="1" x14ac:dyDescent="0.25">
      <c r="A20" s="424"/>
      <c r="B20" s="424"/>
      <c r="C20" s="448"/>
      <c r="D20" s="489" t="s">
        <v>160</v>
      </c>
      <c r="E20" s="481">
        <v>0.5</v>
      </c>
      <c r="F20" s="461" t="s">
        <v>161</v>
      </c>
      <c r="G20" s="461" t="s">
        <v>161</v>
      </c>
      <c r="H20" s="481" t="s">
        <v>162</v>
      </c>
      <c r="I20" s="481">
        <v>0.05</v>
      </c>
      <c r="J20" s="481">
        <v>0</v>
      </c>
      <c r="K20" s="481">
        <v>0</v>
      </c>
      <c r="L20" s="481">
        <v>0</v>
      </c>
      <c r="M20" s="481">
        <v>0</v>
      </c>
      <c r="N20" s="461" t="s">
        <v>138</v>
      </c>
      <c r="O20" s="195" t="s">
        <v>163</v>
      </c>
      <c r="P20" s="203" t="s">
        <v>162</v>
      </c>
      <c r="Q20" s="204">
        <v>0.05</v>
      </c>
      <c r="R20" s="196" t="s">
        <v>164</v>
      </c>
      <c r="S20" s="205"/>
      <c r="T20" s="205" t="s">
        <v>142</v>
      </c>
      <c r="U20" s="193" t="s">
        <v>165</v>
      </c>
      <c r="V20" s="204">
        <v>0.45</v>
      </c>
      <c r="W20" s="204">
        <v>0</v>
      </c>
      <c r="X20" s="206">
        <v>6.0749999999999998E-2</v>
      </c>
      <c r="Y20" s="207">
        <v>0</v>
      </c>
      <c r="Z20" s="556">
        <v>0.11119999999999999</v>
      </c>
      <c r="AA20" s="556">
        <v>0</v>
      </c>
      <c r="AB20" s="556">
        <v>0.14000000000000001</v>
      </c>
      <c r="AC20" s="469" t="s">
        <v>145</v>
      </c>
      <c r="AD20" s="414" t="s">
        <v>146</v>
      </c>
      <c r="AE20" s="416" t="s">
        <v>147</v>
      </c>
      <c r="AF20" s="420" t="s">
        <v>148</v>
      </c>
      <c r="AG20" s="439" t="s">
        <v>166</v>
      </c>
      <c r="AH20" s="440">
        <v>2021130010292</v>
      </c>
      <c r="AI20" s="439" t="s">
        <v>167</v>
      </c>
      <c r="AJ20" s="559" t="s">
        <v>1093</v>
      </c>
      <c r="AK20" s="193" t="s">
        <v>1181</v>
      </c>
      <c r="AL20" s="193">
        <v>1</v>
      </c>
      <c r="AM20" s="201">
        <v>0.5</v>
      </c>
      <c r="AN20" s="233">
        <v>45323</v>
      </c>
      <c r="AO20" s="233">
        <v>45657</v>
      </c>
      <c r="AP20" s="229">
        <f>+AO20-AN20</f>
        <v>334</v>
      </c>
      <c r="AQ20" s="193">
        <v>3152</v>
      </c>
      <c r="AR20" s="205">
        <v>3152</v>
      </c>
      <c r="AS20" s="425" t="s">
        <v>151</v>
      </c>
      <c r="AT20" s="425" t="s">
        <v>1091</v>
      </c>
      <c r="AU20" s="445" t="s">
        <v>254</v>
      </c>
      <c r="AV20" s="429">
        <v>66343267</v>
      </c>
      <c r="AW20" s="425" t="s">
        <v>678</v>
      </c>
      <c r="AX20" s="425" t="s">
        <v>168</v>
      </c>
      <c r="AY20" s="425" t="s">
        <v>169</v>
      </c>
      <c r="AZ20" s="205" t="s">
        <v>154</v>
      </c>
      <c r="BA20" s="205" t="s">
        <v>170</v>
      </c>
      <c r="BB20" s="193" t="s">
        <v>170</v>
      </c>
      <c r="BC20" s="193" t="s">
        <v>171</v>
      </c>
      <c r="BD20" s="233">
        <v>45323</v>
      </c>
      <c r="BE20" s="210" t="s">
        <v>172</v>
      </c>
      <c r="BF20" s="427"/>
      <c r="BG20" s="200" t="s">
        <v>173</v>
      </c>
    </row>
    <row r="21" spans="1:59" ht="114.75" customHeight="1" x14ac:dyDescent="0.25">
      <c r="A21" s="424"/>
      <c r="B21" s="424"/>
      <c r="C21" s="448"/>
      <c r="D21" s="490"/>
      <c r="E21" s="482"/>
      <c r="F21" s="462"/>
      <c r="G21" s="462"/>
      <c r="H21" s="482"/>
      <c r="I21" s="482"/>
      <c r="J21" s="482"/>
      <c r="K21" s="482"/>
      <c r="L21" s="482"/>
      <c r="M21" s="482"/>
      <c r="N21" s="462"/>
      <c r="O21" s="347"/>
      <c r="P21" s="286"/>
      <c r="Q21" s="288"/>
      <c r="R21" s="348"/>
      <c r="S21" s="284"/>
      <c r="T21" s="284"/>
      <c r="U21" s="202"/>
      <c r="V21" s="204"/>
      <c r="W21" s="204"/>
      <c r="X21" s="349"/>
      <c r="Y21" s="223"/>
      <c r="Z21" s="557"/>
      <c r="AA21" s="557"/>
      <c r="AB21" s="557"/>
      <c r="AC21" s="487"/>
      <c r="AD21" s="415"/>
      <c r="AE21" s="417"/>
      <c r="AF21" s="421"/>
      <c r="AG21" s="412"/>
      <c r="AH21" s="441"/>
      <c r="AI21" s="412"/>
      <c r="AJ21" s="559"/>
      <c r="AK21" s="193" t="s">
        <v>1182</v>
      </c>
      <c r="AL21" s="193">
        <v>10</v>
      </c>
      <c r="AM21" s="201">
        <v>0.5</v>
      </c>
      <c r="AN21" s="233">
        <v>45323</v>
      </c>
      <c r="AO21" s="233">
        <v>45657</v>
      </c>
      <c r="AP21" s="229">
        <f t="shared" ref="AP21:AP23" si="1">+AO21-AN21</f>
        <v>334</v>
      </c>
      <c r="AQ21" s="193">
        <v>3152</v>
      </c>
      <c r="AR21" s="205">
        <v>3152</v>
      </c>
      <c r="AS21" s="426"/>
      <c r="AT21" s="426"/>
      <c r="AU21" s="446"/>
      <c r="AV21" s="431"/>
      <c r="AW21" s="426"/>
      <c r="AX21" s="426"/>
      <c r="AY21" s="426"/>
      <c r="AZ21" s="205" t="s">
        <v>154</v>
      </c>
      <c r="BA21" s="205" t="s">
        <v>170</v>
      </c>
      <c r="BB21" s="193" t="s">
        <v>170</v>
      </c>
      <c r="BC21" s="193" t="s">
        <v>171</v>
      </c>
      <c r="BD21" s="233">
        <v>45323</v>
      </c>
      <c r="BE21" s="360"/>
      <c r="BF21" s="291"/>
      <c r="BG21" s="200"/>
    </row>
    <row r="22" spans="1:59" ht="111" customHeight="1" x14ac:dyDescent="0.25">
      <c r="A22" s="424"/>
      <c r="B22" s="424"/>
      <c r="C22" s="448"/>
      <c r="D22" s="490"/>
      <c r="E22" s="482"/>
      <c r="F22" s="462"/>
      <c r="G22" s="462"/>
      <c r="H22" s="482"/>
      <c r="I22" s="482"/>
      <c r="J22" s="482"/>
      <c r="K22" s="482"/>
      <c r="L22" s="482"/>
      <c r="M22" s="482"/>
      <c r="N22" s="462"/>
      <c r="O22" s="347"/>
      <c r="P22" s="286"/>
      <c r="Q22" s="288"/>
      <c r="R22" s="348"/>
      <c r="S22" s="284"/>
      <c r="T22" s="284"/>
      <c r="U22" s="202"/>
      <c r="V22" s="204"/>
      <c r="W22" s="204"/>
      <c r="X22" s="349"/>
      <c r="Y22" s="223"/>
      <c r="Z22" s="557"/>
      <c r="AA22" s="557"/>
      <c r="AB22" s="557"/>
      <c r="AC22" s="487"/>
      <c r="AD22" s="415"/>
      <c r="AE22" s="417"/>
      <c r="AF22" s="421"/>
      <c r="AG22" s="412"/>
      <c r="AH22" s="441"/>
      <c r="AI22" s="412"/>
      <c r="AJ22" s="559" t="s">
        <v>1094</v>
      </c>
      <c r="AK22" s="193" t="s">
        <v>1181</v>
      </c>
      <c r="AL22" s="193">
        <v>1</v>
      </c>
      <c r="AM22" s="201">
        <v>0.5</v>
      </c>
      <c r="AN22" s="233">
        <v>45323</v>
      </c>
      <c r="AO22" s="233">
        <v>45657</v>
      </c>
      <c r="AP22" s="229">
        <f t="shared" si="1"/>
        <v>334</v>
      </c>
      <c r="AQ22" s="193">
        <v>5695</v>
      </c>
      <c r="AR22" s="205">
        <v>5695</v>
      </c>
      <c r="AS22" s="426"/>
      <c r="AT22" s="426"/>
      <c r="AU22" s="425" t="s">
        <v>1095</v>
      </c>
      <c r="AV22" s="429">
        <v>1433656733</v>
      </c>
      <c r="AW22" s="426"/>
      <c r="AX22" s="426"/>
      <c r="AY22" s="426"/>
      <c r="AZ22" s="205" t="s">
        <v>154</v>
      </c>
      <c r="BA22" s="205" t="s">
        <v>170</v>
      </c>
      <c r="BB22" s="193" t="s">
        <v>170</v>
      </c>
      <c r="BC22" s="193" t="s">
        <v>171</v>
      </c>
      <c r="BD22" s="233">
        <v>45323</v>
      </c>
      <c r="BE22" s="360"/>
      <c r="BF22" s="291"/>
      <c r="BG22" s="200"/>
    </row>
    <row r="23" spans="1:59" ht="108.75" customHeight="1" x14ac:dyDescent="0.25">
      <c r="A23" s="424"/>
      <c r="B23" s="424"/>
      <c r="C23" s="448"/>
      <c r="D23" s="490"/>
      <c r="E23" s="482"/>
      <c r="F23" s="462"/>
      <c r="G23" s="462"/>
      <c r="H23" s="482"/>
      <c r="I23" s="482"/>
      <c r="J23" s="482"/>
      <c r="K23" s="482"/>
      <c r="L23" s="482"/>
      <c r="M23" s="482"/>
      <c r="N23" s="463"/>
      <c r="O23" s="347"/>
      <c r="P23" s="286"/>
      <c r="Q23" s="288"/>
      <c r="R23" s="348"/>
      <c r="S23" s="284"/>
      <c r="T23" s="284"/>
      <c r="U23" s="202"/>
      <c r="V23" s="204"/>
      <c r="W23" s="204"/>
      <c r="X23" s="349"/>
      <c r="Y23" s="223"/>
      <c r="Z23" s="558"/>
      <c r="AA23" s="558"/>
      <c r="AB23" s="558"/>
      <c r="AC23" s="470"/>
      <c r="AD23" s="471"/>
      <c r="AE23" s="437"/>
      <c r="AF23" s="546"/>
      <c r="AG23" s="413"/>
      <c r="AH23" s="442"/>
      <c r="AI23" s="413"/>
      <c r="AJ23" s="559"/>
      <c r="AK23" s="193" t="s">
        <v>1183</v>
      </c>
      <c r="AL23" s="193">
        <v>11</v>
      </c>
      <c r="AM23" s="201">
        <v>0.5</v>
      </c>
      <c r="AN23" s="233">
        <v>45323</v>
      </c>
      <c r="AO23" s="233">
        <v>45657</v>
      </c>
      <c r="AP23" s="229">
        <f t="shared" si="1"/>
        <v>334</v>
      </c>
      <c r="AQ23" s="193">
        <v>5695</v>
      </c>
      <c r="AR23" s="205">
        <v>5695</v>
      </c>
      <c r="AS23" s="427"/>
      <c r="AT23" s="427"/>
      <c r="AU23" s="427"/>
      <c r="AV23" s="431"/>
      <c r="AW23" s="427"/>
      <c r="AX23" s="427"/>
      <c r="AY23" s="427"/>
      <c r="AZ23" s="205" t="s">
        <v>154</v>
      </c>
      <c r="BA23" s="205" t="s">
        <v>170</v>
      </c>
      <c r="BB23" s="193" t="s">
        <v>170</v>
      </c>
      <c r="BC23" s="193" t="s">
        <v>171</v>
      </c>
      <c r="BD23" s="233">
        <v>45323</v>
      </c>
      <c r="BE23" s="360"/>
      <c r="BF23" s="291"/>
      <c r="BG23" s="200"/>
    </row>
    <row r="24" spans="1:59" ht="155.25" customHeight="1" x14ac:dyDescent="0.25">
      <c r="A24" s="424"/>
      <c r="B24" s="424"/>
      <c r="C24" s="448"/>
      <c r="D24" s="490"/>
      <c r="E24" s="482"/>
      <c r="F24" s="462"/>
      <c r="G24" s="462"/>
      <c r="H24" s="482"/>
      <c r="I24" s="482"/>
      <c r="J24" s="482"/>
      <c r="K24" s="482"/>
      <c r="L24" s="482"/>
      <c r="M24" s="482"/>
      <c r="N24" s="461" t="s">
        <v>138</v>
      </c>
      <c r="O24" s="453" t="s">
        <v>174</v>
      </c>
      <c r="P24" s="456" t="s">
        <v>162</v>
      </c>
      <c r="Q24" s="458">
        <v>0</v>
      </c>
      <c r="R24" s="461" t="s">
        <v>175</v>
      </c>
      <c r="S24" s="445"/>
      <c r="T24" s="445" t="s">
        <v>142</v>
      </c>
      <c r="U24" s="425" t="s">
        <v>143</v>
      </c>
      <c r="V24" s="475">
        <v>0.8</v>
      </c>
      <c r="W24" s="539">
        <v>0.56999999999999995</v>
      </c>
      <c r="X24" s="432">
        <v>0.18640000000000001</v>
      </c>
      <c r="Y24" s="435">
        <v>0</v>
      </c>
      <c r="Z24" s="432">
        <v>0.30659999999999998</v>
      </c>
      <c r="AA24" s="432">
        <v>2.6700000000000002E-2</v>
      </c>
      <c r="AB24" s="432">
        <v>0</v>
      </c>
      <c r="AC24" s="469" t="s">
        <v>145</v>
      </c>
      <c r="AD24" s="414" t="s">
        <v>146</v>
      </c>
      <c r="AE24" s="416" t="s">
        <v>147</v>
      </c>
      <c r="AF24" s="418" t="s">
        <v>148</v>
      </c>
      <c r="AG24" s="439" t="s">
        <v>176</v>
      </c>
      <c r="AH24" s="440">
        <v>2021130010138</v>
      </c>
      <c r="AI24" s="439" t="s">
        <v>177</v>
      </c>
      <c r="AJ24" s="200" t="s">
        <v>178</v>
      </c>
      <c r="AK24" s="200" t="s">
        <v>179</v>
      </c>
      <c r="AL24" s="205">
        <v>5</v>
      </c>
      <c r="AM24" s="201">
        <v>0.44869123660403543</v>
      </c>
      <c r="AN24" s="233">
        <v>45323</v>
      </c>
      <c r="AO24" s="233">
        <v>45657</v>
      </c>
      <c r="AP24" s="287">
        <f>+AO24-AN24</f>
        <v>334</v>
      </c>
      <c r="AQ24" s="205">
        <v>33281</v>
      </c>
      <c r="AR24" s="205">
        <v>33281</v>
      </c>
      <c r="AS24" s="425" t="s">
        <v>151</v>
      </c>
      <c r="AT24" s="425" t="s">
        <v>1091</v>
      </c>
      <c r="AU24" s="445" t="s">
        <v>180</v>
      </c>
      <c r="AV24" s="429">
        <v>9690027387</v>
      </c>
      <c r="AW24" s="425" t="s">
        <v>1068</v>
      </c>
      <c r="AX24" s="425" t="s">
        <v>182</v>
      </c>
      <c r="AY24" s="425" t="s">
        <v>183</v>
      </c>
      <c r="AZ24" s="445" t="s">
        <v>154</v>
      </c>
      <c r="BA24" s="445" t="s">
        <v>155</v>
      </c>
      <c r="BB24" s="425" t="s">
        <v>156</v>
      </c>
      <c r="BC24" s="425" t="s">
        <v>181</v>
      </c>
      <c r="BD24" s="528">
        <v>45323</v>
      </c>
      <c r="BE24" s="531"/>
      <c r="BF24" s="425" t="s">
        <v>184</v>
      </c>
      <c r="BG24" s="200" t="s">
        <v>185</v>
      </c>
    </row>
    <row r="25" spans="1:59" ht="155.25" customHeight="1" x14ac:dyDescent="0.25">
      <c r="A25" s="424"/>
      <c r="B25" s="424"/>
      <c r="C25" s="448"/>
      <c r="D25" s="490"/>
      <c r="E25" s="482"/>
      <c r="F25" s="462"/>
      <c r="G25" s="462"/>
      <c r="H25" s="482"/>
      <c r="I25" s="462"/>
      <c r="J25" s="482"/>
      <c r="K25" s="482"/>
      <c r="L25" s="482"/>
      <c r="M25" s="482"/>
      <c r="N25" s="462"/>
      <c r="O25" s="454"/>
      <c r="P25" s="450"/>
      <c r="Q25" s="459"/>
      <c r="R25" s="462"/>
      <c r="S25" s="447"/>
      <c r="T25" s="447"/>
      <c r="U25" s="426"/>
      <c r="V25" s="475"/>
      <c r="W25" s="539"/>
      <c r="X25" s="433"/>
      <c r="Y25" s="436"/>
      <c r="Z25" s="433"/>
      <c r="AA25" s="433"/>
      <c r="AB25" s="433"/>
      <c r="AC25" s="487"/>
      <c r="AD25" s="415"/>
      <c r="AE25" s="417"/>
      <c r="AF25" s="419"/>
      <c r="AG25" s="412"/>
      <c r="AH25" s="441"/>
      <c r="AI25" s="412"/>
      <c r="AJ25" s="200" t="s">
        <v>186</v>
      </c>
      <c r="AK25" s="200" t="s">
        <v>1184</v>
      </c>
      <c r="AL25" s="205">
        <v>5</v>
      </c>
      <c r="AM25" s="201">
        <v>8.6194792609206899E-2</v>
      </c>
      <c r="AN25" s="233">
        <v>45323</v>
      </c>
      <c r="AO25" s="233">
        <v>45657</v>
      </c>
      <c r="AP25" s="287">
        <f t="shared" ref="AP25:AP33" si="2">+AO25-AN25</f>
        <v>334</v>
      </c>
      <c r="AQ25" s="205">
        <v>33281</v>
      </c>
      <c r="AR25" s="205">
        <v>33281</v>
      </c>
      <c r="AS25" s="426"/>
      <c r="AT25" s="426"/>
      <c r="AU25" s="447"/>
      <c r="AV25" s="430"/>
      <c r="AW25" s="426"/>
      <c r="AX25" s="426"/>
      <c r="AY25" s="426"/>
      <c r="AZ25" s="447"/>
      <c r="BA25" s="447"/>
      <c r="BB25" s="426"/>
      <c r="BC25" s="426"/>
      <c r="BD25" s="529"/>
      <c r="BE25" s="532"/>
      <c r="BF25" s="426"/>
      <c r="BG25" s="200" t="s">
        <v>187</v>
      </c>
    </row>
    <row r="26" spans="1:59" ht="155.25" customHeight="1" x14ac:dyDescent="0.25">
      <c r="A26" s="424"/>
      <c r="B26" s="424"/>
      <c r="C26" s="448"/>
      <c r="D26" s="490"/>
      <c r="E26" s="482"/>
      <c r="F26" s="462"/>
      <c r="G26" s="462"/>
      <c r="H26" s="482"/>
      <c r="I26" s="462"/>
      <c r="J26" s="482"/>
      <c r="K26" s="482"/>
      <c r="L26" s="482"/>
      <c r="M26" s="482"/>
      <c r="N26" s="462"/>
      <c r="O26" s="454"/>
      <c r="P26" s="450"/>
      <c r="Q26" s="459"/>
      <c r="R26" s="462"/>
      <c r="S26" s="447"/>
      <c r="T26" s="447"/>
      <c r="U26" s="426"/>
      <c r="V26" s="475"/>
      <c r="W26" s="539"/>
      <c r="X26" s="433"/>
      <c r="Y26" s="436"/>
      <c r="Z26" s="433"/>
      <c r="AA26" s="433"/>
      <c r="AB26" s="433"/>
      <c r="AC26" s="487"/>
      <c r="AD26" s="415"/>
      <c r="AE26" s="417"/>
      <c r="AF26" s="419"/>
      <c r="AG26" s="412"/>
      <c r="AH26" s="441"/>
      <c r="AI26" s="412"/>
      <c r="AJ26" s="200" t="s">
        <v>188</v>
      </c>
      <c r="AK26" s="211" t="s">
        <v>1185</v>
      </c>
      <c r="AL26" s="205">
        <v>5</v>
      </c>
      <c r="AM26" s="363">
        <v>1.8026225625981298E-3</v>
      </c>
      <c r="AN26" s="233">
        <v>45323</v>
      </c>
      <c r="AO26" s="233">
        <v>45657</v>
      </c>
      <c r="AP26" s="287">
        <f t="shared" si="2"/>
        <v>334</v>
      </c>
      <c r="AQ26" s="205">
        <v>33281</v>
      </c>
      <c r="AR26" s="205">
        <v>33281</v>
      </c>
      <c r="AS26" s="426"/>
      <c r="AT26" s="426"/>
      <c r="AU26" s="447"/>
      <c r="AV26" s="430"/>
      <c r="AW26" s="426"/>
      <c r="AX26" s="426"/>
      <c r="AY26" s="426"/>
      <c r="AZ26" s="447"/>
      <c r="BA26" s="447"/>
      <c r="BB26" s="426"/>
      <c r="BC26" s="426"/>
      <c r="BD26" s="529"/>
      <c r="BE26" s="532"/>
      <c r="BF26" s="426"/>
      <c r="BG26" s="200" t="s">
        <v>189</v>
      </c>
    </row>
    <row r="27" spans="1:59" ht="155.25" customHeight="1" x14ac:dyDescent="0.25">
      <c r="A27" s="424"/>
      <c r="B27" s="424"/>
      <c r="C27" s="448"/>
      <c r="D27" s="490"/>
      <c r="E27" s="482"/>
      <c r="F27" s="462"/>
      <c r="G27" s="462"/>
      <c r="H27" s="482"/>
      <c r="I27" s="462"/>
      <c r="J27" s="482"/>
      <c r="K27" s="482"/>
      <c r="L27" s="482"/>
      <c r="M27" s="482"/>
      <c r="N27" s="462"/>
      <c r="O27" s="454"/>
      <c r="P27" s="450"/>
      <c r="Q27" s="459"/>
      <c r="R27" s="462"/>
      <c r="S27" s="447"/>
      <c r="T27" s="447"/>
      <c r="U27" s="426"/>
      <c r="V27" s="475"/>
      <c r="W27" s="539"/>
      <c r="X27" s="433"/>
      <c r="Y27" s="436"/>
      <c r="Z27" s="433"/>
      <c r="AA27" s="433"/>
      <c r="AB27" s="433"/>
      <c r="AC27" s="487"/>
      <c r="AD27" s="415"/>
      <c r="AE27" s="417"/>
      <c r="AF27" s="419"/>
      <c r="AG27" s="412"/>
      <c r="AH27" s="441"/>
      <c r="AI27" s="412"/>
      <c r="AJ27" s="200" t="s">
        <v>190</v>
      </c>
      <c r="AK27" s="211" t="s">
        <v>191</v>
      </c>
      <c r="AL27" s="205">
        <v>5</v>
      </c>
      <c r="AM27" s="201">
        <v>0.29145927634724444</v>
      </c>
      <c r="AN27" s="233">
        <v>45323</v>
      </c>
      <c r="AO27" s="233">
        <v>45657</v>
      </c>
      <c r="AP27" s="287">
        <f t="shared" si="2"/>
        <v>334</v>
      </c>
      <c r="AQ27" s="205">
        <v>33281</v>
      </c>
      <c r="AR27" s="205">
        <v>33281</v>
      </c>
      <c r="AS27" s="426"/>
      <c r="AT27" s="426"/>
      <c r="AU27" s="447"/>
      <c r="AV27" s="430"/>
      <c r="AW27" s="426"/>
      <c r="AX27" s="426"/>
      <c r="AY27" s="426"/>
      <c r="AZ27" s="447"/>
      <c r="BA27" s="447"/>
      <c r="BB27" s="426"/>
      <c r="BC27" s="426"/>
      <c r="BD27" s="529"/>
      <c r="BE27" s="532"/>
      <c r="BF27" s="427"/>
      <c r="BG27" s="200" t="s">
        <v>192</v>
      </c>
    </row>
    <row r="28" spans="1:59" ht="155.25" customHeight="1" x14ac:dyDescent="0.25">
      <c r="A28" s="424"/>
      <c r="B28" s="424"/>
      <c r="C28" s="448"/>
      <c r="D28" s="490"/>
      <c r="E28" s="482"/>
      <c r="F28" s="462"/>
      <c r="G28" s="462"/>
      <c r="H28" s="482"/>
      <c r="I28" s="462"/>
      <c r="J28" s="482"/>
      <c r="K28" s="482"/>
      <c r="L28" s="482"/>
      <c r="M28" s="482"/>
      <c r="N28" s="462"/>
      <c r="O28" s="454"/>
      <c r="P28" s="450"/>
      <c r="Q28" s="459"/>
      <c r="R28" s="462"/>
      <c r="S28" s="447"/>
      <c r="T28" s="447"/>
      <c r="U28" s="426"/>
      <c r="V28" s="475"/>
      <c r="W28" s="539"/>
      <c r="X28" s="433"/>
      <c r="Y28" s="436"/>
      <c r="Z28" s="433"/>
      <c r="AA28" s="433"/>
      <c r="AB28" s="433"/>
      <c r="AC28" s="487"/>
      <c r="AD28" s="415"/>
      <c r="AE28" s="417"/>
      <c r="AF28" s="419"/>
      <c r="AG28" s="412"/>
      <c r="AH28" s="441"/>
      <c r="AI28" s="412"/>
      <c r="AJ28" s="200" t="s">
        <v>193</v>
      </c>
      <c r="AK28" s="205" t="s">
        <v>194</v>
      </c>
      <c r="AL28" s="205">
        <v>5</v>
      </c>
      <c r="AM28" s="201">
        <v>2.0605876436208672E-2</v>
      </c>
      <c r="AN28" s="233">
        <v>45323</v>
      </c>
      <c r="AO28" s="233">
        <v>45657</v>
      </c>
      <c r="AP28" s="287">
        <f t="shared" si="2"/>
        <v>334</v>
      </c>
      <c r="AQ28" s="205">
        <v>33281</v>
      </c>
      <c r="AR28" s="205">
        <v>33281</v>
      </c>
      <c r="AS28" s="426"/>
      <c r="AT28" s="426"/>
      <c r="AU28" s="447"/>
      <c r="AV28" s="430"/>
      <c r="AW28" s="426"/>
      <c r="AX28" s="426"/>
      <c r="AY28" s="426"/>
      <c r="AZ28" s="447"/>
      <c r="BA28" s="447"/>
      <c r="BB28" s="426"/>
      <c r="BC28" s="426"/>
      <c r="BD28" s="529"/>
      <c r="BE28" s="532"/>
      <c r="BF28" s="425" t="s">
        <v>195</v>
      </c>
      <c r="BG28" s="200" t="s">
        <v>196</v>
      </c>
    </row>
    <row r="29" spans="1:59" ht="155.25" customHeight="1" x14ac:dyDescent="0.25">
      <c r="A29" s="424"/>
      <c r="B29" s="424"/>
      <c r="C29" s="448"/>
      <c r="D29" s="490"/>
      <c r="E29" s="482"/>
      <c r="F29" s="462"/>
      <c r="G29" s="462"/>
      <c r="H29" s="482"/>
      <c r="I29" s="462"/>
      <c r="J29" s="482"/>
      <c r="K29" s="482"/>
      <c r="L29" s="482"/>
      <c r="M29" s="482"/>
      <c r="N29" s="462"/>
      <c r="O29" s="454"/>
      <c r="P29" s="450"/>
      <c r="Q29" s="459"/>
      <c r="R29" s="462"/>
      <c r="S29" s="447"/>
      <c r="T29" s="447"/>
      <c r="U29" s="426"/>
      <c r="V29" s="475"/>
      <c r="W29" s="539"/>
      <c r="X29" s="433"/>
      <c r="Y29" s="436"/>
      <c r="Z29" s="433"/>
      <c r="AA29" s="433"/>
      <c r="AB29" s="433"/>
      <c r="AC29" s="487"/>
      <c r="AD29" s="415"/>
      <c r="AE29" s="417"/>
      <c r="AF29" s="419"/>
      <c r="AG29" s="412"/>
      <c r="AH29" s="441"/>
      <c r="AI29" s="412"/>
      <c r="AJ29" s="200" t="s">
        <v>197</v>
      </c>
      <c r="AK29" s="205" t="s">
        <v>198</v>
      </c>
      <c r="AL29" s="205">
        <v>5</v>
      </c>
      <c r="AM29" s="201">
        <v>9.6418248441014445E-2</v>
      </c>
      <c r="AN29" s="233">
        <v>45323</v>
      </c>
      <c r="AO29" s="233">
        <v>45657</v>
      </c>
      <c r="AP29" s="287">
        <f>+AO29-AN29</f>
        <v>334</v>
      </c>
      <c r="AQ29" s="205">
        <v>33281</v>
      </c>
      <c r="AR29" s="205">
        <v>33281</v>
      </c>
      <c r="AS29" s="426"/>
      <c r="AT29" s="426"/>
      <c r="AU29" s="447"/>
      <c r="AV29" s="430"/>
      <c r="AW29" s="426"/>
      <c r="AX29" s="426"/>
      <c r="AY29" s="426"/>
      <c r="AZ29" s="447"/>
      <c r="BA29" s="447"/>
      <c r="BB29" s="426"/>
      <c r="BC29" s="426"/>
      <c r="BD29" s="529"/>
      <c r="BE29" s="532"/>
      <c r="BF29" s="426"/>
      <c r="BG29" s="200" t="s">
        <v>199</v>
      </c>
    </row>
    <row r="30" spans="1:59" ht="155.25" customHeight="1" x14ac:dyDescent="0.25">
      <c r="A30" s="424"/>
      <c r="B30" s="424"/>
      <c r="C30" s="448"/>
      <c r="D30" s="490"/>
      <c r="E30" s="482"/>
      <c r="F30" s="462"/>
      <c r="G30" s="462"/>
      <c r="H30" s="482"/>
      <c r="I30" s="462"/>
      <c r="J30" s="482"/>
      <c r="K30" s="482"/>
      <c r="L30" s="482"/>
      <c r="M30" s="482"/>
      <c r="N30" s="462"/>
      <c r="O30" s="454"/>
      <c r="P30" s="450"/>
      <c r="Q30" s="459"/>
      <c r="R30" s="462"/>
      <c r="S30" s="447"/>
      <c r="T30" s="447"/>
      <c r="U30" s="426"/>
      <c r="V30" s="475"/>
      <c r="W30" s="539"/>
      <c r="X30" s="433"/>
      <c r="Y30" s="436"/>
      <c r="Z30" s="433"/>
      <c r="AA30" s="433"/>
      <c r="AB30" s="433"/>
      <c r="AC30" s="487"/>
      <c r="AD30" s="415"/>
      <c r="AE30" s="417"/>
      <c r="AF30" s="419"/>
      <c r="AG30" s="412"/>
      <c r="AH30" s="441"/>
      <c r="AI30" s="412"/>
      <c r="AJ30" s="212" t="s">
        <v>200</v>
      </c>
      <c r="AK30" s="205" t="s">
        <v>1186</v>
      </c>
      <c r="AL30" s="205">
        <v>5</v>
      </c>
      <c r="AM30" s="201">
        <v>6.0039268906557529E-3</v>
      </c>
      <c r="AN30" s="233">
        <v>45323</v>
      </c>
      <c r="AO30" s="233">
        <v>45657</v>
      </c>
      <c r="AP30" s="287">
        <f t="shared" si="2"/>
        <v>334</v>
      </c>
      <c r="AQ30" s="205">
        <v>33281</v>
      </c>
      <c r="AR30" s="205">
        <v>33281</v>
      </c>
      <c r="AS30" s="426"/>
      <c r="AT30" s="426"/>
      <c r="AU30" s="447"/>
      <c r="AV30" s="430"/>
      <c r="AW30" s="426"/>
      <c r="AX30" s="426"/>
      <c r="AY30" s="426"/>
      <c r="AZ30" s="447"/>
      <c r="BA30" s="447"/>
      <c r="BB30" s="426"/>
      <c r="BC30" s="426"/>
      <c r="BD30" s="529"/>
      <c r="BE30" s="532"/>
      <c r="BF30" s="426"/>
      <c r="BG30" s="200" t="s">
        <v>201</v>
      </c>
    </row>
    <row r="31" spans="1:59" ht="155.25" customHeight="1" x14ac:dyDescent="0.25">
      <c r="A31" s="424"/>
      <c r="B31" s="424"/>
      <c r="C31" s="448"/>
      <c r="D31" s="490"/>
      <c r="E31" s="482"/>
      <c r="F31" s="462"/>
      <c r="G31" s="462"/>
      <c r="H31" s="482"/>
      <c r="I31" s="462"/>
      <c r="J31" s="482"/>
      <c r="K31" s="482"/>
      <c r="L31" s="482"/>
      <c r="M31" s="482"/>
      <c r="N31" s="462"/>
      <c r="O31" s="454"/>
      <c r="P31" s="450"/>
      <c r="Q31" s="459"/>
      <c r="R31" s="462"/>
      <c r="S31" s="447"/>
      <c r="T31" s="447"/>
      <c r="U31" s="426"/>
      <c r="V31" s="475"/>
      <c r="W31" s="539"/>
      <c r="X31" s="433"/>
      <c r="Y31" s="436"/>
      <c r="Z31" s="433"/>
      <c r="AA31" s="433"/>
      <c r="AB31" s="433"/>
      <c r="AC31" s="487"/>
      <c r="AD31" s="415"/>
      <c r="AE31" s="417"/>
      <c r="AF31" s="419"/>
      <c r="AG31" s="412"/>
      <c r="AH31" s="441"/>
      <c r="AI31" s="412"/>
      <c r="AJ31" s="213" t="s">
        <v>202</v>
      </c>
      <c r="AK31" s="205" t="s">
        <v>1187</v>
      </c>
      <c r="AL31" s="205">
        <v>5</v>
      </c>
      <c r="AM31" s="363">
        <v>1.17962432338789E-3</v>
      </c>
      <c r="AN31" s="233">
        <v>45323</v>
      </c>
      <c r="AO31" s="233">
        <v>45657</v>
      </c>
      <c r="AP31" s="287">
        <f t="shared" si="2"/>
        <v>334</v>
      </c>
      <c r="AQ31" s="205">
        <v>33281</v>
      </c>
      <c r="AR31" s="205">
        <v>33281</v>
      </c>
      <c r="AS31" s="426"/>
      <c r="AT31" s="426"/>
      <c r="AU31" s="447"/>
      <c r="AV31" s="430"/>
      <c r="AW31" s="426"/>
      <c r="AX31" s="426"/>
      <c r="AY31" s="426"/>
      <c r="AZ31" s="447"/>
      <c r="BA31" s="447"/>
      <c r="BB31" s="426"/>
      <c r="BC31" s="426"/>
      <c r="BD31" s="529"/>
      <c r="BE31" s="532"/>
      <c r="BF31" s="427"/>
      <c r="BG31" s="200" t="s">
        <v>203</v>
      </c>
    </row>
    <row r="32" spans="1:59" ht="155.25" customHeight="1" x14ac:dyDescent="0.25">
      <c r="A32" s="424"/>
      <c r="B32" s="424"/>
      <c r="C32" s="448"/>
      <c r="D32" s="490"/>
      <c r="E32" s="482"/>
      <c r="F32" s="462"/>
      <c r="G32" s="462"/>
      <c r="H32" s="482"/>
      <c r="I32" s="462"/>
      <c r="J32" s="482"/>
      <c r="K32" s="482"/>
      <c r="L32" s="482"/>
      <c r="M32" s="482"/>
      <c r="N32" s="462"/>
      <c r="O32" s="454"/>
      <c r="P32" s="450"/>
      <c r="Q32" s="459"/>
      <c r="R32" s="462"/>
      <c r="S32" s="447"/>
      <c r="T32" s="447"/>
      <c r="U32" s="426"/>
      <c r="V32" s="475"/>
      <c r="W32" s="539"/>
      <c r="X32" s="433"/>
      <c r="Y32" s="436"/>
      <c r="Z32" s="433"/>
      <c r="AA32" s="433"/>
      <c r="AB32" s="433"/>
      <c r="AC32" s="487"/>
      <c r="AD32" s="415"/>
      <c r="AE32" s="417"/>
      <c r="AF32" s="419"/>
      <c r="AG32" s="412"/>
      <c r="AH32" s="441"/>
      <c r="AI32" s="412"/>
      <c r="AJ32" s="212" t="s">
        <v>204</v>
      </c>
      <c r="AK32" s="193" t="s">
        <v>205</v>
      </c>
      <c r="AL32" s="205">
        <v>1</v>
      </c>
      <c r="AM32" s="201">
        <v>4.4858025951831089E-2</v>
      </c>
      <c r="AN32" s="233">
        <v>45323</v>
      </c>
      <c r="AO32" s="233">
        <v>45657</v>
      </c>
      <c r="AP32" s="287">
        <f>+AO32-AN32</f>
        <v>334</v>
      </c>
      <c r="AQ32" s="205">
        <v>33281</v>
      </c>
      <c r="AR32" s="205">
        <v>33281</v>
      </c>
      <c r="AS32" s="426"/>
      <c r="AT32" s="426"/>
      <c r="AU32" s="447"/>
      <c r="AV32" s="430"/>
      <c r="AW32" s="426"/>
      <c r="AX32" s="426"/>
      <c r="AY32" s="426"/>
      <c r="AZ32" s="447"/>
      <c r="BA32" s="447"/>
      <c r="BB32" s="426"/>
      <c r="BC32" s="426"/>
      <c r="BD32" s="529"/>
      <c r="BE32" s="532"/>
      <c r="BF32" s="425" t="s">
        <v>206</v>
      </c>
      <c r="BG32" s="200" t="s">
        <v>207</v>
      </c>
    </row>
    <row r="33" spans="1:59" ht="155.25" customHeight="1" x14ac:dyDescent="0.25">
      <c r="A33" s="424"/>
      <c r="B33" s="424"/>
      <c r="C33" s="448"/>
      <c r="D33" s="490"/>
      <c r="E33" s="482"/>
      <c r="F33" s="462"/>
      <c r="G33" s="462"/>
      <c r="H33" s="482"/>
      <c r="I33" s="462"/>
      <c r="J33" s="482"/>
      <c r="K33" s="482"/>
      <c r="L33" s="482"/>
      <c r="M33" s="482"/>
      <c r="N33" s="463"/>
      <c r="O33" s="454"/>
      <c r="P33" s="450"/>
      <c r="Q33" s="459"/>
      <c r="R33" s="462"/>
      <c r="S33" s="447"/>
      <c r="T33" s="447"/>
      <c r="U33" s="426"/>
      <c r="V33" s="475"/>
      <c r="W33" s="539"/>
      <c r="X33" s="433"/>
      <c r="Y33" s="436"/>
      <c r="Z33" s="433"/>
      <c r="AA33" s="433"/>
      <c r="AB33" s="433"/>
      <c r="AC33" s="470"/>
      <c r="AD33" s="471"/>
      <c r="AE33" s="437"/>
      <c r="AF33" s="438"/>
      <c r="AG33" s="413"/>
      <c r="AH33" s="442"/>
      <c r="AI33" s="413"/>
      <c r="AJ33" s="200" t="s">
        <v>208</v>
      </c>
      <c r="AK33" s="193" t="s">
        <v>209</v>
      </c>
      <c r="AL33" s="205">
        <v>1</v>
      </c>
      <c r="AM33" s="363">
        <v>2.7863698338172717E-3</v>
      </c>
      <c r="AN33" s="233">
        <v>45323</v>
      </c>
      <c r="AO33" s="233">
        <v>45657</v>
      </c>
      <c r="AP33" s="287">
        <f t="shared" si="2"/>
        <v>334</v>
      </c>
      <c r="AQ33" s="205">
        <v>33281</v>
      </c>
      <c r="AR33" s="205">
        <v>33281</v>
      </c>
      <c r="AS33" s="427"/>
      <c r="AT33" s="427"/>
      <c r="AU33" s="446"/>
      <c r="AV33" s="431"/>
      <c r="AW33" s="427"/>
      <c r="AX33" s="427"/>
      <c r="AY33" s="427"/>
      <c r="AZ33" s="446"/>
      <c r="BA33" s="446"/>
      <c r="BB33" s="427"/>
      <c r="BC33" s="427"/>
      <c r="BD33" s="530"/>
      <c r="BE33" s="533"/>
      <c r="BF33" s="427"/>
      <c r="BG33" s="200" t="s">
        <v>210</v>
      </c>
    </row>
    <row r="34" spans="1:59" ht="129.75" customHeight="1" x14ac:dyDescent="0.25">
      <c r="A34" s="449" t="s">
        <v>131</v>
      </c>
      <c r="B34" s="424"/>
      <c r="C34" s="448"/>
      <c r="D34" s="490"/>
      <c r="E34" s="482"/>
      <c r="F34" s="462"/>
      <c r="G34" s="462"/>
      <c r="H34" s="482"/>
      <c r="I34" s="462"/>
      <c r="J34" s="482"/>
      <c r="K34" s="482"/>
      <c r="L34" s="482"/>
      <c r="M34" s="482"/>
      <c r="N34" s="461" t="s">
        <v>138</v>
      </c>
      <c r="O34" s="454"/>
      <c r="P34" s="450"/>
      <c r="Q34" s="459"/>
      <c r="R34" s="462"/>
      <c r="S34" s="447"/>
      <c r="T34" s="447"/>
      <c r="U34" s="426"/>
      <c r="V34" s="475"/>
      <c r="W34" s="539"/>
      <c r="X34" s="433"/>
      <c r="Y34" s="436"/>
      <c r="Z34" s="433"/>
      <c r="AA34" s="433"/>
      <c r="AB34" s="433"/>
      <c r="AC34" s="469" t="s">
        <v>145</v>
      </c>
      <c r="AD34" s="414" t="s">
        <v>146</v>
      </c>
      <c r="AE34" s="416" t="s">
        <v>147</v>
      </c>
      <c r="AF34" s="418" t="s">
        <v>148</v>
      </c>
      <c r="AG34" s="439" t="s">
        <v>211</v>
      </c>
      <c r="AH34" s="440">
        <v>2021002130267</v>
      </c>
      <c r="AI34" s="439" t="s">
        <v>212</v>
      </c>
      <c r="AJ34" s="200" t="s">
        <v>213</v>
      </c>
      <c r="AK34" s="193" t="s">
        <v>214</v>
      </c>
      <c r="AL34" s="205">
        <v>1</v>
      </c>
      <c r="AM34" s="201">
        <v>0.14778082660090774</v>
      </c>
      <c r="AN34" s="233">
        <v>45323</v>
      </c>
      <c r="AO34" s="233">
        <v>45657</v>
      </c>
      <c r="AP34" s="287">
        <f>+AO34-AN34</f>
        <v>334</v>
      </c>
      <c r="AQ34" s="284">
        <v>340</v>
      </c>
      <c r="AR34" s="284">
        <v>340</v>
      </c>
      <c r="AS34" s="424" t="s">
        <v>151</v>
      </c>
      <c r="AT34" s="425" t="s">
        <v>1091</v>
      </c>
      <c r="AU34" s="445" t="s">
        <v>180</v>
      </c>
      <c r="AV34" s="429">
        <v>1221881311</v>
      </c>
      <c r="AW34" s="445" t="s">
        <v>1068</v>
      </c>
      <c r="AX34" s="425" t="s">
        <v>215</v>
      </c>
      <c r="AY34" s="425" t="s">
        <v>216</v>
      </c>
      <c r="AZ34" s="445" t="s">
        <v>154</v>
      </c>
      <c r="BA34" s="445" t="s">
        <v>155</v>
      </c>
      <c r="BB34" s="425" t="s">
        <v>156</v>
      </c>
      <c r="BC34" s="425" t="s">
        <v>181</v>
      </c>
      <c r="BD34" s="404">
        <v>45323</v>
      </c>
      <c r="BE34" s="443"/>
      <c r="BF34" s="425" t="s">
        <v>217</v>
      </c>
      <c r="BG34" s="200" t="s">
        <v>218</v>
      </c>
    </row>
    <row r="35" spans="1:59" ht="129.75" customHeight="1" x14ac:dyDescent="0.25">
      <c r="A35" s="449"/>
      <c r="B35" s="424"/>
      <c r="C35" s="448"/>
      <c r="D35" s="490"/>
      <c r="E35" s="482"/>
      <c r="F35" s="462"/>
      <c r="G35" s="462"/>
      <c r="H35" s="482"/>
      <c r="I35" s="462"/>
      <c r="J35" s="482"/>
      <c r="K35" s="482"/>
      <c r="L35" s="482"/>
      <c r="M35" s="482"/>
      <c r="N35" s="462"/>
      <c r="O35" s="454"/>
      <c r="P35" s="450"/>
      <c r="Q35" s="459"/>
      <c r="R35" s="462"/>
      <c r="S35" s="447"/>
      <c r="T35" s="447"/>
      <c r="U35" s="426"/>
      <c r="V35" s="475"/>
      <c r="W35" s="539"/>
      <c r="X35" s="433"/>
      <c r="Y35" s="436"/>
      <c r="Z35" s="433"/>
      <c r="AA35" s="433"/>
      <c r="AB35" s="433"/>
      <c r="AC35" s="487"/>
      <c r="AD35" s="415"/>
      <c r="AE35" s="417"/>
      <c r="AF35" s="419"/>
      <c r="AG35" s="412"/>
      <c r="AH35" s="441"/>
      <c r="AI35" s="412"/>
      <c r="AJ35" s="200" t="s">
        <v>219</v>
      </c>
      <c r="AK35" s="193" t="s">
        <v>1188</v>
      </c>
      <c r="AL35" s="205">
        <v>1</v>
      </c>
      <c r="AM35" s="201">
        <v>3.3021527270926172E-2</v>
      </c>
      <c r="AN35" s="233">
        <v>45323</v>
      </c>
      <c r="AO35" s="233">
        <v>45657</v>
      </c>
      <c r="AP35" s="287">
        <f t="shared" ref="AP35:AP98" si="3">+AO35-AN35</f>
        <v>334</v>
      </c>
      <c r="AQ35" s="284">
        <v>340</v>
      </c>
      <c r="AR35" s="284">
        <v>340</v>
      </c>
      <c r="AS35" s="424"/>
      <c r="AT35" s="426"/>
      <c r="AU35" s="447"/>
      <c r="AV35" s="430"/>
      <c r="AW35" s="447"/>
      <c r="AX35" s="426"/>
      <c r="AY35" s="426"/>
      <c r="AZ35" s="447"/>
      <c r="BA35" s="447"/>
      <c r="BB35" s="426"/>
      <c r="BC35" s="426"/>
      <c r="BD35" s="467"/>
      <c r="BE35" s="466"/>
      <c r="BF35" s="427"/>
      <c r="BG35" s="200" t="s">
        <v>220</v>
      </c>
    </row>
    <row r="36" spans="1:59" ht="129.75" customHeight="1" x14ac:dyDescent="0.25">
      <c r="A36" s="449"/>
      <c r="B36" s="424"/>
      <c r="C36" s="448"/>
      <c r="D36" s="490"/>
      <c r="E36" s="482"/>
      <c r="F36" s="462"/>
      <c r="G36" s="462"/>
      <c r="H36" s="482"/>
      <c r="I36" s="462"/>
      <c r="J36" s="482"/>
      <c r="K36" s="482"/>
      <c r="L36" s="482"/>
      <c r="M36" s="482"/>
      <c r="N36" s="462"/>
      <c r="O36" s="454"/>
      <c r="P36" s="450"/>
      <c r="Q36" s="459"/>
      <c r="R36" s="462"/>
      <c r="S36" s="447"/>
      <c r="T36" s="447"/>
      <c r="U36" s="426"/>
      <c r="V36" s="475"/>
      <c r="W36" s="539"/>
      <c r="X36" s="433"/>
      <c r="Y36" s="436"/>
      <c r="Z36" s="433"/>
      <c r="AA36" s="433"/>
      <c r="AB36" s="433"/>
      <c r="AC36" s="487"/>
      <c r="AD36" s="415"/>
      <c r="AE36" s="417"/>
      <c r="AF36" s="419"/>
      <c r="AG36" s="412"/>
      <c r="AH36" s="441"/>
      <c r="AI36" s="412"/>
      <c r="AJ36" s="200" t="s">
        <v>221</v>
      </c>
      <c r="AK36" s="193" t="s">
        <v>222</v>
      </c>
      <c r="AL36" s="205">
        <v>1</v>
      </c>
      <c r="AM36" s="201">
        <v>7.034580142649044E-2</v>
      </c>
      <c r="AN36" s="233">
        <v>45323</v>
      </c>
      <c r="AO36" s="233">
        <v>45657</v>
      </c>
      <c r="AP36" s="287">
        <f t="shared" si="3"/>
        <v>334</v>
      </c>
      <c r="AQ36" s="284">
        <v>340</v>
      </c>
      <c r="AR36" s="284">
        <v>340</v>
      </c>
      <c r="AS36" s="424"/>
      <c r="AT36" s="426"/>
      <c r="AU36" s="447"/>
      <c r="AV36" s="430"/>
      <c r="AW36" s="447"/>
      <c r="AX36" s="426"/>
      <c r="AY36" s="426"/>
      <c r="AZ36" s="447"/>
      <c r="BA36" s="447"/>
      <c r="BB36" s="426"/>
      <c r="BC36" s="426"/>
      <c r="BD36" s="467"/>
      <c r="BE36" s="466"/>
      <c r="BF36" s="425" t="s">
        <v>223</v>
      </c>
      <c r="BG36" s="200" t="s">
        <v>224</v>
      </c>
    </row>
    <row r="37" spans="1:59" ht="129.75" customHeight="1" x14ac:dyDescent="0.25">
      <c r="A37" s="449"/>
      <c r="B37" s="424"/>
      <c r="C37" s="448"/>
      <c r="D37" s="490"/>
      <c r="E37" s="482"/>
      <c r="F37" s="462"/>
      <c r="G37" s="462"/>
      <c r="H37" s="482"/>
      <c r="I37" s="462"/>
      <c r="J37" s="482"/>
      <c r="K37" s="482"/>
      <c r="L37" s="482"/>
      <c r="M37" s="482"/>
      <c r="N37" s="462"/>
      <c r="O37" s="454"/>
      <c r="P37" s="450"/>
      <c r="Q37" s="459"/>
      <c r="R37" s="462"/>
      <c r="S37" s="447"/>
      <c r="T37" s="447"/>
      <c r="U37" s="426"/>
      <c r="V37" s="475"/>
      <c r="W37" s="539"/>
      <c r="X37" s="433"/>
      <c r="Y37" s="436"/>
      <c r="Z37" s="433"/>
      <c r="AA37" s="433"/>
      <c r="AB37" s="433"/>
      <c r="AC37" s="487"/>
      <c r="AD37" s="415"/>
      <c r="AE37" s="417"/>
      <c r="AF37" s="419"/>
      <c r="AG37" s="412"/>
      <c r="AH37" s="441"/>
      <c r="AI37" s="412"/>
      <c r="AJ37" s="200" t="s">
        <v>225</v>
      </c>
      <c r="AK37" s="193" t="s">
        <v>191</v>
      </c>
      <c r="AL37" s="205">
        <v>1</v>
      </c>
      <c r="AM37" s="201">
        <v>0.58138958193901824</v>
      </c>
      <c r="AN37" s="233">
        <v>45323</v>
      </c>
      <c r="AO37" s="233">
        <v>45657</v>
      </c>
      <c r="AP37" s="287">
        <f t="shared" si="3"/>
        <v>334</v>
      </c>
      <c r="AQ37" s="284">
        <v>340</v>
      </c>
      <c r="AR37" s="284">
        <v>340</v>
      </c>
      <c r="AS37" s="424"/>
      <c r="AT37" s="426"/>
      <c r="AU37" s="447"/>
      <c r="AV37" s="430"/>
      <c r="AW37" s="447"/>
      <c r="AX37" s="426"/>
      <c r="AY37" s="426"/>
      <c r="AZ37" s="447"/>
      <c r="BA37" s="447"/>
      <c r="BB37" s="426"/>
      <c r="BC37" s="426"/>
      <c r="BD37" s="467"/>
      <c r="BE37" s="466"/>
      <c r="BF37" s="427"/>
      <c r="BG37" s="200" t="s">
        <v>226</v>
      </c>
    </row>
    <row r="38" spans="1:59" ht="129.75" customHeight="1" x14ac:dyDescent="0.25">
      <c r="A38" s="449"/>
      <c r="B38" s="424"/>
      <c r="C38" s="448"/>
      <c r="D38" s="490"/>
      <c r="E38" s="482"/>
      <c r="F38" s="462"/>
      <c r="G38" s="462"/>
      <c r="H38" s="482"/>
      <c r="I38" s="462"/>
      <c r="J38" s="482"/>
      <c r="K38" s="482"/>
      <c r="L38" s="482"/>
      <c r="M38" s="482"/>
      <c r="N38" s="463"/>
      <c r="O38" s="454"/>
      <c r="P38" s="450"/>
      <c r="Q38" s="459"/>
      <c r="R38" s="462"/>
      <c r="S38" s="447"/>
      <c r="T38" s="447"/>
      <c r="U38" s="426"/>
      <c r="V38" s="475"/>
      <c r="W38" s="539"/>
      <c r="X38" s="433"/>
      <c r="Y38" s="436"/>
      <c r="Z38" s="433"/>
      <c r="AA38" s="433"/>
      <c r="AB38" s="433"/>
      <c r="AC38" s="487"/>
      <c r="AD38" s="415"/>
      <c r="AE38" s="417"/>
      <c r="AF38" s="419"/>
      <c r="AG38" s="412"/>
      <c r="AH38" s="441"/>
      <c r="AI38" s="412"/>
      <c r="AJ38" s="200" t="s">
        <v>227</v>
      </c>
      <c r="AK38" s="205" t="s">
        <v>194</v>
      </c>
      <c r="AL38" s="205">
        <v>1</v>
      </c>
      <c r="AM38" s="363">
        <v>1.5374226486859022E-3</v>
      </c>
      <c r="AN38" s="233">
        <v>45323</v>
      </c>
      <c r="AO38" s="233">
        <v>45657</v>
      </c>
      <c r="AP38" s="287">
        <f t="shared" si="3"/>
        <v>334</v>
      </c>
      <c r="AQ38" s="284">
        <v>340</v>
      </c>
      <c r="AR38" s="284">
        <v>340</v>
      </c>
      <c r="AS38" s="424"/>
      <c r="AT38" s="426"/>
      <c r="AU38" s="447"/>
      <c r="AV38" s="430"/>
      <c r="AW38" s="447"/>
      <c r="AX38" s="426"/>
      <c r="AY38" s="426"/>
      <c r="AZ38" s="447"/>
      <c r="BA38" s="447"/>
      <c r="BB38" s="426"/>
      <c r="BC38" s="426"/>
      <c r="BD38" s="467"/>
      <c r="BE38" s="466"/>
      <c r="BF38" s="200"/>
      <c r="BG38" s="209"/>
    </row>
    <row r="39" spans="1:59" ht="129.75" customHeight="1" x14ac:dyDescent="0.25">
      <c r="A39" s="449"/>
      <c r="B39" s="424"/>
      <c r="C39" s="448"/>
      <c r="D39" s="490"/>
      <c r="E39" s="482"/>
      <c r="F39" s="462"/>
      <c r="G39" s="462"/>
      <c r="H39" s="482"/>
      <c r="I39" s="462"/>
      <c r="J39" s="482"/>
      <c r="K39" s="482"/>
      <c r="L39" s="482"/>
      <c r="M39" s="482"/>
      <c r="N39" s="461" t="s">
        <v>138</v>
      </c>
      <c r="O39" s="454"/>
      <c r="P39" s="450"/>
      <c r="Q39" s="459"/>
      <c r="R39" s="462"/>
      <c r="S39" s="447"/>
      <c r="T39" s="447"/>
      <c r="U39" s="426"/>
      <c r="V39" s="475"/>
      <c r="W39" s="539"/>
      <c r="X39" s="433"/>
      <c r="Y39" s="436"/>
      <c r="Z39" s="433"/>
      <c r="AA39" s="433"/>
      <c r="AB39" s="433"/>
      <c r="AC39" s="487"/>
      <c r="AD39" s="415"/>
      <c r="AE39" s="417"/>
      <c r="AF39" s="419"/>
      <c r="AG39" s="412"/>
      <c r="AH39" s="441"/>
      <c r="AI39" s="412"/>
      <c r="AJ39" s="200" t="s">
        <v>228</v>
      </c>
      <c r="AK39" s="205" t="s">
        <v>198</v>
      </c>
      <c r="AL39" s="205">
        <v>1</v>
      </c>
      <c r="AM39" s="201">
        <v>1.852824886895111E-2</v>
      </c>
      <c r="AN39" s="233">
        <v>45323</v>
      </c>
      <c r="AO39" s="233">
        <v>45657</v>
      </c>
      <c r="AP39" s="287">
        <f t="shared" si="3"/>
        <v>334</v>
      </c>
      <c r="AQ39" s="284">
        <v>340</v>
      </c>
      <c r="AR39" s="284">
        <v>340</v>
      </c>
      <c r="AS39" s="424"/>
      <c r="AT39" s="426"/>
      <c r="AU39" s="447"/>
      <c r="AV39" s="430"/>
      <c r="AW39" s="447"/>
      <c r="AX39" s="426"/>
      <c r="AY39" s="426"/>
      <c r="AZ39" s="447"/>
      <c r="BA39" s="447"/>
      <c r="BB39" s="426"/>
      <c r="BC39" s="426"/>
      <c r="BD39" s="467"/>
      <c r="BE39" s="466"/>
      <c r="BF39" s="200"/>
      <c r="BG39" s="209"/>
    </row>
    <row r="40" spans="1:59" ht="129.75" customHeight="1" x14ac:dyDescent="0.25">
      <c r="A40" s="449"/>
      <c r="B40" s="424"/>
      <c r="C40" s="448"/>
      <c r="D40" s="490"/>
      <c r="E40" s="482"/>
      <c r="F40" s="462"/>
      <c r="G40" s="462"/>
      <c r="H40" s="482"/>
      <c r="I40" s="462"/>
      <c r="J40" s="482"/>
      <c r="K40" s="482"/>
      <c r="L40" s="482"/>
      <c r="M40" s="482"/>
      <c r="N40" s="462"/>
      <c r="O40" s="454"/>
      <c r="P40" s="450"/>
      <c r="Q40" s="459"/>
      <c r="R40" s="462"/>
      <c r="S40" s="447"/>
      <c r="T40" s="447"/>
      <c r="U40" s="426"/>
      <c r="V40" s="475"/>
      <c r="W40" s="539"/>
      <c r="X40" s="433"/>
      <c r="Y40" s="436"/>
      <c r="Z40" s="433"/>
      <c r="AA40" s="433"/>
      <c r="AB40" s="433"/>
      <c r="AC40" s="487"/>
      <c r="AD40" s="415"/>
      <c r="AE40" s="417"/>
      <c r="AF40" s="419"/>
      <c r="AG40" s="412"/>
      <c r="AH40" s="441"/>
      <c r="AI40" s="412"/>
      <c r="AJ40" s="200" t="s">
        <v>229</v>
      </c>
      <c r="AK40" s="211" t="s">
        <v>1185</v>
      </c>
      <c r="AL40" s="205">
        <v>1</v>
      </c>
      <c r="AM40" s="363">
        <v>3.1613299658376803E-3</v>
      </c>
      <c r="AN40" s="233">
        <v>45323</v>
      </c>
      <c r="AO40" s="233">
        <v>45657</v>
      </c>
      <c r="AP40" s="287">
        <f t="shared" si="3"/>
        <v>334</v>
      </c>
      <c r="AQ40" s="284">
        <v>340</v>
      </c>
      <c r="AR40" s="284">
        <v>340</v>
      </c>
      <c r="AS40" s="424"/>
      <c r="AT40" s="426"/>
      <c r="AU40" s="447"/>
      <c r="AV40" s="430"/>
      <c r="AW40" s="447"/>
      <c r="AX40" s="426"/>
      <c r="AY40" s="426"/>
      <c r="AZ40" s="447"/>
      <c r="BA40" s="447"/>
      <c r="BB40" s="426"/>
      <c r="BC40" s="426"/>
      <c r="BD40" s="467"/>
      <c r="BE40" s="466"/>
      <c r="BF40" s="200"/>
      <c r="BG40" s="209"/>
    </row>
    <row r="41" spans="1:59" ht="129.75" customHeight="1" x14ac:dyDescent="0.25">
      <c r="A41" s="449"/>
      <c r="B41" s="424"/>
      <c r="C41" s="448"/>
      <c r="D41" s="490"/>
      <c r="E41" s="482"/>
      <c r="F41" s="462"/>
      <c r="G41" s="462"/>
      <c r="H41" s="482"/>
      <c r="I41" s="462"/>
      <c r="J41" s="482"/>
      <c r="K41" s="482"/>
      <c r="L41" s="482"/>
      <c r="M41" s="482"/>
      <c r="N41" s="462"/>
      <c r="O41" s="454"/>
      <c r="P41" s="450"/>
      <c r="Q41" s="459"/>
      <c r="R41" s="462"/>
      <c r="S41" s="447"/>
      <c r="T41" s="447"/>
      <c r="U41" s="426"/>
      <c r="V41" s="475"/>
      <c r="W41" s="539"/>
      <c r="X41" s="433"/>
      <c r="Y41" s="436"/>
      <c r="Z41" s="433"/>
      <c r="AA41" s="433"/>
      <c r="AB41" s="433"/>
      <c r="AC41" s="487"/>
      <c r="AD41" s="415"/>
      <c r="AE41" s="417"/>
      <c r="AF41" s="419"/>
      <c r="AG41" s="412"/>
      <c r="AH41" s="441"/>
      <c r="AI41" s="412"/>
      <c r="AJ41" s="200" t="s">
        <v>230</v>
      </c>
      <c r="AK41" s="193" t="s">
        <v>1189</v>
      </c>
      <c r="AL41" s="205">
        <v>1</v>
      </c>
      <c r="AM41" s="201">
        <v>1.6911973225942869E-2</v>
      </c>
      <c r="AN41" s="233">
        <v>45323</v>
      </c>
      <c r="AO41" s="233">
        <v>45657</v>
      </c>
      <c r="AP41" s="287">
        <f t="shared" si="3"/>
        <v>334</v>
      </c>
      <c r="AQ41" s="284">
        <v>340</v>
      </c>
      <c r="AR41" s="284">
        <v>340</v>
      </c>
      <c r="AS41" s="424"/>
      <c r="AT41" s="426"/>
      <c r="AU41" s="447"/>
      <c r="AV41" s="430"/>
      <c r="AW41" s="447"/>
      <c r="AX41" s="426"/>
      <c r="AY41" s="426"/>
      <c r="AZ41" s="447"/>
      <c r="BA41" s="447"/>
      <c r="BB41" s="426"/>
      <c r="BC41" s="426"/>
      <c r="BD41" s="467"/>
      <c r="BE41" s="466"/>
      <c r="BF41" s="200"/>
      <c r="BG41" s="209"/>
    </row>
    <row r="42" spans="1:59" ht="129.75" customHeight="1" x14ac:dyDescent="0.25">
      <c r="A42" s="449"/>
      <c r="B42" s="424"/>
      <c r="C42" s="448"/>
      <c r="D42" s="490"/>
      <c r="E42" s="482"/>
      <c r="F42" s="462"/>
      <c r="G42" s="462"/>
      <c r="H42" s="482"/>
      <c r="I42" s="462"/>
      <c r="J42" s="482"/>
      <c r="K42" s="482"/>
      <c r="L42" s="482"/>
      <c r="M42" s="482"/>
      <c r="N42" s="462"/>
      <c r="O42" s="454"/>
      <c r="P42" s="450"/>
      <c r="Q42" s="459"/>
      <c r="R42" s="462"/>
      <c r="S42" s="447"/>
      <c r="T42" s="447"/>
      <c r="U42" s="426"/>
      <c r="V42" s="475"/>
      <c r="W42" s="539"/>
      <c r="X42" s="433"/>
      <c r="Y42" s="436"/>
      <c r="Z42" s="433"/>
      <c r="AA42" s="433"/>
      <c r="AB42" s="433"/>
      <c r="AC42" s="487"/>
      <c r="AD42" s="415"/>
      <c r="AE42" s="417"/>
      <c r="AF42" s="419"/>
      <c r="AG42" s="412"/>
      <c r="AH42" s="441"/>
      <c r="AI42" s="412"/>
      <c r="AJ42" s="200" t="s">
        <v>231</v>
      </c>
      <c r="AK42" s="193" t="s">
        <v>1190</v>
      </c>
      <c r="AL42" s="205">
        <v>1</v>
      </c>
      <c r="AM42" s="201">
        <v>4.6111892815514132E-3</v>
      </c>
      <c r="AN42" s="233">
        <v>45323</v>
      </c>
      <c r="AO42" s="233">
        <v>45657</v>
      </c>
      <c r="AP42" s="287">
        <f t="shared" si="3"/>
        <v>334</v>
      </c>
      <c r="AQ42" s="284">
        <v>340</v>
      </c>
      <c r="AR42" s="284">
        <v>340</v>
      </c>
      <c r="AS42" s="424"/>
      <c r="AT42" s="426"/>
      <c r="AU42" s="447"/>
      <c r="AV42" s="430"/>
      <c r="AW42" s="447"/>
      <c r="AX42" s="426"/>
      <c r="AY42" s="426"/>
      <c r="AZ42" s="447"/>
      <c r="BA42" s="447"/>
      <c r="BB42" s="426"/>
      <c r="BC42" s="426"/>
      <c r="BD42" s="467"/>
      <c r="BE42" s="466"/>
      <c r="BF42" s="200"/>
      <c r="BG42" s="209"/>
    </row>
    <row r="43" spans="1:59" ht="129.75" customHeight="1" x14ac:dyDescent="0.25">
      <c r="A43" s="449"/>
      <c r="B43" s="424"/>
      <c r="C43" s="448"/>
      <c r="D43" s="490"/>
      <c r="E43" s="482"/>
      <c r="F43" s="462"/>
      <c r="G43" s="462"/>
      <c r="H43" s="482"/>
      <c r="I43" s="462"/>
      <c r="J43" s="482"/>
      <c r="K43" s="482"/>
      <c r="L43" s="482"/>
      <c r="M43" s="482"/>
      <c r="N43" s="462"/>
      <c r="O43" s="454"/>
      <c r="P43" s="450"/>
      <c r="Q43" s="459"/>
      <c r="R43" s="462"/>
      <c r="S43" s="447"/>
      <c r="T43" s="447"/>
      <c r="U43" s="426"/>
      <c r="V43" s="475"/>
      <c r="W43" s="539"/>
      <c r="X43" s="433"/>
      <c r="Y43" s="436"/>
      <c r="Z43" s="433"/>
      <c r="AA43" s="433"/>
      <c r="AB43" s="433"/>
      <c r="AC43" s="470"/>
      <c r="AD43" s="471"/>
      <c r="AE43" s="437"/>
      <c r="AF43" s="438"/>
      <c r="AG43" s="413"/>
      <c r="AH43" s="442"/>
      <c r="AI43" s="413"/>
      <c r="AJ43" s="200" t="s">
        <v>232</v>
      </c>
      <c r="AK43" s="193" t="s">
        <v>205</v>
      </c>
      <c r="AL43" s="205">
        <v>1</v>
      </c>
      <c r="AM43" s="201">
        <v>0.12271209877168839</v>
      </c>
      <c r="AN43" s="233">
        <v>45323</v>
      </c>
      <c r="AO43" s="233">
        <v>45657</v>
      </c>
      <c r="AP43" s="287">
        <f t="shared" si="3"/>
        <v>334</v>
      </c>
      <c r="AQ43" s="284">
        <v>340</v>
      </c>
      <c r="AR43" s="284">
        <v>340</v>
      </c>
      <c r="AS43" s="424"/>
      <c r="AT43" s="427"/>
      <c r="AU43" s="446"/>
      <c r="AV43" s="431"/>
      <c r="AW43" s="446"/>
      <c r="AX43" s="427"/>
      <c r="AY43" s="427"/>
      <c r="AZ43" s="446"/>
      <c r="BA43" s="446"/>
      <c r="BB43" s="427"/>
      <c r="BC43" s="427"/>
      <c r="BD43" s="405"/>
      <c r="BE43" s="444"/>
      <c r="BF43" s="200"/>
      <c r="BG43" s="209"/>
    </row>
    <row r="44" spans="1:59" ht="231.75" customHeight="1" x14ac:dyDescent="0.25">
      <c r="A44" s="449"/>
      <c r="B44" s="424"/>
      <c r="C44" s="448"/>
      <c r="D44" s="490"/>
      <c r="E44" s="482"/>
      <c r="F44" s="462"/>
      <c r="G44" s="462"/>
      <c r="H44" s="482"/>
      <c r="I44" s="462"/>
      <c r="J44" s="482"/>
      <c r="K44" s="482"/>
      <c r="L44" s="482"/>
      <c r="M44" s="482"/>
      <c r="N44" s="463"/>
      <c r="O44" s="455"/>
      <c r="P44" s="457"/>
      <c r="Q44" s="460"/>
      <c r="R44" s="463"/>
      <c r="S44" s="446"/>
      <c r="T44" s="446"/>
      <c r="U44" s="427"/>
      <c r="V44" s="475"/>
      <c r="W44" s="539"/>
      <c r="X44" s="434"/>
      <c r="Y44" s="468"/>
      <c r="Z44" s="434"/>
      <c r="AA44" s="434"/>
      <c r="AB44" s="434"/>
      <c r="AC44" s="197" t="s">
        <v>145</v>
      </c>
      <c r="AD44" s="198" t="s">
        <v>146</v>
      </c>
      <c r="AE44" s="199" t="s">
        <v>147</v>
      </c>
      <c r="AF44" s="253" t="s">
        <v>148</v>
      </c>
      <c r="AG44" s="215" t="s">
        <v>233</v>
      </c>
      <c r="AH44" s="216" t="s">
        <v>234</v>
      </c>
      <c r="AI44" s="208" t="s">
        <v>235</v>
      </c>
      <c r="AJ44" s="193" t="s">
        <v>1096</v>
      </c>
      <c r="AK44" s="205" t="s">
        <v>236</v>
      </c>
      <c r="AL44" s="205">
        <v>60</v>
      </c>
      <c r="AM44" s="340">
        <v>5</v>
      </c>
      <c r="AN44" s="233">
        <v>45323</v>
      </c>
      <c r="AO44" s="233">
        <v>45657</v>
      </c>
      <c r="AP44" s="287">
        <f t="shared" si="3"/>
        <v>334</v>
      </c>
      <c r="AQ44" s="205">
        <v>230466</v>
      </c>
      <c r="AR44" s="205">
        <v>230466</v>
      </c>
      <c r="AS44" s="193" t="s">
        <v>151</v>
      </c>
      <c r="AT44" s="193" t="s">
        <v>1091</v>
      </c>
      <c r="AU44" s="193" t="s">
        <v>1097</v>
      </c>
      <c r="AV44" s="345" t="s">
        <v>1098</v>
      </c>
      <c r="AW44" s="193" t="s">
        <v>1099</v>
      </c>
      <c r="AX44" s="200" t="s">
        <v>237</v>
      </c>
      <c r="AY44" s="200" t="s">
        <v>238</v>
      </c>
      <c r="AZ44" s="205" t="s">
        <v>239</v>
      </c>
      <c r="BA44" s="193" t="s">
        <v>240</v>
      </c>
      <c r="BB44" s="205" t="s">
        <v>241</v>
      </c>
      <c r="BC44" s="193" t="s">
        <v>242</v>
      </c>
      <c r="BD44" s="228">
        <v>45323</v>
      </c>
      <c r="BE44" s="200" t="s">
        <v>1145</v>
      </c>
      <c r="BF44" s="200"/>
      <c r="BG44" s="209"/>
    </row>
    <row r="45" spans="1:59" ht="144" customHeight="1" x14ac:dyDescent="0.25">
      <c r="A45" s="449" t="s">
        <v>131</v>
      </c>
      <c r="B45" s="424"/>
      <c r="C45" s="448"/>
      <c r="D45" s="489" t="s">
        <v>243</v>
      </c>
      <c r="E45" s="456" t="s">
        <v>244</v>
      </c>
      <c r="F45" s="456" t="s">
        <v>244</v>
      </c>
      <c r="G45" s="456">
        <v>20</v>
      </c>
      <c r="H45" s="491" t="s">
        <v>245</v>
      </c>
      <c r="I45" s="456">
        <v>10</v>
      </c>
      <c r="J45" s="456">
        <v>0</v>
      </c>
      <c r="K45" s="456">
        <v>0</v>
      </c>
      <c r="L45" s="456">
        <v>0</v>
      </c>
      <c r="M45" s="456">
        <v>22</v>
      </c>
      <c r="N45" s="461" t="s">
        <v>138</v>
      </c>
      <c r="O45" s="453" t="s">
        <v>246</v>
      </c>
      <c r="P45" s="456" t="s">
        <v>247</v>
      </c>
      <c r="Q45" s="456" t="s">
        <v>248</v>
      </c>
      <c r="R45" s="461" t="s">
        <v>249</v>
      </c>
      <c r="S45" s="445"/>
      <c r="T45" s="445" t="s">
        <v>142</v>
      </c>
      <c r="U45" s="425" t="s">
        <v>250</v>
      </c>
      <c r="V45" s="456">
        <v>20</v>
      </c>
      <c r="W45" s="537">
        <v>10</v>
      </c>
      <c r="X45" s="435">
        <v>10</v>
      </c>
      <c r="Y45" s="435">
        <v>0</v>
      </c>
      <c r="Z45" s="435">
        <v>0</v>
      </c>
      <c r="AA45" s="435">
        <v>0</v>
      </c>
      <c r="AB45" s="435">
        <v>22</v>
      </c>
      <c r="AC45" s="197" t="s">
        <v>145</v>
      </c>
      <c r="AD45" s="198" t="s">
        <v>146</v>
      </c>
      <c r="AE45" s="199" t="s">
        <v>147</v>
      </c>
      <c r="AF45" s="253" t="s">
        <v>148</v>
      </c>
      <c r="AG45" s="420" t="s">
        <v>251</v>
      </c>
      <c r="AH45" s="422">
        <v>2021130010218</v>
      </c>
      <c r="AI45" s="420" t="s">
        <v>252</v>
      </c>
      <c r="AJ45" s="200" t="s">
        <v>253</v>
      </c>
      <c r="AK45" s="193" t="s">
        <v>1159</v>
      </c>
      <c r="AL45" s="205">
        <v>10</v>
      </c>
      <c r="AM45" s="357" t="s">
        <v>1158</v>
      </c>
      <c r="AN45" s="233">
        <v>45323</v>
      </c>
      <c r="AO45" s="233">
        <v>45657</v>
      </c>
      <c r="AP45" s="287">
        <f t="shared" si="3"/>
        <v>334</v>
      </c>
      <c r="AQ45" s="445">
        <v>1043926</v>
      </c>
      <c r="AR45" s="445">
        <v>1043926</v>
      </c>
      <c r="AS45" s="424" t="s">
        <v>151</v>
      </c>
      <c r="AT45" s="425" t="s">
        <v>1091</v>
      </c>
      <c r="AU45" s="445" t="s">
        <v>254</v>
      </c>
      <c r="AV45" s="429">
        <v>9744567140</v>
      </c>
      <c r="AW45" s="445" t="s">
        <v>678</v>
      </c>
      <c r="AX45" s="425" t="s">
        <v>255</v>
      </c>
      <c r="AY45" s="425" t="s">
        <v>256</v>
      </c>
      <c r="AZ45" s="205" t="s">
        <v>154</v>
      </c>
      <c r="BA45" s="205" t="s">
        <v>257</v>
      </c>
      <c r="BB45" s="205" t="s">
        <v>258</v>
      </c>
      <c r="BC45" s="425" t="s">
        <v>171</v>
      </c>
      <c r="BD45" s="228">
        <v>45323</v>
      </c>
      <c r="BE45" s="193" t="s">
        <v>1163</v>
      </c>
      <c r="BF45" s="209"/>
      <c r="BG45" s="209"/>
    </row>
    <row r="46" spans="1:59" ht="159" customHeight="1" x14ac:dyDescent="0.25">
      <c r="A46" s="449"/>
      <c r="B46" s="424"/>
      <c r="C46" s="448"/>
      <c r="D46" s="490"/>
      <c r="E46" s="450"/>
      <c r="F46" s="450"/>
      <c r="G46" s="450"/>
      <c r="H46" s="492"/>
      <c r="I46" s="450"/>
      <c r="J46" s="450"/>
      <c r="K46" s="450"/>
      <c r="L46" s="450"/>
      <c r="M46" s="450"/>
      <c r="N46" s="462"/>
      <c r="O46" s="454"/>
      <c r="P46" s="450"/>
      <c r="Q46" s="450"/>
      <c r="R46" s="462"/>
      <c r="S46" s="447"/>
      <c r="T46" s="447"/>
      <c r="U46" s="426"/>
      <c r="V46" s="450"/>
      <c r="W46" s="538"/>
      <c r="X46" s="436"/>
      <c r="Y46" s="436"/>
      <c r="Z46" s="436"/>
      <c r="AA46" s="436"/>
      <c r="AB46" s="436"/>
      <c r="AC46" s="197" t="s">
        <v>145</v>
      </c>
      <c r="AD46" s="198" t="s">
        <v>146</v>
      </c>
      <c r="AE46" s="199" t="s">
        <v>147</v>
      </c>
      <c r="AF46" s="253" t="s">
        <v>148</v>
      </c>
      <c r="AG46" s="421"/>
      <c r="AH46" s="423"/>
      <c r="AI46" s="421"/>
      <c r="AJ46" s="200" t="s">
        <v>259</v>
      </c>
      <c r="AK46" s="193" t="s">
        <v>1160</v>
      </c>
      <c r="AL46" s="205">
        <v>1</v>
      </c>
      <c r="AM46" s="357">
        <v>1</v>
      </c>
      <c r="AN46" s="233">
        <v>45323</v>
      </c>
      <c r="AO46" s="233">
        <v>45657</v>
      </c>
      <c r="AP46" s="287">
        <f t="shared" si="3"/>
        <v>334</v>
      </c>
      <c r="AQ46" s="447"/>
      <c r="AR46" s="447"/>
      <c r="AS46" s="424"/>
      <c r="AT46" s="426"/>
      <c r="AU46" s="447"/>
      <c r="AV46" s="430"/>
      <c r="AW46" s="447"/>
      <c r="AX46" s="426"/>
      <c r="AY46" s="426"/>
      <c r="AZ46" s="205" t="s">
        <v>154</v>
      </c>
      <c r="BA46" s="205" t="s">
        <v>260</v>
      </c>
      <c r="BB46" s="205" t="s">
        <v>258</v>
      </c>
      <c r="BC46" s="426"/>
      <c r="BD46" s="228">
        <v>45323</v>
      </c>
      <c r="BE46" s="200" t="s">
        <v>1164</v>
      </c>
      <c r="BF46" s="209"/>
      <c r="BG46" s="209"/>
    </row>
    <row r="47" spans="1:59" s="165" customFormat="1" ht="145.5" customHeight="1" x14ac:dyDescent="0.25">
      <c r="A47" s="449"/>
      <c r="B47" s="424"/>
      <c r="C47" s="448"/>
      <c r="D47" s="490"/>
      <c r="E47" s="450"/>
      <c r="F47" s="450"/>
      <c r="G47" s="450"/>
      <c r="H47" s="492"/>
      <c r="I47" s="450"/>
      <c r="J47" s="450"/>
      <c r="K47" s="450"/>
      <c r="L47" s="450"/>
      <c r="M47" s="450"/>
      <c r="N47" s="462"/>
      <c r="O47" s="454"/>
      <c r="P47" s="450"/>
      <c r="Q47" s="450"/>
      <c r="R47" s="462"/>
      <c r="S47" s="447"/>
      <c r="T47" s="447"/>
      <c r="U47" s="426"/>
      <c r="V47" s="450"/>
      <c r="W47" s="538"/>
      <c r="X47" s="436"/>
      <c r="Y47" s="436"/>
      <c r="Z47" s="436"/>
      <c r="AA47" s="436"/>
      <c r="AB47" s="436"/>
      <c r="AC47" s="197" t="s">
        <v>145</v>
      </c>
      <c r="AD47" s="198" t="s">
        <v>146</v>
      </c>
      <c r="AE47" s="199" t="s">
        <v>147</v>
      </c>
      <c r="AF47" s="253" t="s">
        <v>148</v>
      </c>
      <c r="AG47" s="421"/>
      <c r="AH47" s="423"/>
      <c r="AI47" s="421"/>
      <c r="AJ47" s="200" t="s">
        <v>1100</v>
      </c>
      <c r="AK47" s="193" t="s">
        <v>1161</v>
      </c>
      <c r="AL47" s="205">
        <v>20</v>
      </c>
      <c r="AM47" s="357">
        <v>1</v>
      </c>
      <c r="AN47" s="233">
        <v>45323</v>
      </c>
      <c r="AO47" s="233">
        <v>45657</v>
      </c>
      <c r="AP47" s="287">
        <f t="shared" si="3"/>
        <v>334</v>
      </c>
      <c r="AQ47" s="447"/>
      <c r="AR47" s="447"/>
      <c r="AS47" s="424"/>
      <c r="AT47" s="426"/>
      <c r="AU47" s="447"/>
      <c r="AV47" s="430"/>
      <c r="AW47" s="447"/>
      <c r="AX47" s="426"/>
      <c r="AY47" s="426"/>
      <c r="AZ47" s="205" t="s">
        <v>154</v>
      </c>
      <c r="BA47" s="205" t="s">
        <v>261</v>
      </c>
      <c r="BB47" s="205" t="s">
        <v>258</v>
      </c>
      <c r="BC47" s="426"/>
      <c r="BD47" s="228">
        <v>45323</v>
      </c>
      <c r="BE47" s="358" t="s">
        <v>1165</v>
      </c>
      <c r="BF47" s="209"/>
      <c r="BG47" s="209"/>
    </row>
    <row r="48" spans="1:59" ht="168.75" customHeight="1" x14ac:dyDescent="0.25">
      <c r="A48" s="449"/>
      <c r="B48" s="424"/>
      <c r="C48" s="448"/>
      <c r="D48" s="490"/>
      <c r="E48" s="450"/>
      <c r="F48" s="450"/>
      <c r="G48" s="450"/>
      <c r="H48" s="492"/>
      <c r="I48" s="450"/>
      <c r="J48" s="450"/>
      <c r="K48" s="450"/>
      <c r="L48" s="450"/>
      <c r="M48" s="450"/>
      <c r="N48" s="462"/>
      <c r="O48" s="454"/>
      <c r="P48" s="450"/>
      <c r="Q48" s="450"/>
      <c r="R48" s="462"/>
      <c r="S48" s="447"/>
      <c r="T48" s="447"/>
      <c r="U48" s="426"/>
      <c r="V48" s="450"/>
      <c r="W48" s="538"/>
      <c r="X48" s="436"/>
      <c r="Y48" s="436"/>
      <c r="Z48" s="436"/>
      <c r="AA48" s="436"/>
      <c r="AB48" s="436"/>
      <c r="AC48" s="197" t="s">
        <v>145</v>
      </c>
      <c r="AD48" s="198" t="s">
        <v>146</v>
      </c>
      <c r="AE48" s="199" t="s">
        <v>147</v>
      </c>
      <c r="AF48" s="253" t="s">
        <v>148</v>
      </c>
      <c r="AG48" s="421"/>
      <c r="AH48" s="423"/>
      <c r="AI48" s="421"/>
      <c r="AJ48" s="200" t="s">
        <v>1101</v>
      </c>
      <c r="AK48" s="193" t="s">
        <v>1162</v>
      </c>
      <c r="AL48" s="205">
        <v>100</v>
      </c>
      <c r="AM48" s="357">
        <v>1</v>
      </c>
      <c r="AN48" s="233">
        <v>45323</v>
      </c>
      <c r="AO48" s="233">
        <v>45657</v>
      </c>
      <c r="AP48" s="287">
        <f t="shared" si="3"/>
        <v>334</v>
      </c>
      <c r="AQ48" s="447"/>
      <c r="AR48" s="446"/>
      <c r="AS48" s="424"/>
      <c r="AT48" s="427"/>
      <c r="AU48" s="447"/>
      <c r="AV48" s="430"/>
      <c r="AW48" s="447"/>
      <c r="AX48" s="426"/>
      <c r="AY48" s="426"/>
      <c r="AZ48" s="205" t="s">
        <v>154</v>
      </c>
      <c r="BA48" s="205" t="s">
        <v>262</v>
      </c>
      <c r="BB48" s="193" t="s">
        <v>263</v>
      </c>
      <c r="BC48" s="426"/>
      <c r="BD48" s="228">
        <v>45323</v>
      </c>
      <c r="BE48" s="200" t="s">
        <v>1166</v>
      </c>
      <c r="BF48" s="209"/>
      <c r="BG48" s="219"/>
    </row>
    <row r="49" spans="1:59" ht="105" customHeight="1" x14ac:dyDescent="0.25">
      <c r="A49" s="449"/>
      <c r="B49" s="424"/>
      <c r="C49" s="448"/>
      <c r="D49" s="484"/>
      <c r="E49" s="485"/>
      <c r="F49" s="448"/>
      <c r="G49" s="448"/>
      <c r="H49" s="486"/>
      <c r="I49" s="486"/>
      <c r="J49" s="464"/>
      <c r="K49" s="464"/>
      <c r="L49" s="464"/>
      <c r="M49" s="464"/>
      <c r="N49" s="462"/>
      <c r="O49" s="221" t="s">
        <v>268</v>
      </c>
      <c r="P49" s="203" t="s">
        <v>162</v>
      </c>
      <c r="Q49" s="204">
        <v>0</v>
      </c>
      <c r="R49" s="194" t="s">
        <v>269</v>
      </c>
      <c r="S49" s="205"/>
      <c r="T49" s="205" t="s">
        <v>142</v>
      </c>
      <c r="U49" s="424" t="s">
        <v>250</v>
      </c>
      <c r="V49" s="475">
        <v>0.5</v>
      </c>
      <c r="W49" s="563">
        <v>0.5</v>
      </c>
      <c r="X49" s="478">
        <v>0.33329999999999999</v>
      </c>
      <c r="Y49" s="488">
        <v>0</v>
      </c>
      <c r="Z49" s="488">
        <v>0</v>
      </c>
      <c r="AA49" s="488">
        <v>0</v>
      </c>
      <c r="AB49" s="488">
        <v>0</v>
      </c>
      <c r="AC49" s="480" t="s">
        <v>145</v>
      </c>
      <c r="AD49" s="479" t="s">
        <v>146</v>
      </c>
      <c r="AE49" s="564" t="s">
        <v>147</v>
      </c>
      <c r="AF49" s="568" t="s">
        <v>148</v>
      </c>
      <c r="AG49" s="565" t="s">
        <v>270</v>
      </c>
      <c r="AH49" s="571">
        <v>2021130010293</v>
      </c>
      <c r="AI49" s="572" t="s">
        <v>271</v>
      </c>
      <c r="AJ49" s="200" t="s">
        <v>1102</v>
      </c>
      <c r="AK49" s="193" t="s">
        <v>1146</v>
      </c>
      <c r="AL49" s="193" t="s">
        <v>1006</v>
      </c>
      <c r="AM49" s="201" t="s">
        <v>1006</v>
      </c>
      <c r="AN49" s="233">
        <v>45323</v>
      </c>
      <c r="AO49" s="233">
        <v>45657</v>
      </c>
      <c r="AP49" s="287">
        <f t="shared" si="3"/>
        <v>334</v>
      </c>
      <c r="AQ49" s="205">
        <v>340</v>
      </c>
      <c r="AR49" s="205">
        <v>340</v>
      </c>
      <c r="AS49" s="424" t="s">
        <v>151</v>
      </c>
      <c r="AT49" s="425" t="s">
        <v>1091</v>
      </c>
      <c r="AU49" s="445" t="s">
        <v>254</v>
      </c>
      <c r="AV49" s="429">
        <v>966269376</v>
      </c>
      <c r="AW49" s="425" t="s">
        <v>678</v>
      </c>
      <c r="AX49" s="425" t="s">
        <v>272</v>
      </c>
      <c r="AY49" s="425" t="s">
        <v>273</v>
      </c>
      <c r="AZ49" s="205" t="s">
        <v>154</v>
      </c>
      <c r="BA49" s="205" t="s">
        <v>155</v>
      </c>
      <c r="BB49" s="193" t="s">
        <v>274</v>
      </c>
      <c r="BC49" s="425" t="s">
        <v>171</v>
      </c>
      <c r="BD49" s="404">
        <v>45323</v>
      </c>
      <c r="BE49" s="200" t="s">
        <v>1150</v>
      </c>
      <c r="BF49" s="209"/>
      <c r="BG49" s="209"/>
    </row>
    <row r="50" spans="1:59" ht="105" customHeight="1" x14ac:dyDescent="0.25">
      <c r="A50" s="449"/>
      <c r="B50" s="424"/>
      <c r="C50" s="448"/>
      <c r="D50" s="484"/>
      <c r="E50" s="485"/>
      <c r="F50" s="448"/>
      <c r="G50" s="448"/>
      <c r="H50" s="486"/>
      <c r="I50" s="486"/>
      <c r="J50" s="464"/>
      <c r="K50" s="464"/>
      <c r="L50" s="464"/>
      <c r="M50" s="464"/>
      <c r="N50" s="462"/>
      <c r="O50" s="292"/>
      <c r="P50" s="286"/>
      <c r="Q50" s="288"/>
      <c r="R50" s="290"/>
      <c r="S50" s="284"/>
      <c r="T50" s="284"/>
      <c r="U50" s="424"/>
      <c r="V50" s="475"/>
      <c r="W50" s="563"/>
      <c r="X50" s="478"/>
      <c r="Y50" s="488"/>
      <c r="Z50" s="488"/>
      <c r="AA50" s="488"/>
      <c r="AB50" s="488"/>
      <c r="AC50" s="480"/>
      <c r="AD50" s="479"/>
      <c r="AE50" s="564"/>
      <c r="AF50" s="568"/>
      <c r="AG50" s="565"/>
      <c r="AH50" s="571"/>
      <c r="AI50" s="572"/>
      <c r="AJ50" s="200" t="s">
        <v>1103</v>
      </c>
      <c r="AK50" s="193" t="s">
        <v>1146</v>
      </c>
      <c r="AL50" s="193" t="s">
        <v>1006</v>
      </c>
      <c r="AM50" s="201" t="s">
        <v>1006</v>
      </c>
      <c r="AN50" s="233">
        <v>45323</v>
      </c>
      <c r="AO50" s="233">
        <v>45657</v>
      </c>
      <c r="AP50" s="287">
        <f t="shared" si="3"/>
        <v>334</v>
      </c>
      <c r="AQ50" s="205">
        <v>340</v>
      </c>
      <c r="AR50" s="205">
        <v>340</v>
      </c>
      <c r="AS50" s="424"/>
      <c r="AT50" s="426"/>
      <c r="AU50" s="447"/>
      <c r="AV50" s="430"/>
      <c r="AW50" s="426"/>
      <c r="AX50" s="426"/>
      <c r="AY50" s="426"/>
      <c r="AZ50" s="205" t="s">
        <v>154</v>
      </c>
      <c r="BA50" s="205" t="s">
        <v>155</v>
      </c>
      <c r="BB50" s="193" t="s">
        <v>274</v>
      </c>
      <c r="BC50" s="426"/>
      <c r="BD50" s="467"/>
      <c r="BE50" s="200" t="s">
        <v>1150</v>
      </c>
      <c r="BF50" s="209"/>
      <c r="BG50" s="209"/>
    </row>
    <row r="51" spans="1:59" ht="105" customHeight="1" x14ac:dyDescent="0.25">
      <c r="A51" s="449"/>
      <c r="B51" s="424"/>
      <c r="C51" s="448"/>
      <c r="D51" s="484"/>
      <c r="E51" s="485"/>
      <c r="F51" s="448"/>
      <c r="G51" s="448"/>
      <c r="H51" s="486"/>
      <c r="I51" s="486"/>
      <c r="J51" s="464"/>
      <c r="K51" s="464"/>
      <c r="L51" s="464"/>
      <c r="M51" s="464"/>
      <c r="N51" s="462"/>
      <c r="O51" s="292"/>
      <c r="P51" s="286"/>
      <c r="Q51" s="288"/>
      <c r="R51" s="290"/>
      <c r="S51" s="284"/>
      <c r="T51" s="284"/>
      <c r="U51" s="424"/>
      <c r="V51" s="475"/>
      <c r="W51" s="563"/>
      <c r="X51" s="478"/>
      <c r="Y51" s="488"/>
      <c r="Z51" s="488"/>
      <c r="AA51" s="488"/>
      <c r="AB51" s="488"/>
      <c r="AC51" s="480"/>
      <c r="AD51" s="479"/>
      <c r="AE51" s="564"/>
      <c r="AF51" s="568"/>
      <c r="AG51" s="565"/>
      <c r="AH51" s="571"/>
      <c r="AI51" s="572"/>
      <c r="AJ51" s="200" t="s">
        <v>1104</v>
      </c>
      <c r="AK51" s="193" t="s">
        <v>1146</v>
      </c>
      <c r="AL51" s="193" t="s">
        <v>1006</v>
      </c>
      <c r="AM51" s="201" t="s">
        <v>1006</v>
      </c>
      <c r="AN51" s="233">
        <v>45323</v>
      </c>
      <c r="AO51" s="233">
        <v>45657</v>
      </c>
      <c r="AP51" s="287">
        <f t="shared" si="3"/>
        <v>334</v>
      </c>
      <c r="AQ51" s="205">
        <v>340</v>
      </c>
      <c r="AR51" s="205">
        <v>340</v>
      </c>
      <c r="AS51" s="424"/>
      <c r="AT51" s="426"/>
      <c r="AU51" s="447"/>
      <c r="AV51" s="430"/>
      <c r="AW51" s="426"/>
      <c r="AX51" s="426"/>
      <c r="AY51" s="426"/>
      <c r="AZ51" s="205" t="s">
        <v>154</v>
      </c>
      <c r="BA51" s="205" t="s">
        <v>155</v>
      </c>
      <c r="BB51" s="193" t="s">
        <v>274</v>
      </c>
      <c r="BC51" s="426"/>
      <c r="BD51" s="467"/>
      <c r="BE51" s="200" t="s">
        <v>1150</v>
      </c>
      <c r="BF51" s="209"/>
      <c r="BG51" s="209"/>
    </row>
    <row r="52" spans="1:59" ht="105" customHeight="1" x14ac:dyDescent="0.25">
      <c r="A52" s="449"/>
      <c r="B52" s="424"/>
      <c r="C52" s="448"/>
      <c r="D52" s="484"/>
      <c r="E52" s="485"/>
      <c r="F52" s="448"/>
      <c r="G52" s="448"/>
      <c r="H52" s="486"/>
      <c r="I52" s="486"/>
      <c r="J52" s="464"/>
      <c r="K52" s="464"/>
      <c r="L52" s="464"/>
      <c r="M52" s="464"/>
      <c r="N52" s="462"/>
      <c r="O52" s="292"/>
      <c r="P52" s="286"/>
      <c r="Q52" s="288"/>
      <c r="R52" s="290"/>
      <c r="S52" s="284"/>
      <c r="T52" s="284"/>
      <c r="U52" s="424"/>
      <c r="V52" s="475"/>
      <c r="W52" s="563"/>
      <c r="X52" s="478"/>
      <c r="Y52" s="488"/>
      <c r="Z52" s="488"/>
      <c r="AA52" s="488"/>
      <c r="AB52" s="488"/>
      <c r="AC52" s="480"/>
      <c r="AD52" s="479"/>
      <c r="AE52" s="564"/>
      <c r="AF52" s="568"/>
      <c r="AG52" s="565"/>
      <c r="AH52" s="571"/>
      <c r="AI52" s="572"/>
      <c r="AJ52" s="200" t="s">
        <v>1105</v>
      </c>
      <c r="AK52" s="193" t="s">
        <v>1146</v>
      </c>
      <c r="AL52" s="193" t="s">
        <v>1006</v>
      </c>
      <c r="AM52" s="201" t="s">
        <v>1006</v>
      </c>
      <c r="AN52" s="233">
        <v>45323</v>
      </c>
      <c r="AO52" s="233">
        <v>45657</v>
      </c>
      <c r="AP52" s="287">
        <f t="shared" si="3"/>
        <v>334</v>
      </c>
      <c r="AQ52" s="205">
        <v>340</v>
      </c>
      <c r="AR52" s="205">
        <v>340</v>
      </c>
      <c r="AS52" s="424"/>
      <c r="AT52" s="426"/>
      <c r="AU52" s="447"/>
      <c r="AV52" s="430"/>
      <c r="AW52" s="426"/>
      <c r="AX52" s="426"/>
      <c r="AY52" s="426"/>
      <c r="AZ52" s="205" t="s">
        <v>154</v>
      </c>
      <c r="BA52" s="205" t="s">
        <v>155</v>
      </c>
      <c r="BB52" s="193" t="s">
        <v>274</v>
      </c>
      <c r="BC52" s="426"/>
      <c r="BD52" s="467"/>
      <c r="BE52" s="200" t="s">
        <v>1150</v>
      </c>
      <c r="BF52" s="209"/>
      <c r="BG52" s="209"/>
    </row>
    <row r="53" spans="1:59" ht="105" customHeight="1" x14ac:dyDescent="0.25">
      <c r="A53" s="449"/>
      <c r="B53" s="424"/>
      <c r="C53" s="448"/>
      <c r="D53" s="484"/>
      <c r="E53" s="485"/>
      <c r="F53" s="448"/>
      <c r="G53" s="448"/>
      <c r="H53" s="486"/>
      <c r="I53" s="486"/>
      <c r="J53" s="464"/>
      <c r="K53" s="464"/>
      <c r="L53" s="464"/>
      <c r="M53" s="464"/>
      <c r="N53" s="462"/>
      <c r="O53" s="292"/>
      <c r="P53" s="286"/>
      <c r="Q53" s="288"/>
      <c r="R53" s="290"/>
      <c r="S53" s="284"/>
      <c r="T53" s="284"/>
      <c r="U53" s="424"/>
      <c r="V53" s="475"/>
      <c r="W53" s="563"/>
      <c r="X53" s="478"/>
      <c r="Y53" s="488"/>
      <c r="Z53" s="488"/>
      <c r="AA53" s="488"/>
      <c r="AB53" s="488"/>
      <c r="AC53" s="480"/>
      <c r="AD53" s="479"/>
      <c r="AE53" s="564"/>
      <c r="AF53" s="568"/>
      <c r="AG53" s="565"/>
      <c r="AH53" s="571"/>
      <c r="AI53" s="572"/>
      <c r="AJ53" s="200" t="s">
        <v>1106</v>
      </c>
      <c r="AK53" s="193" t="s">
        <v>1146</v>
      </c>
      <c r="AL53" s="193" t="s">
        <v>1006</v>
      </c>
      <c r="AM53" s="201" t="s">
        <v>1006</v>
      </c>
      <c r="AN53" s="233">
        <v>45323</v>
      </c>
      <c r="AO53" s="233">
        <v>45657</v>
      </c>
      <c r="AP53" s="287">
        <f t="shared" si="3"/>
        <v>334</v>
      </c>
      <c r="AQ53" s="205">
        <v>340</v>
      </c>
      <c r="AR53" s="205">
        <v>340</v>
      </c>
      <c r="AS53" s="424"/>
      <c r="AT53" s="426"/>
      <c r="AU53" s="447"/>
      <c r="AV53" s="430"/>
      <c r="AW53" s="426"/>
      <c r="AX53" s="426"/>
      <c r="AY53" s="426"/>
      <c r="AZ53" s="205" t="s">
        <v>154</v>
      </c>
      <c r="BA53" s="205" t="s">
        <v>155</v>
      </c>
      <c r="BB53" s="193" t="s">
        <v>274</v>
      </c>
      <c r="BC53" s="426"/>
      <c r="BD53" s="467"/>
      <c r="BE53" s="200" t="s">
        <v>1150</v>
      </c>
      <c r="BF53" s="209"/>
      <c r="BG53" s="209"/>
    </row>
    <row r="54" spans="1:59" ht="105" customHeight="1" x14ac:dyDescent="0.25">
      <c r="A54" s="449"/>
      <c r="B54" s="424"/>
      <c r="C54" s="448"/>
      <c r="D54" s="484"/>
      <c r="E54" s="485"/>
      <c r="F54" s="448"/>
      <c r="G54" s="448"/>
      <c r="H54" s="486"/>
      <c r="I54" s="486"/>
      <c r="J54" s="464"/>
      <c r="K54" s="464"/>
      <c r="L54" s="464"/>
      <c r="M54" s="464"/>
      <c r="N54" s="462"/>
      <c r="O54" s="292"/>
      <c r="P54" s="286"/>
      <c r="Q54" s="288"/>
      <c r="R54" s="290"/>
      <c r="S54" s="284"/>
      <c r="T54" s="284"/>
      <c r="U54" s="424"/>
      <c r="V54" s="475"/>
      <c r="W54" s="563"/>
      <c r="X54" s="478"/>
      <c r="Y54" s="488"/>
      <c r="Z54" s="488"/>
      <c r="AA54" s="488"/>
      <c r="AB54" s="488"/>
      <c r="AC54" s="480"/>
      <c r="AD54" s="479"/>
      <c r="AE54" s="564"/>
      <c r="AF54" s="568"/>
      <c r="AG54" s="565"/>
      <c r="AH54" s="571"/>
      <c r="AI54" s="572"/>
      <c r="AJ54" s="200" t="s">
        <v>1107</v>
      </c>
      <c r="AK54" s="193" t="s">
        <v>1146</v>
      </c>
      <c r="AL54" s="193" t="s">
        <v>1006</v>
      </c>
      <c r="AM54" s="201" t="s">
        <v>1006</v>
      </c>
      <c r="AN54" s="233">
        <v>45323</v>
      </c>
      <c r="AO54" s="233">
        <v>45657</v>
      </c>
      <c r="AP54" s="287">
        <f t="shared" si="3"/>
        <v>334</v>
      </c>
      <c r="AQ54" s="205">
        <v>340</v>
      </c>
      <c r="AR54" s="205">
        <v>340</v>
      </c>
      <c r="AS54" s="424"/>
      <c r="AT54" s="426"/>
      <c r="AU54" s="447"/>
      <c r="AV54" s="430"/>
      <c r="AW54" s="426"/>
      <c r="AX54" s="426"/>
      <c r="AY54" s="426"/>
      <c r="AZ54" s="205" t="s">
        <v>154</v>
      </c>
      <c r="BA54" s="205" t="s">
        <v>155</v>
      </c>
      <c r="BB54" s="193" t="s">
        <v>274</v>
      </c>
      <c r="BC54" s="426"/>
      <c r="BD54" s="467"/>
      <c r="BE54" s="200" t="s">
        <v>1150</v>
      </c>
      <c r="BF54" s="209"/>
      <c r="BG54" s="209"/>
    </row>
    <row r="55" spans="1:59" ht="105" customHeight="1" x14ac:dyDescent="0.25">
      <c r="A55" s="449"/>
      <c r="B55" s="424"/>
      <c r="C55" s="448"/>
      <c r="D55" s="484"/>
      <c r="E55" s="485"/>
      <c r="F55" s="448"/>
      <c r="G55" s="448"/>
      <c r="H55" s="486"/>
      <c r="I55" s="486"/>
      <c r="J55" s="464"/>
      <c r="K55" s="464"/>
      <c r="L55" s="464"/>
      <c r="M55" s="464"/>
      <c r="N55" s="462"/>
      <c r="O55" s="292"/>
      <c r="P55" s="286"/>
      <c r="Q55" s="288"/>
      <c r="R55" s="290"/>
      <c r="S55" s="284"/>
      <c r="T55" s="284"/>
      <c r="U55" s="424"/>
      <c r="V55" s="475"/>
      <c r="W55" s="563"/>
      <c r="X55" s="478"/>
      <c r="Y55" s="488"/>
      <c r="Z55" s="488"/>
      <c r="AA55" s="488"/>
      <c r="AB55" s="488"/>
      <c r="AC55" s="480"/>
      <c r="AD55" s="479"/>
      <c r="AE55" s="564"/>
      <c r="AF55" s="568"/>
      <c r="AG55" s="565"/>
      <c r="AH55" s="571"/>
      <c r="AI55" s="572"/>
      <c r="AJ55" s="200" t="s">
        <v>1108</v>
      </c>
      <c r="AK55" s="193" t="s">
        <v>1146</v>
      </c>
      <c r="AL55" s="193" t="s">
        <v>1006</v>
      </c>
      <c r="AM55" s="201" t="s">
        <v>1006</v>
      </c>
      <c r="AN55" s="233">
        <v>45323</v>
      </c>
      <c r="AO55" s="233">
        <v>45657</v>
      </c>
      <c r="AP55" s="287">
        <f t="shared" si="3"/>
        <v>334</v>
      </c>
      <c r="AQ55" s="205">
        <v>340</v>
      </c>
      <c r="AR55" s="205">
        <v>340</v>
      </c>
      <c r="AS55" s="424"/>
      <c r="AT55" s="426"/>
      <c r="AU55" s="447"/>
      <c r="AV55" s="430"/>
      <c r="AW55" s="426"/>
      <c r="AX55" s="426"/>
      <c r="AY55" s="426"/>
      <c r="AZ55" s="205" t="s">
        <v>154</v>
      </c>
      <c r="BA55" s="205" t="s">
        <v>155</v>
      </c>
      <c r="BB55" s="193" t="s">
        <v>274</v>
      </c>
      <c r="BC55" s="426"/>
      <c r="BD55" s="467"/>
      <c r="BE55" s="200" t="s">
        <v>1150</v>
      </c>
      <c r="BF55" s="209"/>
      <c r="BG55" s="209"/>
    </row>
    <row r="56" spans="1:59" ht="105" customHeight="1" x14ac:dyDescent="0.25">
      <c r="A56" s="449"/>
      <c r="B56" s="424"/>
      <c r="C56" s="448"/>
      <c r="D56" s="484"/>
      <c r="E56" s="485"/>
      <c r="F56" s="448"/>
      <c r="G56" s="448"/>
      <c r="H56" s="486"/>
      <c r="I56" s="486"/>
      <c r="J56" s="464"/>
      <c r="K56" s="464"/>
      <c r="L56" s="464"/>
      <c r="M56" s="464"/>
      <c r="N56" s="462"/>
      <c r="O56" s="292"/>
      <c r="P56" s="286"/>
      <c r="Q56" s="288"/>
      <c r="R56" s="290"/>
      <c r="S56" s="284"/>
      <c r="T56" s="284"/>
      <c r="U56" s="424"/>
      <c r="V56" s="475"/>
      <c r="W56" s="563"/>
      <c r="X56" s="478"/>
      <c r="Y56" s="488"/>
      <c r="Z56" s="488"/>
      <c r="AA56" s="488"/>
      <c r="AB56" s="488"/>
      <c r="AC56" s="480"/>
      <c r="AD56" s="479"/>
      <c r="AE56" s="564"/>
      <c r="AF56" s="568"/>
      <c r="AG56" s="565"/>
      <c r="AH56" s="571"/>
      <c r="AI56" s="572"/>
      <c r="AJ56" s="200" t="s">
        <v>1109</v>
      </c>
      <c r="AK56" s="193" t="s">
        <v>1146</v>
      </c>
      <c r="AL56" s="193" t="s">
        <v>1006</v>
      </c>
      <c r="AM56" s="201" t="s">
        <v>1006</v>
      </c>
      <c r="AN56" s="233">
        <v>45323</v>
      </c>
      <c r="AO56" s="233">
        <v>45657</v>
      </c>
      <c r="AP56" s="287">
        <f t="shared" si="3"/>
        <v>334</v>
      </c>
      <c r="AQ56" s="205">
        <v>340</v>
      </c>
      <c r="AR56" s="205">
        <v>340</v>
      </c>
      <c r="AS56" s="424"/>
      <c r="AT56" s="426"/>
      <c r="AU56" s="447"/>
      <c r="AV56" s="430"/>
      <c r="AW56" s="426"/>
      <c r="AX56" s="426"/>
      <c r="AY56" s="426"/>
      <c r="AZ56" s="205" t="s">
        <v>154</v>
      </c>
      <c r="BA56" s="205" t="s">
        <v>155</v>
      </c>
      <c r="BB56" s="193" t="s">
        <v>274</v>
      </c>
      <c r="BC56" s="426"/>
      <c r="BD56" s="467"/>
      <c r="BE56" s="200" t="s">
        <v>1150</v>
      </c>
      <c r="BF56" s="209"/>
      <c r="BG56" s="209"/>
    </row>
    <row r="57" spans="1:59" ht="105" customHeight="1" x14ac:dyDescent="0.25">
      <c r="A57" s="449"/>
      <c r="B57" s="424"/>
      <c r="C57" s="448"/>
      <c r="D57" s="484"/>
      <c r="E57" s="485"/>
      <c r="F57" s="448"/>
      <c r="G57" s="448"/>
      <c r="H57" s="486"/>
      <c r="I57" s="486"/>
      <c r="J57" s="464"/>
      <c r="K57" s="464"/>
      <c r="L57" s="464"/>
      <c r="M57" s="464"/>
      <c r="N57" s="462"/>
      <c r="O57" s="292"/>
      <c r="P57" s="286"/>
      <c r="Q57" s="288"/>
      <c r="R57" s="290"/>
      <c r="S57" s="284"/>
      <c r="T57" s="284"/>
      <c r="U57" s="424"/>
      <c r="V57" s="475"/>
      <c r="W57" s="563"/>
      <c r="X57" s="478"/>
      <c r="Y57" s="488"/>
      <c r="Z57" s="488"/>
      <c r="AA57" s="488"/>
      <c r="AB57" s="488"/>
      <c r="AC57" s="480"/>
      <c r="AD57" s="479"/>
      <c r="AE57" s="564"/>
      <c r="AF57" s="568"/>
      <c r="AG57" s="565"/>
      <c r="AH57" s="571"/>
      <c r="AI57" s="572"/>
      <c r="AJ57" s="200" t="s">
        <v>1110</v>
      </c>
      <c r="AK57" s="193" t="s">
        <v>1146</v>
      </c>
      <c r="AL57" s="193" t="s">
        <v>1006</v>
      </c>
      <c r="AM57" s="201" t="s">
        <v>1006</v>
      </c>
      <c r="AN57" s="233">
        <v>45323</v>
      </c>
      <c r="AO57" s="233">
        <v>45657</v>
      </c>
      <c r="AP57" s="287">
        <f t="shared" si="3"/>
        <v>334</v>
      </c>
      <c r="AQ57" s="205">
        <v>340</v>
      </c>
      <c r="AR57" s="205">
        <v>340</v>
      </c>
      <c r="AS57" s="424"/>
      <c r="AT57" s="426"/>
      <c r="AU57" s="447"/>
      <c r="AV57" s="430"/>
      <c r="AW57" s="426"/>
      <c r="AX57" s="426"/>
      <c r="AY57" s="426"/>
      <c r="AZ57" s="205" t="s">
        <v>154</v>
      </c>
      <c r="BA57" s="205" t="s">
        <v>155</v>
      </c>
      <c r="BB57" s="193" t="s">
        <v>274</v>
      </c>
      <c r="BC57" s="426"/>
      <c r="BD57" s="467"/>
      <c r="BE57" s="200" t="s">
        <v>1150</v>
      </c>
      <c r="BF57" s="209"/>
      <c r="BG57" s="209"/>
    </row>
    <row r="58" spans="1:59" ht="105" customHeight="1" x14ac:dyDescent="0.25">
      <c r="A58" s="449"/>
      <c r="B58" s="424"/>
      <c r="C58" s="448"/>
      <c r="D58" s="484"/>
      <c r="E58" s="485"/>
      <c r="F58" s="448"/>
      <c r="G58" s="448"/>
      <c r="H58" s="486"/>
      <c r="I58" s="486"/>
      <c r="J58" s="464"/>
      <c r="K58" s="464"/>
      <c r="L58" s="464"/>
      <c r="M58" s="464"/>
      <c r="N58" s="462"/>
      <c r="O58" s="292"/>
      <c r="P58" s="286"/>
      <c r="Q58" s="288"/>
      <c r="R58" s="290"/>
      <c r="S58" s="284"/>
      <c r="T58" s="284"/>
      <c r="U58" s="424"/>
      <c r="V58" s="475"/>
      <c r="W58" s="563"/>
      <c r="X58" s="478"/>
      <c r="Y58" s="488"/>
      <c r="Z58" s="488"/>
      <c r="AA58" s="488"/>
      <c r="AB58" s="488"/>
      <c r="AC58" s="480"/>
      <c r="AD58" s="479"/>
      <c r="AE58" s="564"/>
      <c r="AF58" s="568"/>
      <c r="AG58" s="565"/>
      <c r="AH58" s="571"/>
      <c r="AI58" s="572"/>
      <c r="AJ58" s="200" t="s">
        <v>1111</v>
      </c>
      <c r="AK58" s="193" t="s">
        <v>1146</v>
      </c>
      <c r="AL58" s="193" t="s">
        <v>1006</v>
      </c>
      <c r="AM58" s="201" t="s">
        <v>1006</v>
      </c>
      <c r="AN58" s="233">
        <v>45323</v>
      </c>
      <c r="AO58" s="233">
        <v>45657</v>
      </c>
      <c r="AP58" s="287">
        <f t="shared" si="3"/>
        <v>334</v>
      </c>
      <c r="AQ58" s="205">
        <v>340</v>
      </c>
      <c r="AR58" s="205">
        <v>340</v>
      </c>
      <c r="AS58" s="424"/>
      <c r="AT58" s="426"/>
      <c r="AU58" s="447"/>
      <c r="AV58" s="430"/>
      <c r="AW58" s="426"/>
      <c r="AX58" s="426"/>
      <c r="AY58" s="426"/>
      <c r="AZ58" s="205" t="s">
        <v>154</v>
      </c>
      <c r="BA58" s="205" t="s">
        <v>155</v>
      </c>
      <c r="BB58" s="193" t="s">
        <v>274</v>
      </c>
      <c r="BC58" s="426"/>
      <c r="BD58" s="467"/>
      <c r="BE58" s="200" t="s">
        <v>1150</v>
      </c>
      <c r="BF58" s="209"/>
      <c r="BG58" s="209"/>
    </row>
    <row r="59" spans="1:59" ht="105" customHeight="1" x14ac:dyDescent="0.25">
      <c r="A59" s="449"/>
      <c r="B59" s="424"/>
      <c r="C59" s="448"/>
      <c r="D59" s="484"/>
      <c r="E59" s="485"/>
      <c r="F59" s="448"/>
      <c r="G59" s="448"/>
      <c r="H59" s="486"/>
      <c r="I59" s="486"/>
      <c r="J59" s="464"/>
      <c r="K59" s="464"/>
      <c r="L59" s="464"/>
      <c r="M59" s="464"/>
      <c r="N59" s="462"/>
      <c r="O59" s="292"/>
      <c r="P59" s="286"/>
      <c r="Q59" s="288"/>
      <c r="R59" s="290"/>
      <c r="S59" s="284"/>
      <c r="T59" s="284"/>
      <c r="U59" s="424"/>
      <c r="V59" s="475"/>
      <c r="W59" s="563"/>
      <c r="X59" s="478"/>
      <c r="Y59" s="488"/>
      <c r="Z59" s="488"/>
      <c r="AA59" s="488"/>
      <c r="AB59" s="488"/>
      <c r="AC59" s="480"/>
      <c r="AD59" s="479"/>
      <c r="AE59" s="564"/>
      <c r="AF59" s="568"/>
      <c r="AG59" s="565"/>
      <c r="AH59" s="571"/>
      <c r="AI59" s="572"/>
      <c r="AJ59" s="200" t="s">
        <v>1112</v>
      </c>
      <c r="AK59" s="193" t="s">
        <v>1146</v>
      </c>
      <c r="AL59" s="193" t="s">
        <v>1006</v>
      </c>
      <c r="AM59" s="201" t="s">
        <v>1006</v>
      </c>
      <c r="AN59" s="233">
        <v>45323</v>
      </c>
      <c r="AO59" s="233">
        <v>45657</v>
      </c>
      <c r="AP59" s="287">
        <f t="shared" si="3"/>
        <v>334</v>
      </c>
      <c r="AQ59" s="205">
        <v>340</v>
      </c>
      <c r="AR59" s="205">
        <v>340</v>
      </c>
      <c r="AS59" s="424"/>
      <c r="AT59" s="426"/>
      <c r="AU59" s="447"/>
      <c r="AV59" s="430"/>
      <c r="AW59" s="426"/>
      <c r="AX59" s="426"/>
      <c r="AY59" s="426"/>
      <c r="AZ59" s="205" t="s">
        <v>154</v>
      </c>
      <c r="BA59" s="205" t="s">
        <v>155</v>
      </c>
      <c r="BB59" s="193" t="s">
        <v>274</v>
      </c>
      <c r="BC59" s="426"/>
      <c r="BD59" s="467"/>
      <c r="BE59" s="200" t="s">
        <v>1150</v>
      </c>
      <c r="BF59" s="209"/>
      <c r="BG59" s="209"/>
    </row>
    <row r="60" spans="1:59" ht="105" customHeight="1" x14ac:dyDescent="0.25">
      <c r="A60" s="449"/>
      <c r="B60" s="424"/>
      <c r="C60" s="448"/>
      <c r="D60" s="484"/>
      <c r="E60" s="485"/>
      <c r="F60" s="448"/>
      <c r="G60" s="448"/>
      <c r="H60" s="486"/>
      <c r="I60" s="486"/>
      <c r="J60" s="464"/>
      <c r="K60" s="464"/>
      <c r="L60" s="464"/>
      <c r="M60" s="464"/>
      <c r="N60" s="462"/>
      <c r="O60" s="292"/>
      <c r="P60" s="286"/>
      <c r="Q60" s="288"/>
      <c r="R60" s="290"/>
      <c r="S60" s="284"/>
      <c r="T60" s="284"/>
      <c r="U60" s="424"/>
      <c r="V60" s="475"/>
      <c r="W60" s="563"/>
      <c r="X60" s="478"/>
      <c r="Y60" s="488"/>
      <c r="Z60" s="488"/>
      <c r="AA60" s="488"/>
      <c r="AB60" s="488"/>
      <c r="AC60" s="480"/>
      <c r="AD60" s="479"/>
      <c r="AE60" s="564"/>
      <c r="AF60" s="568"/>
      <c r="AG60" s="565"/>
      <c r="AH60" s="571"/>
      <c r="AI60" s="572"/>
      <c r="AJ60" s="200" t="s">
        <v>1113</v>
      </c>
      <c r="AK60" s="193" t="s">
        <v>1146</v>
      </c>
      <c r="AL60" s="193" t="s">
        <v>1006</v>
      </c>
      <c r="AM60" s="201" t="s">
        <v>1006</v>
      </c>
      <c r="AN60" s="233">
        <v>45323</v>
      </c>
      <c r="AO60" s="233">
        <v>45657</v>
      </c>
      <c r="AP60" s="287">
        <f t="shared" si="3"/>
        <v>334</v>
      </c>
      <c r="AQ60" s="205">
        <v>340</v>
      </c>
      <c r="AR60" s="205">
        <v>340</v>
      </c>
      <c r="AS60" s="424"/>
      <c r="AT60" s="426"/>
      <c r="AU60" s="447"/>
      <c r="AV60" s="430"/>
      <c r="AW60" s="426"/>
      <c r="AX60" s="426"/>
      <c r="AY60" s="426"/>
      <c r="AZ60" s="205" t="s">
        <v>154</v>
      </c>
      <c r="BA60" s="205" t="s">
        <v>155</v>
      </c>
      <c r="BB60" s="193" t="s">
        <v>274</v>
      </c>
      <c r="BC60" s="426"/>
      <c r="BD60" s="467"/>
      <c r="BE60" s="200" t="s">
        <v>1150</v>
      </c>
      <c r="BF60" s="209"/>
      <c r="BG60" s="209"/>
    </row>
    <row r="61" spans="1:59" ht="105" customHeight="1" x14ac:dyDescent="0.25">
      <c r="A61" s="449"/>
      <c r="B61" s="424"/>
      <c r="C61" s="448"/>
      <c r="D61" s="484"/>
      <c r="E61" s="485"/>
      <c r="F61" s="448"/>
      <c r="G61" s="448"/>
      <c r="H61" s="486"/>
      <c r="I61" s="486"/>
      <c r="J61" s="464"/>
      <c r="K61" s="464"/>
      <c r="L61" s="464"/>
      <c r="M61" s="464"/>
      <c r="N61" s="462"/>
      <c r="O61" s="292"/>
      <c r="P61" s="286"/>
      <c r="Q61" s="288"/>
      <c r="R61" s="290"/>
      <c r="S61" s="284"/>
      <c r="T61" s="284"/>
      <c r="U61" s="424"/>
      <c r="V61" s="475"/>
      <c r="W61" s="563"/>
      <c r="X61" s="478"/>
      <c r="Y61" s="488"/>
      <c r="Z61" s="488"/>
      <c r="AA61" s="488"/>
      <c r="AB61" s="488"/>
      <c r="AC61" s="480"/>
      <c r="AD61" s="479"/>
      <c r="AE61" s="564"/>
      <c r="AF61" s="568"/>
      <c r="AG61" s="565"/>
      <c r="AH61" s="571"/>
      <c r="AI61" s="572"/>
      <c r="AJ61" s="200" t="s">
        <v>1114</v>
      </c>
      <c r="AK61" s="193" t="s">
        <v>1146</v>
      </c>
      <c r="AL61" s="193" t="s">
        <v>1006</v>
      </c>
      <c r="AM61" s="201" t="s">
        <v>1006</v>
      </c>
      <c r="AN61" s="233">
        <v>45323</v>
      </c>
      <c r="AO61" s="233">
        <v>45657</v>
      </c>
      <c r="AP61" s="287">
        <f t="shared" si="3"/>
        <v>334</v>
      </c>
      <c r="AQ61" s="205">
        <v>340</v>
      </c>
      <c r="AR61" s="205">
        <v>340</v>
      </c>
      <c r="AS61" s="424"/>
      <c r="AT61" s="426"/>
      <c r="AU61" s="447"/>
      <c r="AV61" s="430"/>
      <c r="AW61" s="426"/>
      <c r="AX61" s="426"/>
      <c r="AY61" s="426"/>
      <c r="AZ61" s="205" t="s">
        <v>154</v>
      </c>
      <c r="BA61" s="205" t="s">
        <v>155</v>
      </c>
      <c r="BB61" s="193" t="s">
        <v>274</v>
      </c>
      <c r="BC61" s="426"/>
      <c r="BD61" s="467"/>
      <c r="BE61" s="200" t="s">
        <v>1150</v>
      </c>
      <c r="BF61" s="209"/>
      <c r="BG61" s="209"/>
    </row>
    <row r="62" spans="1:59" ht="105" customHeight="1" x14ac:dyDescent="0.25">
      <c r="A62" s="449"/>
      <c r="B62" s="424"/>
      <c r="C62" s="448"/>
      <c r="D62" s="484"/>
      <c r="E62" s="485"/>
      <c r="F62" s="448"/>
      <c r="G62" s="448"/>
      <c r="H62" s="486"/>
      <c r="I62" s="486"/>
      <c r="J62" s="464"/>
      <c r="K62" s="464"/>
      <c r="L62" s="464"/>
      <c r="M62" s="464"/>
      <c r="N62" s="462"/>
      <c r="O62" s="292"/>
      <c r="P62" s="286"/>
      <c r="Q62" s="288"/>
      <c r="R62" s="290"/>
      <c r="S62" s="284"/>
      <c r="T62" s="284"/>
      <c r="U62" s="424"/>
      <c r="V62" s="475"/>
      <c r="W62" s="563"/>
      <c r="X62" s="478"/>
      <c r="Y62" s="488"/>
      <c r="Z62" s="488"/>
      <c r="AA62" s="488"/>
      <c r="AB62" s="488"/>
      <c r="AC62" s="480"/>
      <c r="AD62" s="479"/>
      <c r="AE62" s="564"/>
      <c r="AF62" s="568"/>
      <c r="AG62" s="565"/>
      <c r="AH62" s="571"/>
      <c r="AI62" s="572"/>
      <c r="AJ62" s="200" t="s">
        <v>1115</v>
      </c>
      <c r="AK62" s="193" t="s">
        <v>1146</v>
      </c>
      <c r="AL62" s="193" t="s">
        <v>1006</v>
      </c>
      <c r="AM62" s="201" t="s">
        <v>1006</v>
      </c>
      <c r="AN62" s="233">
        <v>45323</v>
      </c>
      <c r="AO62" s="233">
        <v>45657</v>
      </c>
      <c r="AP62" s="287">
        <f t="shared" si="3"/>
        <v>334</v>
      </c>
      <c r="AQ62" s="205">
        <v>340</v>
      </c>
      <c r="AR62" s="205">
        <v>340</v>
      </c>
      <c r="AS62" s="424"/>
      <c r="AT62" s="426"/>
      <c r="AU62" s="447"/>
      <c r="AV62" s="430"/>
      <c r="AW62" s="426"/>
      <c r="AX62" s="426"/>
      <c r="AY62" s="426"/>
      <c r="AZ62" s="205" t="s">
        <v>154</v>
      </c>
      <c r="BA62" s="205" t="s">
        <v>155</v>
      </c>
      <c r="BB62" s="193" t="s">
        <v>274</v>
      </c>
      <c r="BC62" s="426"/>
      <c r="BD62" s="467"/>
      <c r="BE62" s="200" t="s">
        <v>1150</v>
      </c>
      <c r="BF62" s="209"/>
      <c r="BG62" s="209"/>
    </row>
    <row r="63" spans="1:59" ht="105" customHeight="1" x14ac:dyDescent="0.25">
      <c r="A63" s="449"/>
      <c r="B63" s="424"/>
      <c r="C63" s="448"/>
      <c r="D63" s="484"/>
      <c r="E63" s="485"/>
      <c r="F63" s="448"/>
      <c r="G63" s="448"/>
      <c r="H63" s="486"/>
      <c r="I63" s="486"/>
      <c r="J63" s="464"/>
      <c r="K63" s="464"/>
      <c r="L63" s="464"/>
      <c r="M63" s="464"/>
      <c r="N63" s="462"/>
      <c r="O63" s="292"/>
      <c r="P63" s="286"/>
      <c r="Q63" s="288"/>
      <c r="R63" s="290"/>
      <c r="S63" s="284"/>
      <c r="T63" s="284"/>
      <c r="U63" s="424"/>
      <c r="V63" s="475"/>
      <c r="W63" s="563"/>
      <c r="X63" s="478"/>
      <c r="Y63" s="488"/>
      <c r="Z63" s="488"/>
      <c r="AA63" s="488"/>
      <c r="AB63" s="488"/>
      <c r="AC63" s="480"/>
      <c r="AD63" s="479"/>
      <c r="AE63" s="564"/>
      <c r="AF63" s="568"/>
      <c r="AG63" s="565"/>
      <c r="AH63" s="571"/>
      <c r="AI63" s="572"/>
      <c r="AJ63" s="200" t="s">
        <v>1116</v>
      </c>
      <c r="AK63" s="193" t="s">
        <v>1146</v>
      </c>
      <c r="AL63" s="193" t="s">
        <v>1006</v>
      </c>
      <c r="AM63" s="201" t="s">
        <v>1006</v>
      </c>
      <c r="AN63" s="233">
        <v>45323</v>
      </c>
      <c r="AO63" s="233">
        <v>45657</v>
      </c>
      <c r="AP63" s="287">
        <f t="shared" si="3"/>
        <v>334</v>
      </c>
      <c r="AQ63" s="205">
        <v>340</v>
      </c>
      <c r="AR63" s="205">
        <v>340</v>
      </c>
      <c r="AS63" s="424"/>
      <c r="AT63" s="426"/>
      <c r="AU63" s="447"/>
      <c r="AV63" s="430"/>
      <c r="AW63" s="426"/>
      <c r="AX63" s="426"/>
      <c r="AY63" s="426"/>
      <c r="AZ63" s="205" t="s">
        <v>154</v>
      </c>
      <c r="BA63" s="205" t="s">
        <v>155</v>
      </c>
      <c r="BB63" s="193" t="s">
        <v>274</v>
      </c>
      <c r="BC63" s="426"/>
      <c r="BD63" s="467"/>
      <c r="BE63" s="200" t="s">
        <v>1150</v>
      </c>
      <c r="BF63" s="209"/>
      <c r="BG63" s="209"/>
    </row>
    <row r="64" spans="1:59" ht="105" customHeight="1" x14ac:dyDescent="0.25">
      <c r="A64" s="449"/>
      <c r="B64" s="424"/>
      <c r="C64" s="448"/>
      <c r="D64" s="484"/>
      <c r="E64" s="485"/>
      <c r="F64" s="448"/>
      <c r="G64" s="448"/>
      <c r="H64" s="486"/>
      <c r="I64" s="486"/>
      <c r="J64" s="464"/>
      <c r="K64" s="464"/>
      <c r="L64" s="464"/>
      <c r="M64" s="464"/>
      <c r="N64" s="462"/>
      <c r="O64" s="292"/>
      <c r="P64" s="286"/>
      <c r="Q64" s="288"/>
      <c r="R64" s="290"/>
      <c r="S64" s="284"/>
      <c r="T64" s="284"/>
      <c r="U64" s="424"/>
      <c r="V64" s="475"/>
      <c r="W64" s="563"/>
      <c r="X64" s="478"/>
      <c r="Y64" s="488"/>
      <c r="Z64" s="488"/>
      <c r="AA64" s="488"/>
      <c r="AB64" s="488"/>
      <c r="AC64" s="480"/>
      <c r="AD64" s="479"/>
      <c r="AE64" s="564"/>
      <c r="AF64" s="568"/>
      <c r="AG64" s="565"/>
      <c r="AH64" s="571"/>
      <c r="AI64" s="572"/>
      <c r="AJ64" s="200" t="s">
        <v>1117</v>
      </c>
      <c r="AK64" s="193" t="s">
        <v>1146</v>
      </c>
      <c r="AL64" s="193" t="s">
        <v>1006</v>
      </c>
      <c r="AM64" s="201" t="s">
        <v>1006</v>
      </c>
      <c r="AN64" s="233">
        <v>45323</v>
      </c>
      <c r="AO64" s="233">
        <v>45657</v>
      </c>
      <c r="AP64" s="287">
        <f t="shared" si="3"/>
        <v>334</v>
      </c>
      <c r="AQ64" s="205">
        <v>340</v>
      </c>
      <c r="AR64" s="205">
        <v>340</v>
      </c>
      <c r="AS64" s="424"/>
      <c r="AT64" s="426"/>
      <c r="AU64" s="447"/>
      <c r="AV64" s="430"/>
      <c r="AW64" s="426"/>
      <c r="AX64" s="426"/>
      <c r="AY64" s="426"/>
      <c r="AZ64" s="205" t="s">
        <v>154</v>
      </c>
      <c r="BA64" s="205" t="s">
        <v>155</v>
      </c>
      <c r="BB64" s="193" t="s">
        <v>274</v>
      </c>
      <c r="BC64" s="426"/>
      <c r="BD64" s="467"/>
      <c r="BE64" s="200" t="s">
        <v>1150</v>
      </c>
      <c r="BF64" s="209"/>
      <c r="BG64" s="209"/>
    </row>
    <row r="65" spans="1:59" ht="105" customHeight="1" x14ac:dyDescent="0.25">
      <c r="A65" s="449"/>
      <c r="B65" s="424"/>
      <c r="C65" s="448"/>
      <c r="D65" s="484"/>
      <c r="E65" s="485"/>
      <c r="F65" s="448"/>
      <c r="G65" s="448"/>
      <c r="H65" s="486"/>
      <c r="I65" s="486"/>
      <c r="J65" s="464"/>
      <c r="K65" s="464"/>
      <c r="L65" s="464"/>
      <c r="M65" s="464"/>
      <c r="N65" s="462"/>
      <c r="O65" s="292"/>
      <c r="P65" s="286"/>
      <c r="Q65" s="288"/>
      <c r="R65" s="290"/>
      <c r="S65" s="284"/>
      <c r="T65" s="284"/>
      <c r="U65" s="424"/>
      <c r="V65" s="475"/>
      <c r="W65" s="563"/>
      <c r="X65" s="478"/>
      <c r="Y65" s="488"/>
      <c r="Z65" s="488"/>
      <c r="AA65" s="488"/>
      <c r="AB65" s="488"/>
      <c r="AC65" s="480"/>
      <c r="AD65" s="479"/>
      <c r="AE65" s="564"/>
      <c r="AF65" s="568"/>
      <c r="AG65" s="565"/>
      <c r="AH65" s="571"/>
      <c r="AI65" s="572"/>
      <c r="AJ65" s="200" t="s">
        <v>1118</v>
      </c>
      <c r="AK65" s="193" t="s">
        <v>1146</v>
      </c>
      <c r="AL65" s="193" t="s">
        <v>1006</v>
      </c>
      <c r="AM65" s="201" t="s">
        <v>1006</v>
      </c>
      <c r="AN65" s="233">
        <v>45323</v>
      </c>
      <c r="AO65" s="233">
        <v>45657</v>
      </c>
      <c r="AP65" s="287">
        <f t="shared" si="3"/>
        <v>334</v>
      </c>
      <c r="AQ65" s="205">
        <v>340</v>
      </c>
      <c r="AR65" s="205">
        <v>340</v>
      </c>
      <c r="AS65" s="424"/>
      <c r="AT65" s="426"/>
      <c r="AU65" s="447"/>
      <c r="AV65" s="430"/>
      <c r="AW65" s="426"/>
      <c r="AX65" s="426"/>
      <c r="AY65" s="426"/>
      <c r="AZ65" s="205" t="s">
        <v>154</v>
      </c>
      <c r="BA65" s="205" t="s">
        <v>155</v>
      </c>
      <c r="BB65" s="193" t="s">
        <v>274</v>
      </c>
      <c r="BC65" s="426"/>
      <c r="BD65" s="467"/>
      <c r="BE65" s="200" t="s">
        <v>1150</v>
      </c>
      <c r="BF65" s="209"/>
      <c r="BG65" s="209"/>
    </row>
    <row r="66" spans="1:59" ht="105" customHeight="1" x14ac:dyDescent="0.25">
      <c r="A66" s="449"/>
      <c r="B66" s="424"/>
      <c r="C66" s="448"/>
      <c r="D66" s="484"/>
      <c r="E66" s="485"/>
      <c r="F66" s="448"/>
      <c r="G66" s="448"/>
      <c r="H66" s="486"/>
      <c r="I66" s="486"/>
      <c r="J66" s="464"/>
      <c r="K66" s="464"/>
      <c r="L66" s="464"/>
      <c r="M66" s="464"/>
      <c r="N66" s="462"/>
      <c r="O66" s="292"/>
      <c r="P66" s="286"/>
      <c r="Q66" s="288"/>
      <c r="R66" s="290"/>
      <c r="S66" s="284"/>
      <c r="T66" s="284"/>
      <c r="U66" s="424"/>
      <c r="V66" s="475"/>
      <c r="W66" s="563"/>
      <c r="X66" s="478"/>
      <c r="Y66" s="488"/>
      <c r="Z66" s="488"/>
      <c r="AA66" s="488"/>
      <c r="AB66" s="488"/>
      <c r="AC66" s="480"/>
      <c r="AD66" s="479"/>
      <c r="AE66" s="564"/>
      <c r="AF66" s="568"/>
      <c r="AG66" s="565"/>
      <c r="AH66" s="571"/>
      <c r="AI66" s="572"/>
      <c r="AJ66" s="200" t="s">
        <v>1119</v>
      </c>
      <c r="AK66" s="193" t="s">
        <v>1146</v>
      </c>
      <c r="AL66" s="193" t="s">
        <v>1006</v>
      </c>
      <c r="AM66" s="201" t="s">
        <v>1006</v>
      </c>
      <c r="AN66" s="233">
        <v>45323</v>
      </c>
      <c r="AO66" s="233">
        <v>45657</v>
      </c>
      <c r="AP66" s="287">
        <f t="shared" si="3"/>
        <v>334</v>
      </c>
      <c r="AQ66" s="205">
        <v>340</v>
      </c>
      <c r="AR66" s="205">
        <v>340</v>
      </c>
      <c r="AS66" s="424"/>
      <c r="AT66" s="426"/>
      <c r="AU66" s="447"/>
      <c r="AV66" s="430"/>
      <c r="AW66" s="426"/>
      <c r="AX66" s="426"/>
      <c r="AY66" s="426"/>
      <c r="AZ66" s="205" t="s">
        <v>154</v>
      </c>
      <c r="BA66" s="205" t="s">
        <v>155</v>
      </c>
      <c r="BB66" s="193" t="s">
        <v>274</v>
      </c>
      <c r="BC66" s="426"/>
      <c r="BD66" s="467"/>
      <c r="BE66" s="200" t="s">
        <v>1150</v>
      </c>
      <c r="BF66" s="209"/>
      <c r="BG66" s="209"/>
    </row>
    <row r="67" spans="1:59" ht="105" customHeight="1" x14ac:dyDescent="0.25">
      <c r="A67" s="449"/>
      <c r="B67" s="424"/>
      <c r="C67" s="448"/>
      <c r="D67" s="484"/>
      <c r="E67" s="485"/>
      <c r="F67" s="448"/>
      <c r="G67" s="448"/>
      <c r="H67" s="486"/>
      <c r="I67" s="486"/>
      <c r="J67" s="464"/>
      <c r="K67" s="464"/>
      <c r="L67" s="464"/>
      <c r="M67" s="464"/>
      <c r="N67" s="462"/>
      <c r="O67" s="292"/>
      <c r="P67" s="286"/>
      <c r="Q67" s="288"/>
      <c r="R67" s="290"/>
      <c r="S67" s="284"/>
      <c r="T67" s="284"/>
      <c r="U67" s="424"/>
      <c r="V67" s="475"/>
      <c r="W67" s="563"/>
      <c r="X67" s="478"/>
      <c r="Y67" s="488"/>
      <c r="Z67" s="488"/>
      <c r="AA67" s="488"/>
      <c r="AB67" s="488"/>
      <c r="AC67" s="480"/>
      <c r="AD67" s="479"/>
      <c r="AE67" s="564"/>
      <c r="AF67" s="568"/>
      <c r="AG67" s="565"/>
      <c r="AH67" s="571"/>
      <c r="AI67" s="572"/>
      <c r="AJ67" s="200" t="s">
        <v>1120</v>
      </c>
      <c r="AK67" s="193" t="s">
        <v>1146</v>
      </c>
      <c r="AL67" s="193" t="s">
        <v>1006</v>
      </c>
      <c r="AM67" s="201" t="s">
        <v>1006</v>
      </c>
      <c r="AN67" s="233">
        <v>45323</v>
      </c>
      <c r="AO67" s="233">
        <v>45657</v>
      </c>
      <c r="AP67" s="287">
        <f t="shared" si="3"/>
        <v>334</v>
      </c>
      <c r="AQ67" s="205">
        <v>340</v>
      </c>
      <c r="AR67" s="205">
        <v>340</v>
      </c>
      <c r="AS67" s="424"/>
      <c r="AT67" s="426"/>
      <c r="AU67" s="447"/>
      <c r="AV67" s="430"/>
      <c r="AW67" s="426"/>
      <c r="AX67" s="426"/>
      <c r="AY67" s="426"/>
      <c r="AZ67" s="205" t="s">
        <v>154</v>
      </c>
      <c r="BA67" s="205" t="s">
        <v>155</v>
      </c>
      <c r="BB67" s="193" t="s">
        <v>274</v>
      </c>
      <c r="BC67" s="426"/>
      <c r="BD67" s="467"/>
      <c r="BE67" s="200" t="s">
        <v>1150</v>
      </c>
      <c r="BF67" s="209"/>
      <c r="BG67" s="209"/>
    </row>
    <row r="68" spans="1:59" ht="105" customHeight="1" x14ac:dyDescent="0.25">
      <c r="A68" s="449"/>
      <c r="B68" s="424"/>
      <c r="C68" s="448"/>
      <c r="D68" s="484"/>
      <c r="E68" s="485"/>
      <c r="F68" s="448"/>
      <c r="G68" s="448"/>
      <c r="H68" s="486"/>
      <c r="I68" s="486"/>
      <c r="J68" s="464"/>
      <c r="K68" s="464"/>
      <c r="L68" s="464"/>
      <c r="M68" s="464"/>
      <c r="N68" s="462"/>
      <c r="O68" s="292"/>
      <c r="P68" s="286"/>
      <c r="Q68" s="288"/>
      <c r="R68" s="290"/>
      <c r="S68" s="284"/>
      <c r="T68" s="284"/>
      <c r="U68" s="424"/>
      <c r="V68" s="475"/>
      <c r="W68" s="563"/>
      <c r="X68" s="478"/>
      <c r="Y68" s="488"/>
      <c r="Z68" s="488"/>
      <c r="AA68" s="488"/>
      <c r="AB68" s="488"/>
      <c r="AC68" s="480"/>
      <c r="AD68" s="479"/>
      <c r="AE68" s="564"/>
      <c r="AF68" s="568"/>
      <c r="AG68" s="565"/>
      <c r="AH68" s="571"/>
      <c r="AI68" s="572"/>
      <c r="AJ68" s="200" t="s">
        <v>1121</v>
      </c>
      <c r="AK68" s="193" t="s">
        <v>1146</v>
      </c>
      <c r="AL68" s="193" t="s">
        <v>1006</v>
      </c>
      <c r="AM68" s="201" t="s">
        <v>1006</v>
      </c>
      <c r="AN68" s="233">
        <v>45323</v>
      </c>
      <c r="AO68" s="233">
        <v>45657</v>
      </c>
      <c r="AP68" s="287">
        <f t="shared" si="3"/>
        <v>334</v>
      </c>
      <c r="AQ68" s="205">
        <v>340</v>
      </c>
      <c r="AR68" s="205">
        <v>340</v>
      </c>
      <c r="AS68" s="424"/>
      <c r="AT68" s="426"/>
      <c r="AU68" s="447"/>
      <c r="AV68" s="430"/>
      <c r="AW68" s="426"/>
      <c r="AX68" s="426"/>
      <c r="AY68" s="426"/>
      <c r="AZ68" s="205" t="s">
        <v>154</v>
      </c>
      <c r="BA68" s="205" t="s">
        <v>155</v>
      </c>
      <c r="BB68" s="193" t="s">
        <v>274</v>
      </c>
      <c r="BC68" s="426"/>
      <c r="BD68" s="467"/>
      <c r="BE68" s="200" t="s">
        <v>1150</v>
      </c>
      <c r="BF68" s="209"/>
      <c r="BG68" s="209"/>
    </row>
    <row r="69" spans="1:59" ht="105" customHeight="1" x14ac:dyDescent="0.25">
      <c r="A69" s="449"/>
      <c r="B69" s="424"/>
      <c r="C69" s="448"/>
      <c r="D69" s="484"/>
      <c r="E69" s="485"/>
      <c r="F69" s="448"/>
      <c r="G69" s="448"/>
      <c r="H69" s="486"/>
      <c r="I69" s="486"/>
      <c r="J69" s="464"/>
      <c r="K69" s="464"/>
      <c r="L69" s="464"/>
      <c r="M69" s="464"/>
      <c r="N69" s="462"/>
      <c r="O69" s="292"/>
      <c r="P69" s="286"/>
      <c r="Q69" s="288"/>
      <c r="R69" s="290"/>
      <c r="S69" s="284"/>
      <c r="T69" s="284"/>
      <c r="U69" s="424"/>
      <c r="V69" s="475"/>
      <c r="W69" s="563"/>
      <c r="X69" s="478"/>
      <c r="Y69" s="488"/>
      <c r="Z69" s="488"/>
      <c r="AA69" s="488"/>
      <c r="AB69" s="488"/>
      <c r="AC69" s="480"/>
      <c r="AD69" s="479"/>
      <c r="AE69" s="564"/>
      <c r="AF69" s="568"/>
      <c r="AG69" s="565"/>
      <c r="AH69" s="571"/>
      <c r="AI69" s="572"/>
      <c r="AJ69" s="200" t="s">
        <v>1122</v>
      </c>
      <c r="AK69" s="193" t="s">
        <v>1146</v>
      </c>
      <c r="AL69" s="193" t="s">
        <v>1006</v>
      </c>
      <c r="AM69" s="201" t="s">
        <v>1006</v>
      </c>
      <c r="AN69" s="233">
        <v>45323</v>
      </c>
      <c r="AO69" s="233">
        <v>45657</v>
      </c>
      <c r="AP69" s="287">
        <f t="shared" si="3"/>
        <v>334</v>
      </c>
      <c r="AQ69" s="205">
        <v>340</v>
      </c>
      <c r="AR69" s="205">
        <v>340</v>
      </c>
      <c r="AS69" s="424"/>
      <c r="AT69" s="426"/>
      <c r="AU69" s="447"/>
      <c r="AV69" s="430"/>
      <c r="AW69" s="426"/>
      <c r="AX69" s="426"/>
      <c r="AY69" s="426"/>
      <c r="AZ69" s="205" t="s">
        <v>154</v>
      </c>
      <c r="BA69" s="205" t="s">
        <v>155</v>
      </c>
      <c r="BB69" s="193" t="s">
        <v>274</v>
      </c>
      <c r="BC69" s="426"/>
      <c r="BD69" s="467"/>
      <c r="BE69" s="200" t="s">
        <v>1150</v>
      </c>
      <c r="BF69" s="209"/>
      <c r="BG69" s="209"/>
    </row>
    <row r="70" spans="1:59" ht="105" customHeight="1" x14ac:dyDescent="0.25">
      <c r="A70" s="449"/>
      <c r="B70" s="424"/>
      <c r="C70" s="448"/>
      <c r="D70" s="484"/>
      <c r="E70" s="485"/>
      <c r="F70" s="448"/>
      <c r="G70" s="448"/>
      <c r="H70" s="486"/>
      <c r="I70" s="486"/>
      <c r="J70" s="464"/>
      <c r="K70" s="464"/>
      <c r="L70" s="464"/>
      <c r="M70" s="464"/>
      <c r="N70" s="462"/>
      <c r="O70" s="292"/>
      <c r="P70" s="286"/>
      <c r="Q70" s="288"/>
      <c r="R70" s="290"/>
      <c r="S70" s="284"/>
      <c r="T70" s="284"/>
      <c r="U70" s="424"/>
      <c r="V70" s="475"/>
      <c r="W70" s="563"/>
      <c r="X70" s="478"/>
      <c r="Y70" s="488"/>
      <c r="Z70" s="488"/>
      <c r="AA70" s="488"/>
      <c r="AB70" s="488"/>
      <c r="AC70" s="480"/>
      <c r="AD70" s="479"/>
      <c r="AE70" s="564"/>
      <c r="AF70" s="568"/>
      <c r="AG70" s="565"/>
      <c r="AH70" s="571"/>
      <c r="AI70" s="572"/>
      <c r="AJ70" s="200" t="s">
        <v>1123</v>
      </c>
      <c r="AK70" s="193" t="s">
        <v>1146</v>
      </c>
      <c r="AL70" s="193" t="s">
        <v>1006</v>
      </c>
      <c r="AM70" s="201" t="s">
        <v>1006</v>
      </c>
      <c r="AN70" s="233">
        <v>45323</v>
      </c>
      <c r="AO70" s="233">
        <v>45657</v>
      </c>
      <c r="AP70" s="287">
        <f t="shared" si="3"/>
        <v>334</v>
      </c>
      <c r="AQ70" s="205">
        <v>340</v>
      </c>
      <c r="AR70" s="205">
        <v>340</v>
      </c>
      <c r="AS70" s="424"/>
      <c r="AT70" s="426"/>
      <c r="AU70" s="447"/>
      <c r="AV70" s="430"/>
      <c r="AW70" s="426"/>
      <c r="AX70" s="426"/>
      <c r="AY70" s="426"/>
      <c r="AZ70" s="205" t="s">
        <v>154</v>
      </c>
      <c r="BA70" s="205" t="s">
        <v>155</v>
      </c>
      <c r="BB70" s="193" t="s">
        <v>274</v>
      </c>
      <c r="BC70" s="426"/>
      <c r="BD70" s="467"/>
      <c r="BE70" s="200" t="s">
        <v>1150</v>
      </c>
      <c r="BF70" s="209"/>
      <c r="BG70" s="209"/>
    </row>
    <row r="71" spans="1:59" ht="105" customHeight="1" x14ac:dyDescent="0.25">
      <c r="A71" s="449"/>
      <c r="B71" s="424"/>
      <c r="C71" s="448"/>
      <c r="D71" s="484"/>
      <c r="E71" s="485"/>
      <c r="F71" s="448"/>
      <c r="G71" s="448"/>
      <c r="H71" s="486"/>
      <c r="I71" s="486"/>
      <c r="J71" s="464"/>
      <c r="K71" s="464"/>
      <c r="L71" s="464"/>
      <c r="M71" s="464"/>
      <c r="N71" s="462"/>
      <c r="O71" s="292"/>
      <c r="P71" s="286"/>
      <c r="Q71" s="288"/>
      <c r="R71" s="290"/>
      <c r="S71" s="284"/>
      <c r="T71" s="284"/>
      <c r="U71" s="424"/>
      <c r="V71" s="475"/>
      <c r="W71" s="563"/>
      <c r="X71" s="478"/>
      <c r="Y71" s="488"/>
      <c r="Z71" s="488"/>
      <c r="AA71" s="488"/>
      <c r="AB71" s="488"/>
      <c r="AC71" s="480"/>
      <c r="AD71" s="479"/>
      <c r="AE71" s="564"/>
      <c r="AF71" s="568"/>
      <c r="AG71" s="565"/>
      <c r="AH71" s="571"/>
      <c r="AI71" s="572"/>
      <c r="AJ71" s="200" t="s">
        <v>1124</v>
      </c>
      <c r="AK71" s="193" t="s">
        <v>1146</v>
      </c>
      <c r="AL71" s="205">
        <v>2</v>
      </c>
      <c r="AM71" s="201" t="s">
        <v>1151</v>
      </c>
      <c r="AN71" s="233">
        <v>45323</v>
      </c>
      <c r="AO71" s="233">
        <v>45657</v>
      </c>
      <c r="AP71" s="287">
        <f t="shared" si="3"/>
        <v>334</v>
      </c>
      <c r="AQ71" s="205">
        <v>340</v>
      </c>
      <c r="AR71" s="205">
        <v>340</v>
      </c>
      <c r="AS71" s="424"/>
      <c r="AT71" s="426"/>
      <c r="AU71" s="447"/>
      <c r="AV71" s="430"/>
      <c r="AW71" s="426"/>
      <c r="AX71" s="426"/>
      <c r="AY71" s="426"/>
      <c r="AZ71" s="205" t="s">
        <v>154</v>
      </c>
      <c r="BA71" s="205" t="s">
        <v>155</v>
      </c>
      <c r="BB71" s="193" t="s">
        <v>274</v>
      </c>
      <c r="BC71" s="426"/>
      <c r="BD71" s="467"/>
      <c r="BE71" s="355"/>
      <c r="BF71" s="209"/>
      <c r="BG71" s="209"/>
    </row>
    <row r="72" spans="1:59" ht="105" customHeight="1" x14ac:dyDescent="0.25">
      <c r="A72" s="449"/>
      <c r="B72" s="424"/>
      <c r="C72" s="448"/>
      <c r="D72" s="484"/>
      <c r="E72" s="485"/>
      <c r="F72" s="448"/>
      <c r="G72" s="448"/>
      <c r="H72" s="486"/>
      <c r="I72" s="486"/>
      <c r="J72" s="464"/>
      <c r="K72" s="464"/>
      <c r="L72" s="464"/>
      <c r="M72" s="464"/>
      <c r="N72" s="462"/>
      <c r="O72" s="292"/>
      <c r="P72" s="286"/>
      <c r="Q72" s="288"/>
      <c r="R72" s="290"/>
      <c r="S72" s="284"/>
      <c r="T72" s="284"/>
      <c r="U72" s="424"/>
      <c r="V72" s="475"/>
      <c r="W72" s="563"/>
      <c r="X72" s="478"/>
      <c r="Y72" s="488"/>
      <c r="Z72" s="488"/>
      <c r="AA72" s="488"/>
      <c r="AB72" s="488"/>
      <c r="AC72" s="480"/>
      <c r="AD72" s="479"/>
      <c r="AE72" s="564"/>
      <c r="AF72" s="568"/>
      <c r="AG72" s="565"/>
      <c r="AH72" s="571"/>
      <c r="AI72" s="572"/>
      <c r="AJ72" s="346" t="s">
        <v>1125</v>
      </c>
      <c r="AK72" s="193" t="s">
        <v>1146</v>
      </c>
      <c r="AL72" s="193" t="s">
        <v>1006</v>
      </c>
      <c r="AM72" s="201" t="s">
        <v>1006</v>
      </c>
      <c r="AN72" s="233">
        <v>45323</v>
      </c>
      <c r="AO72" s="233">
        <v>45657</v>
      </c>
      <c r="AP72" s="287">
        <f t="shared" si="3"/>
        <v>334</v>
      </c>
      <c r="AQ72" s="205">
        <v>340</v>
      </c>
      <c r="AR72" s="205">
        <v>340</v>
      </c>
      <c r="AS72" s="424"/>
      <c r="AT72" s="426"/>
      <c r="AU72" s="447"/>
      <c r="AV72" s="430"/>
      <c r="AW72" s="426"/>
      <c r="AX72" s="426"/>
      <c r="AY72" s="426"/>
      <c r="AZ72" s="205" t="s">
        <v>154</v>
      </c>
      <c r="BA72" s="205" t="s">
        <v>155</v>
      </c>
      <c r="BB72" s="193" t="s">
        <v>274</v>
      </c>
      <c r="BC72" s="426"/>
      <c r="BD72" s="467"/>
      <c r="BE72" s="200" t="s">
        <v>1150</v>
      </c>
      <c r="BF72" s="209"/>
      <c r="BG72" s="209"/>
    </row>
    <row r="73" spans="1:59" ht="105" customHeight="1" x14ac:dyDescent="0.25">
      <c r="A73" s="449"/>
      <c r="B73" s="424"/>
      <c r="C73" s="448"/>
      <c r="D73" s="484"/>
      <c r="E73" s="485"/>
      <c r="F73" s="448"/>
      <c r="G73" s="448"/>
      <c r="H73" s="486"/>
      <c r="I73" s="486"/>
      <c r="J73" s="464"/>
      <c r="K73" s="464"/>
      <c r="L73" s="464"/>
      <c r="M73" s="464"/>
      <c r="N73" s="462"/>
      <c r="O73" s="292"/>
      <c r="P73" s="286"/>
      <c r="Q73" s="288"/>
      <c r="R73" s="290"/>
      <c r="S73" s="284"/>
      <c r="T73" s="284"/>
      <c r="U73" s="424"/>
      <c r="V73" s="475"/>
      <c r="W73" s="563"/>
      <c r="X73" s="478"/>
      <c r="Y73" s="488"/>
      <c r="Z73" s="488"/>
      <c r="AA73" s="488"/>
      <c r="AB73" s="488"/>
      <c r="AC73" s="480"/>
      <c r="AD73" s="479"/>
      <c r="AE73" s="564"/>
      <c r="AF73" s="568"/>
      <c r="AG73" s="565"/>
      <c r="AH73" s="571"/>
      <c r="AI73" s="572"/>
      <c r="AJ73" s="350" t="s">
        <v>1126</v>
      </c>
      <c r="AK73" s="205" t="s">
        <v>1171</v>
      </c>
      <c r="AL73" s="193" t="s">
        <v>1006</v>
      </c>
      <c r="AM73" s="201" t="s">
        <v>1006</v>
      </c>
      <c r="AN73" s="233">
        <v>45323</v>
      </c>
      <c r="AO73" s="233">
        <v>45657</v>
      </c>
      <c r="AP73" s="287">
        <f t="shared" si="3"/>
        <v>334</v>
      </c>
      <c r="AQ73" s="205">
        <v>340</v>
      </c>
      <c r="AR73" s="205">
        <v>340</v>
      </c>
      <c r="AS73" s="424"/>
      <c r="AT73" s="427"/>
      <c r="AU73" s="447"/>
      <c r="AV73" s="430"/>
      <c r="AW73" s="426"/>
      <c r="AX73" s="426"/>
      <c r="AY73" s="426"/>
      <c r="AZ73" s="205" t="s">
        <v>154</v>
      </c>
      <c r="BA73" s="205" t="s">
        <v>155</v>
      </c>
      <c r="BB73" s="193" t="s">
        <v>274</v>
      </c>
      <c r="BC73" s="426"/>
      <c r="BD73" s="467"/>
      <c r="BE73" s="200" t="s">
        <v>1150</v>
      </c>
      <c r="BF73" s="209"/>
      <c r="BG73" s="209"/>
    </row>
    <row r="74" spans="1:59" ht="105" customHeight="1" x14ac:dyDescent="0.25">
      <c r="A74" s="449"/>
      <c r="B74" s="424"/>
      <c r="C74" s="448"/>
      <c r="D74" s="484"/>
      <c r="E74" s="485"/>
      <c r="F74" s="448"/>
      <c r="G74" s="448"/>
      <c r="H74" s="486"/>
      <c r="I74" s="486"/>
      <c r="J74" s="464"/>
      <c r="K74" s="464"/>
      <c r="L74" s="464"/>
      <c r="M74" s="464"/>
      <c r="N74" s="463"/>
      <c r="O74" s="293"/>
      <c r="P74" s="294"/>
      <c r="Q74" s="289"/>
      <c r="R74" s="294"/>
      <c r="S74" s="214"/>
      <c r="T74" s="285"/>
      <c r="U74" s="424"/>
      <c r="V74" s="458">
        <v>0.38</v>
      </c>
      <c r="W74" s="560">
        <v>0.38</v>
      </c>
      <c r="X74" s="435">
        <v>0</v>
      </c>
      <c r="Y74" s="435">
        <v>0</v>
      </c>
      <c r="Z74" s="435">
        <v>0</v>
      </c>
      <c r="AA74" s="435">
        <v>0</v>
      </c>
      <c r="AB74" s="435">
        <v>0</v>
      </c>
      <c r="AC74" s="469" t="s">
        <v>145</v>
      </c>
      <c r="AD74" s="414" t="s">
        <v>146</v>
      </c>
      <c r="AE74" s="416" t="s">
        <v>147</v>
      </c>
      <c r="AF74" s="420" t="s">
        <v>148</v>
      </c>
      <c r="AG74" s="408" t="s">
        <v>275</v>
      </c>
      <c r="AH74" s="410">
        <v>2022130010022</v>
      </c>
      <c r="AI74" s="412" t="s">
        <v>276</v>
      </c>
      <c r="AJ74" s="224" t="s">
        <v>277</v>
      </c>
      <c r="AK74" s="193" t="s">
        <v>214</v>
      </c>
      <c r="AL74" s="364">
        <v>1</v>
      </c>
      <c r="AM74" s="207">
        <v>0.11063291651478337</v>
      </c>
      <c r="AN74" s="233">
        <v>45323</v>
      </c>
      <c r="AO74" s="233">
        <v>45657</v>
      </c>
      <c r="AP74" s="287">
        <f t="shared" si="3"/>
        <v>334</v>
      </c>
      <c r="AQ74" s="295">
        <v>308375</v>
      </c>
      <c r="AR74" s="295">
        <v>308375</v>
      </c>
      <c r="AS74" s="424" t="s">
        <v>1127</v>
      </c>
      <c r="AT74" s="425" t="s">
        <v>1091</v>
      </c>
      <c r="AU74" s="445" t="s">
        <v>180</v>
      </c>
      <c r="AV74" s="429">
        <v>10005834754</v>
      </c>
      <c r="AW74" s="445" t="s">
        <v>1068</v>
      </c>
      <c r="AX74" s="425" t="s">
        <v>278</v>
      </c>
      <c r="AY74" s="425" t="s">
        <v>279</v>
      </c>
      <c r="AZ74" s="445" t="s">
        <v>154</v>
      </c>
      <c r="BA74" s="445" t="s">
        <v>155</v>
      </c>
      <c r="BB74" s="425" t="s">
        <v>274</v>
      </c>
      <c r="BC74" s="425" t="s">
        <v>181</v>
      </c>
      <c r="BD74" s="404">
        <v>45323</v>
      </c>
      <c r="BE74" s="209"/>
      <c r="BF74" s="209"/>
      <c r="BG74" s="209"/>
    </row>
    <row r="75" spans="1:59" ht="105" customHeight="1" x14ac:dyDescent="0.25">
      <c r="A75" s="449"/>
      <c r="B75" s="424"/>
      <c r="C75" s="448"/>
      <c r="D75" s="484"/>
      <c r="E75" s="485"/>
      <c r="F75" s="448"/>
      <c r="G75" s="448"/>
      <c r="H75" s="486"/>
      <c r="I75" s="486"/>
      <c r="J75" s="464"/>
      <c r="K75" s="464"/>
      <c r="L75" s="464"/>
      <c r="M75" s="464"/>
      <c r="N75" s="461" t="s">
        <v>138</v>
      </c>
      <c r="O75" s="453" t="s">
        <v>280</v>
      </c>
      <c r="P75" s="456" t="s">
        <v>162</v>
      </c>
      <c r="Q75" s="458">
        <v>0.12</v>
      </c>
      <c r="R75" s="461" t="s">
        <v>281</v>
      </c>
      <c r="S75" s="445"/>
      <c r="T75" s="425"/>
      <c r="U75" s="424"/>
      <c r="V75" s="459"/>
      <c r="W75" s="561"/>
      <c r="X75" s="436"/>
      <c r="Y75" s="436"/>
      <c r="Z75" s="436"/>
      <c r="AA75" s="436"/>
      <c r="AB75" s="436"/>
      <c r="AC75" s="487"/>
      <c r="AD75" s="415"/>
      <c r="AE75" s="417"/>
      <c r="AF75" s="421"/>
      <c r="AG75" s="408"/>
      <c r="AH75" s="410"/>
      <c r="AI75" s="412"/>
      <c r="AJ75" s="212" t="s">
        <v>282</v>
      </c>
      <c r="AK75" s="193" t="s">
        <v>222</v>
      </c>
      <c r="AL75" s="364">
        <v>1</v>
      </c>
      <c r="AM75" s="207">
        <v>2.7344003546593051E-2</v>
      </c>
      <c r="AN75" s="233">
        <v>45323</v>
      </c>
      <c r="AO75" s="233">
        <v>45657</v>
      </c>
      <c r="AP75" s="287">
        <f t="shared" si="3"/>
        <v>334</v>
      </c>
      <c r="AQ75" s="295">
        <v>308375</v>
      </c>
      <c r="AR75" s="295">
        <v>308375</v>
      </c>
      <c r="AS75" s="424"/>
      <c r="AT75" s="426"/>
      <c r="AU75" s="447"/>
      <c r="AV75" s="430"/>
      <c r="AW75" s="447"/>
      <c r="AX75" s="426"/>
      <c r="AY75" s="426"/>
      <c r="AZ75" s="447"/>
      <c r="BA75" s="447"/>
      <c r="BB75" s="426"/>
      <c r="BC75" s="426"/>
      <c r="BD75" s="467"/>
      <c r="BE75" s="209"/>
      <c r="BF75" s="209"/>
      <c r="BG75" s="209"/>
    </row>
    <row r="76" spans="1:59" ht="105" customHeight="1" x14ac:dyDescent="0.25">
      <c r="A76" s="449"/>
      <c r="B76" s="424"/>
      <c r="C76" s="448"/>
      <c r="D76" s="484"/>
      <c r="E76" s="485"/>
      <c r="F76" s="448"/>
      <c r="G76" s="448"/>
      <c r="H76" s="486"/>
      <c r="I76" s="486"/>
      <c r="J76" s="464"/>
      <c r="K76" s="464"/>
      <c r="L76" s="464"/>
      <c r="M76" s="464"/>
      <c r="N76" s="462"/>
      <c r="O76" s="454"/>
      <c r="P76" s="450"/>
      <c r="Q76" s="459"/>
      <c r="R76" s="462"/>
      <c r="S76" s="447"/>
      <c r="T76" s="426"/>
      <c r="U76" s="424"/>
      <c r="V76" s="459"/>
      <c r="W76" s="561"/>
      <c r="X76" s="436"/>
      <c r="Y76" s="436"/>
      <c r="Z76" s="436"/>
      <c r="AA76" s="436"/>
      <c r="AB76" s="436"/>
      <c r="AC76" s="487"/>
      <c r="AD76" s="415"/>
      <c r="AE76" s="417"/>
      <c r="AF76" s="421"/>
      <c r="AG76" s="408"/>
      <c r="AH76" s="410"/>
      <c r="AI76" s="412"/>
      <c r="AJ76" s="224" t="s">
        <v>283</v>
      </c>
      <c r="AK76" s="193" t="s">
        <v>191</v>
      </c>
      <c r="AL76" s="364">
        <v>1</v>
      </c>
      <c r="AM76" s="207">
        <v>0.37198550350954557</v>
      </c>
      <c r="AN76" s="233">
        <v>45323</v>
      </c>
      <c r="AO76" s="233">
        <v>45657</v>
      </c>
      <c r="AP76" s="287">
        <f t="shared" si="3"/>
        <v>334</v>
      </c>
      <c r="AQ76" s="295">
        <v>308375</v>
      </c>
      <c r="AR76" s="295">
        <v>308375</v>
      </c>
      <c r="AS76" s="424"/>
      <c r="AT76" s="426"/>
      <c r="AU76" s="447"/>
      <c r="AV76" s="430"/>
      <c r="AW76" s="447"/>
      <c r="AX76" s="426"/>
      <c r="AY76" s="426"/>
      <c r="AZ76" s="447"/>
      <c r="BA76" s="447"/>
      <c r="BB76" s="426"/>
      <c r="BC76" s="426"/>
      <c r="BD76" s="467"/>
      <c r="BE76" s="209"/>
      <c r="BF76" s="209"/>
      <c r="BG76" s="209"/>
    </row>
    <row r="77" spans="1:59" ht="105" customHeight="1" x14ac:dyDescent="0.25">
      <c r="A77" s="449"/>
      <c r="B77" s="424"/>
      <c r="C77" s="448"/>
      <c r="D77" s="484"/>
      <c r="E77" s="485"/>
      <c r="F77" s="448"/>
      <c r="G77" s="448"/>
      <c r="H77" s="486"/>
      <c r="I77" s="486"/>
      <c r="J77" s="464"/>
      <c r="K77" s="464"/>
      <c r="L77" s="464"/>
      <c r="M77" s="464"/>
      <c r="N77" s="462"/>
      <c r="O77" s="454"/>
      <c r="P77" s="450"/>
      <c r="Q77" s="459"/>
      <c r="R77" s="462"/>
      <c r="S77" s="447"/>
      <c r="T77" s="426"/>
      <c r="U77" s="424"/>
      <c r="V77" s="459"/>
      <c r="W77" s="561"/>
      <c r="X77" s="436"/>
      <c r="Y77" s="436"/>
      <c r="Z77" s="436"/>
      <c r="AA77" s="436"/>
      <c r="AB77" s="436"/>
      <c r="AC77" s="487"/>
      <c r="AD77" s="415"/>
      <c r="AE77" s="417"/>
      <c r="AF77" s="421"/>
      <c r="AG77" s="408"/>
      <c r="AH77" s="410"/>
      <c r="AI77" s="412"/>
      <c r="AJ77" s="212" t="s">
        <v>284</v>
      </c>
      <c r="AK77" s="205" t="s">
        <v>194</v>
      </c>
      <c r="AL77" s="364">
        <v>1</v>
      </c>
      <c r="AM77" s="207">
        <v>2.2300242357170551E-2</v>
      </c>
      <c r="AN77" s="233">
        <v>45323</v>
      </c>
      <c r="AO77" s="233">
        <v>45657</v>
      </c>
      <c r="AP77" s="287">
        <f t="shared" si="3"/>
        <v>334</v>
      </c>
      <c r="AQ77" s="295">
        <v>308375</v>
      </c>
      <c r="AR77" s="295">
        <v>308375</v>
      </c>
      <c r="AS77" s="424"/>
      <c r="AT77" s="426"/>
      <c r="AU77" s="447"/>
      <c r="AV77" s="430"/>
      <c r="AW77" s="447"/>
      <c r="AX77" s="426"/>
      <c r="AY77" s="426"/>
      <c r="AZ77" s="447"/>
      <c r="BA77" s="447"/>
      <c r="BB77" s="426"/>
      <c r="BC77" s="426"/>
      <c r="BD77" s="467"/>
      <c r="BE77" s="209"/>
      <c r="BF77" s="209"/>
      <c r="BG77" s="209"/>
    </row>
    <row r="78" spans="1:59" ht="105" customHeight="1" x14ac:dyDescent="0.25">
      <c r="A78" s="449"/>
      <c r="B78" s="424"/>
      <c r="C78" s="448"/>
      <c r="D78" s="484"/>
      <c r="E78" s="485"/>
      <c r="F78" s="448"/>
      <c r="G78" s="448"/>
      <c r="H78" s="486"/>
      <c r="I78" s="486"/>
      <c r="J78" s="464"/>
      <c r="K78" s="464"/>
      <c r="L78" s="464"/>
      <c r="M78" s="464"/>
      <c r="N78" s="462"/>
      <c r="O78" s="454"/>
      <c r="P78" s="450"/>
      <c r="Q78" s="459"/>
      <c r="R78" s="462"/>
      <c r="S78" s="447"/>
      <c r="T78" s="426"/>
      <c r="U78" s="424"/>
      <c r="V78" s="459"/>
      <c r="W78" s="561"/>
      <c r="X78" s="436"/>
      <c r="Y78" s="436"/>
      <c r="Z78" s="436"/>
      <c r="AA78" s="436"/>
      <c r="AB78" s="436"/>
      <c r="AC78" s="487"/>
      <c r="AD78" s="415"/>
      <c r="AE78" s="417"/>
      <c r="AF78" s="421"/>
      <c r="AG78" s="408"/>
      <c r="AH78" s="410"/>
      <c r="AI78" s="412"/>
      <c r="AJ78" s="224" t="s">
        <v>285</v>
      </c>
      <c r="AK78" s="205" t="s">
        <v>198</v>
      </c>
      <c r="AL78" s="364">
        <v>1</v>
      </c>
      <c r="AM78" s="207">
        <v>0.38416918113337051</v>
      </c>
      <c r="AN78" s="233">
        <v>45323</v>
      </c>
      <c r="AO78" s="233">
        <v>45657</v>
      </c>
      <c r="AP78" s="287">
        <f t="shared" si="3"/>
        <v>334</v>
      </c>
      <c r="AQ78" s="295">
        <v>308375</v>
      </c>
      <c r="AR78" s="295">
        <v>308375</v>
      </c>
      <c r="AS78" s="424"/>
      <c r="AT78" s="426"/>
      <c r="AU78" s="447"/>
      <c r="AV78" s="430"/>
      <c r="AW78" s="447"/>
      <c r="AX78" s="426"/>
      <c r="AY78" s="426"/>
      <c r="AZ78" s="447"/>
      <c r="BA78" s="447"/>
      <c r="BB78" s="426"/>
      <c r="BC78" s="426"/>
      <c r="BD78" s="467"/>
      <c r="BE78" s="209"/>
      <c r="BF78" s="209"/>
      <c r="BG78" s="209"/>
    </row>
    <row r="79" spans="1:59" ht="105" customHeight="1" x14ac:dyDescent="0.25">
      <c r="A79" s="449"/>
      <c r="B79" s="424"/>
      <c r="C79" s="448"/>
      <c r="D79" s="484"/>
      <c r="E79" s="485"/>
      <c r="F79" s="448"/>
      <c r="G79" s="448"/>
      <c r="H79" s="486"/>
      <c r="I79" s="486"/>
      <c r="J79" s="464"/>
      <c r="K79" s="464"/>
      <c r="L79" s="464"/>
      <c r="M79" s="464"/>
      <c r="N79" s="462"/>
      <c r="O79" s="454"/>
      <c r="P79" s="450"/>
      <c r="Q79" s="459"/>
      <c r="R79" s="462"/>
      <c r="S79" s="447"/>
      <c r="T79" s="426"/>
      <c r="U79" s="424"/>
      <c r="V79" s="459"/>
      <c r="W79" s="561"/>
      <c r="X79" s="436"/>
      <c r="Y79" s="436"/>
      <c r="Z79" s="436"/>
      <c r="AA79" s="436"/>
      <c r="AB79" s="436"/>
      <c r="AC79" s="487"/>
      <c r="AD79" s="415"/>
      <c r="AE79" s="417"/>
      <c r="AF79" s="421"/>
      <c r="AG79" s="408"/>
      <c r="AH79" s="410"/>
      <c r="AI79" s="412"/>
      <c r="AJ79" s="224" t="s">
        <v>286</v>
      </c>
      <c r="AK79" s="205" t="s">
        <v>287</v>
      </c>
      <c r="AL79" s="364">
        <v>1</v>
      </c>
      <c r="AM79" s="207">
        <v>2.2656927240315688E-3</v>
      </c>
      <c r="AN79" s="233">
        <v>45323</v>
      </c>
      <c r="AO79" s="233">
        <v>45657</v>
      </c>
      <c r="AP79" s="287">
        <f t="shared" si="3"/>
        <v>334</v>
      </c>
      <c r="AQ79" s="295">
        <v>308375</v>
      </c>
      <c r="AR79" s="295">
        <v>308375</v>
      </c>
      <c r="AS79" s="424"/>
      <c r="AT79" s="426"/>
      <c r="AU79" s="447"/>
      <c r="AV79" s="430"/>
      <c r="AW79" s="447"/>
      <c r="AX79" s="426"/>
      <c r="AY79" s="426"/>
      <c r="AZ79" s="447"/>
      <c r="BA79" s="447"/>
      <c r="BB79" s="426"/>
      <c r="BC79" s="426"/>
      <c r="BD79" s="467"/>
      <c r="BE79" s="209"/>
      <c r="BF79" s="209"/>
      <c r="BG79" s="209"/>
    </row>
    <row r="80" spans="1:59" ht="105" customHeight="1" x14ac:dyDescent="0.25">
      <c r="A80" s="449"/>
      <c r="B80" s="424"/>
      <c r="C80" s="448"/>
      <c r="D80" s="484"/>
      <c r="E80" s="485"/>
      <c r="F80" s="448"/>
      <c r="G80" s="448"/>
      <c r="H80" s="486"/>
      <c r="I80" s="486"/>
      <c r="J80" s="464"/>
      <c r="K80" s="464"/>
      <c r="L80" s="464"/>
      <c r="M80" s="464"/>
      <c r="N80" s="462"/>
      <c r="O80" s="454"/>
      <c r="P80" s="450"/>
      <c r="Q80" s="459"/>
      <c r="R80" s="462"/>
      <c r="S80" s="447"/>
      <c r="T80" s="426"/>
      <c r="U80" s="424"/>
      <c r="V80" s="459"/>
      <c r="W80" s="561"/>
      <c r="X80" s="436"/>
      <c r="Y80" s="436"/>
      <c r="Z80" s="436"/>
      <c r="AA80" s="436"/>
      <c r="AB80" s="436"/>
      <c r="AC80" s="487"/>
      <c r="AD80" s="415"/>
      <c r="AE80" s="417"/>
      <c r="AF80" s="421"/>
      <c r="AG80" s="408"/>
      <c r="AH80" s="410"/>
      <c r="AI80" s="412"/>
      <c r="AJ80" s="212" t="s">
        <v>288</v>
      </c>
      <c r="AK80" s="193" t="s">
        <v>205</v>
      </c>
      <c r="AL80" s="364">
        <v>1</v>
      </c>
      <c r="AM80" s="207">
        <v>2.1293575722387951E-3</v>
      </c>
      <c r="AN80" s="233">
        <v>45323</v>
      </c>
      <c r="AO80" s="233">
        <v>45657</v>
      </c>
      <c r="AP80" s="287">
        <f t="shared" si="3"/>
        <v>334</v>
      </c>
      <c r="AQ80" s="295">
        <v>308375</v>
      </c>
      <c r="AR80" s="295">
        <v>308375</v>
      </c>
      <c r="AS80" s="424"/>
      <c r="AT80" s="426"/>
      <c r="AU80" s="447"/>
      <c r="AV80" s="430"/>
      <c r="AW80" s="447"/>
      <c r="AX80" s="426"/>
      <c r="AY80" s="426"/>
      <c r="AZ80" s="447"/>
      <c r="BA80" s="447"/>
      <c r="BB80" s="426"/>
      <c r="BC80" s="426"/>
      <c r="BD80" s="467"/>
      <c r="BE80" s="209"/>
      <c r="BF80" s="209"/>
      <c r="BG80" s="209"/>
    </row>
    <row r="81" spans="1:59" ht="105" customHeight="1" x14ac:dyDescent="0.25">
      <c r="A81" s="449"/>
      <c r="B81" s="424"/>
      <c r="C81" s="448"/>
      <c r="D81" s="484"/>
      <c r="E81" s="485"/>
      <c r="F81" s="448"/>
      <c r="G81" s="448"/>
      <c r="H81" s="486"/>
      <c r="I81" s="486"/>
      <c r="J81" s="464"/>
      <c r="K81" s="464"/>
      <c r="L81" s="464"/>
      <c r="M81" s="464"/>
      <c r="N81" s="462"/>
      <c r="O81" s="454"/>
      <c r="P81" s="450"/>
      <c r="Q81" s="459"/>
      <c r="R81" s="462"/>
      <c r="S81" s="447"/>
      <c r="T81" s="426"/>
      <c r="U81" s="424"/>
      <c r="V81" s="459"/>
      <c r="W81" s="561"/>
      <c r="X81" s="436"/>
      <c r="Y81" s="436"/>
      <c r="Z81" s="436"/>
      <c r="AA81" s="436"/>
      <c r="AB81" s="436"/>
      <c r="AC81" s="487"/>
      <c r="AD81" s="415"/>
      <c r="AE81" s="417"/>
      <c r="AF81" s="421"/>
      <c r="AG81" s="408"/>
      <c r="AH81" s="410"/>
      <c r="AI81" s="412"/>
      <c r="AJ81" s="224" t="s">
        <v>289</v>
      </c>
      <c r="AK81" s="205" t="s">
        <v>290</v>
      </c>
      <c r="AL81" s="364">
        <v>1</v>
      </c>
      <c r="AM81" s="207">
        <v>1.3170545310806558E-4</v>
      </c>
      <c r="AN81" s="233">
        <v>45323</v>
      </c>
      <c r="AO81" s="233">
        <v>45657</v>
      </c>
      <c r="AP81" s="287">
        <f t="shared" si="3"/>
        <v>334</v>
      </c>
      <c r="AQ81" s="295">
        <v>308375</v>
      </c>
      <c r="AR81" s="295">
        <v>308375</v>
      </c>
      <c r="AS81" s="424"/>
      <c r="AT81" s="426"/>
      <c r="AU81" s="447"/>
      <c r="AV81" s="430"/>
      <c r="AW81" s="447"/>
      <c r="AX81" s="426"/>
      <c r="AY81" s="426"/>
      <c r="AZ81" s="447"/>
      <c r="BA81" s="447"/>
      <c r="BB81" s="426"/>
      <c r="BC81" s="426"/>
      <c r="BD81" s="467"/>
      <c r="BE81" s="209"/>
      <c r="BF81" s="209"/>
      <c r="BG81" s="209"/>
    </row>
    <row r="82" spans="1:59" ht="105" customHeight="1" x14ac:dyDescent="0.25">
      <c r="A82" s="449"/>
      <c r="B82" s="424"/>
      <c r="C82" s="448"/>
      <c r="D82" s="484"/>
      <c r="E82" s="485"/>
      <c r="F82" s="448"/>
      <c r="G82" s="448"/>
      <c r="H82" s="486"/>
      <c r="I82" s="486"/>
      <c r="J82" s="464"/>
      <c r="K82" s="464"/>
      <c r="L82" s="464"/>
      <c r="M82" s="464"/>
      <c r="N82" s="462"/>
      <c r="O82" s="454"/>
      <c r="P82" s="450"/>
      <c r="Q82" s="459"/>
      <c r="R82" s="462"/>
      <c r="S82" s="447"/>
      <c r="T82" s="426"/>
      <c r="U82" s="424"/>
      <c r="V82" s="459"/>
      <c r="W82" s="561"/>
      <c r="X82" s="436"/>
      <c r="Y82" s="436"/>
      <c r="Z82" s="436"/>
      <c r="AA82" s="436"/>
      <c r="AB82" s="436"/>
      <c r="AC82" s="487"/>
      <c r="AD82" s="415"/>
      <c r="AE82" s="417"/>
      <c r="AF82" s="421"/>
      <c r="AG82" s="408"/>
      <c r="AH82" s="410"/>
      <c r="AI82" s="412"/>
      <c r="AJ82" s="212" t="s">
        <v>291</v>
      </c>
      <c r="AK82" s="200" t="s">
        <v>292</v>
      </c>
      <c r="AL82" s="364">
        <v>1</v>
      </c>
      <c r="AM82" s="207">
        <v>1.1756213338719705E-2</v>
      </c>
      <c r="AN82" s="233">
        <v>45323</v>
      </c>
      <c r="AO82" s="233">
        <v>45657</v>
      </c>
      <c r="AP82" s="287">
        <f t="shared" si="3"/>
        <v>334</v>
      </c>
      <c r="AQ82" s="295">
        <v>308375</v>
      </c>
      <c r="AR82" s="295">
        <v>308375</v>
      </c>
      <c r="AS82" s="424"/>
      <c r="AT82" s="426"/>
      <c r="AU82" s="447"/>
      <c r="AV82" s="430"/>
      <c r="AW82" s="447"/>
      <c r="AX82" s="426"/>
      <c r="AY82" s="426"/>
      <c r="AZ82" s="447"/>
      <c r="BA82" s="447"/>
      <c r="BB82" s="426"/>
      <c r="BC82" s="426"/>
      <c r="BD82" s="467"/>
      <c r="BE82" s="209"/>
      <c r="BF82" s="209"/>
      <c r="BG82" s="209"/>
    </row>
    <row r="83" spans="1:59" ht="105" customHeight="1" x14ac:dyDescent="0.25">
      <c r="A83" s="449"/>
      <c r="B83" s="424"/>
      <c r="C83" s="448"/>
      <c r="D83" s="484"/>
      <c r="E83" s="485"/>
      <c r="F83" s="448"/>
      <c r="G83" s="448"/>
      <c r="H83" s="486"/>
      <c r="I83" s="486"/>
      <c r="J83" s="464"/>
      <c r="K83" s="464"/>
      <c r="L83" s="464"/>
      <c r="M83" s="464"/>
      <c r="N83" s="462"/>
      <c r="O83" s="454"/>
      <c r="P83" s="450"/>
      <c r="Q83" s="459"/>
      <c r="R83" s="462"/>
      <c r="S83" s="446"/>
      <c r="T83" s="427"/>
      <c r="U83" s="424"/>
      <c r="V83" s="459"/>
      <c r="W83" s="561"/>
      <c r="X83" s="436"/>
      <c r="Y83" s="436"/>
      <c r="Z83" s="436"/>
      <c r="AA83" s="436"/>
      <c r="AB83" s="436"/>
      <c r="AC83" s="487"/>
      <c r="AD83" s="415"/>
      <c r="AE83" s="417"/>
      <c r="AF83" s="421"/>
      <c r="AG83" s="408"/>
      <c r="AH83" s="410"/>
      <c r="AI83" s="412"/>
      <c r="AJ83" s="224" t="s">
        <v>293</v>
      </c>
      <c r="AK83" s="193" t="s">
        <v>205</v>
      </c>
      <c r="AL83" s="364">
        <v>1</v>
      </c>
      <c r="AM83" s="207">
        <v>6.008938242355466E-2</v>
      </c>
      <c r="AN83" s="233">
        <v>45323</v>
      </c>
      <c r="AO83" s="233">
        <v>45657</v>
      </c>
      <c r="AP83" s="287">
        <f t="shared" si="3"/>
        <v>334</v>
      </c>
      <c r="AQ83" s="295">
        <v>308375</v>
      </c>
      <c r="AR83" s="295">
        <v>308375</v>
      </c>
      <c r="AS83" s="424"/>
      <c r="AT83" s="426"/>
      <c r="AU83" s="447"/>
      <c r="AV83" s="430"/>
      <c r="AW83" s="447"/>
      <c r="AX83" s="426"/>
      <c r="AY83" s="426"/>
      <c r="AZ83" s="447"/>
      <c r="BA83" s="447"/>
      <c r="BB83" s="426"/>
      <c r="BC83" s="426"/>
      <c r="BD83" s="467"/>
      <c r="BE83" s="209"/>
      <c r="BF83" s="209"/>
      <c r="BG83" s="209"/>
    </row>
    <row r="84" spans="1:59" ht="86.25" customHeight="1" x14ac:dyDescent="0.25">
      <c r="A84" s="449"/>
      <c r="B84" s="424"/>
      <c r="C84" s="448"/>
      <c r="D84" s="484"/>
      <c r="E84" s="485"/>
      <c r="F84" s="448"/>
      <c r="G84" s="448"/>
      <c r="H84" s="456"/>
      <c r="I84" s="456"/>
      <c r="J84" s="464"/>
      <c r="K84" s="464"/>
      <c r="L84" s="464"/>
      <c r="M84" s="464"/>
      <c r="N84" s="462"/>
      <c r="O84" s="455"/>
      <c r="P84" s="457"/>
      <c r="Q84" s="460"/>
      <c r="R84" s="463"/>
      <c r="S84" s="205"/>
      <c r="T84" s="193" t="s">
        <v>142</v>
      </c>
      <c r="U84" s="424"/>
      <c r="V84" s="460"/>
      <c r="W84" s="562"/>
      <c r="X84" s="468"/>
      <c r="Y84" s="468"/>
      <c r="Z84" s="468"/>
      <c r="AA84" s="468"/>
      <c r="AB84" s="468"/>
      <c r="AC84" s="470"/>
      <c r="AD84" s="471"/>
      <c r="AE84" s="437"/>
      <c r="AF84" s="546"/>
      <c r="AG84" s="409"/>
      <c r="AH84" s="411"/>
      <c r="AI84" s="413"/>
      <c r="AJ84" s="211" t="s">
        <v>294</v>
      </c>
      <c r="AK84" s="205" t="s">
        <v>209</v>
      </c>
      <c r="AL84" s="364">
        <v>1</v>
      </c>
      <c r="AM84" s="207">
        <v>7.1958014268841278E-3</v>
      </c>
      <c r="AN84" s="233">
        <v>45323</v>
      </c>
      <c r="AO84" s="233">
        <v>45657</v>
      </c>
      <c r="AP84" s="287">
        <f t="shared" si="3"/>
        <v>334</v>
      </c>
      <c r="AQ84" s="295">
        <v>308375</v>
      </c>
      <c r="AR84" s="295">
        <v>308375</v>
      </c>
      <c r="AS84" s="424"/>
      <c r="AT84" s="427"/>
      <c r="AU84" s="446"/>
      <c r="AV84" s="431"/>
      <c r="AW84" s="446"/>
      <c r="AX84" s="427"/>
      <c r="AY84" s="427"/>
      <c r="AZ84" s="446"/>
      <c r="BA84" s="446"/>
      <c r="BB84" s="427"/>
      <c r="BC84" s="427"/>
      <c r="BD84" s="405"/>
      <c r="BE84" s="209"/>
      <c r="BF84" s="209"/>
      <c r="BG84" s="209"/>
    </row>
    <row r="85" spans="1:59" ht="105" customHeight="1" x14ac:dyDescent="0.25">
      <c r="A85" s="445" t="s">
        <v>295</v>
      </c>
      <c r="B85" s="424"/>
      <c r="C85" s="448"/>
      <c r="D85" s="461" t="s">
        <v>296</v>
      </c>
      <c r="E85" s="458">
        <v>0.7</v>
      </c>
      <c r="F85" s="481" t="s">
        <v>297</v>
      </c>
      <c r="G85" s="481" t="s">
        <v>297</v>
      </c>
      <c r="H85" s="456" t="s">
        <v>162</v>
      </c>
      <c r="I85" s="458">
        <v>0.05</v>
      </c>
      <c r="J85" s="458">
        <v>0.01</v>
      </c>
      <c r="K85" s="458">
        <v>0.02</v>
      </c>
      <c r="L85" s="458">
        <v>0.01</v>
      </c>
      <c r="M85" s="475">
        <v>0.01</v>
      </c>
      <c r="N85" s="448" t="s">
        <v>298</v>
      </c>
      <c r="O85" s="225" t="s">
        <v>299</v>
      </c>
      <c r="P85" s="203" t="s">
        <v>162</v>
      </c>
      <c r="Q85" s="220">
        <v>0.64849999999999997</v>
      </c>
      <c r="R85" s="196" t="s">
        <v>300</v>
      </c>
      <c r="S85" s="205"/>
      <c r="T85" s="193" t="s">
        <v>142</v>
      </c>
      <c r="U85" s="193" t="s">
        <v>301</v>
      </c>
      <c r="V85" s="220">
        <v>0.20150000000000001</v>
      </c>
      <c r="W85" s="226">
        <v>0</v>
      </c>
      <c r="X85" s="227">
        <v>0.20150000000000001</v>
      </c>
      <c r="Y85" s="223">
        <v>0</v>
      </c>
      <c r="Z85" s="223">
        <v>0</v>
      </c>
      <c r="AA85" s="223">
        <v>0</v>
      </c>
      <c r="AB85" s="223">
        <v>0</v>
      </c>
      <c r="AC85" s="197" t="s">
        <v>145</v>
      </c>
      <c r="AD85" s="198" t="s">
        <v>146</v>
      </c>
      <c r="AE85" s="199" t="s">
        <v>147</v>
      </c>
      <c r="AF85" s="253" t="s">
        <v>148</v>
      </c>
      <c r="AG85" s="420" t="s">
        <v>302</v>
      </c>
      <c r="AH85" s="422">
        <v>2021130010195</v>
      </c>
      <c r="AI85" s="420" t="s">
        <v>303</v>
      </c>
      <c r="AJ85" s="193" t="s">
        <v>1128</v>
      </c>
      <c r="AK85" s="202" t="s">
        <v>304</v>
      </c>
      <c r="AL85" s="205">
        <v>6</v>
      </c>
      <c r="AM85" s="356" t="s">
        <v>1158</v>
      </c>
      <c r="AN85" s="233">
        <v>45323</v>
      </c>
      <c r="AO85" s="233">
        <v>45657</v>
      </c>
      <c r="AP85" s="287">
        <f t="shared" si="3"/>
        <v>334</v>
      </c>
      <c r="AQ85" s="351">
        <v>1043926</v>
      </c>
      <c r="AR85" s="351">
        <v>1043926</v>
      </c>
      <c r="AS85" s="424" t="s">
        <v>1127</v>
      </c>
      <c r="AT85" s="424" t="s">
        <v>1091</v>
      </c>
      <c r="AU85" s="424" t="s">
        <v>1134</v>
      </c>
      <c r="AV85" s="428">
        <v>76206358723</v>
      </c>
      <c r="AW85" s="425" t="s">
        <v>678</v>
      </c>
      <c r="AX85" s="425" t="s">
        <v>305</v>
      </c>
      <c r="AY85" s="425" t="s">
        <v>306</v>
      </c>
      <c r="AZ85" s="445" t="s">
        <v>154</v>
      </c>
      <c r="BA85" s="445" t="s">
        <v>307</v>
      </c>
      <c r="BB85" s="445" t="s">
        <v>258</v>
      </c>
      <c r="BC85" s="425" t="s">
        <v>171</v>
      </c>
      <c r="BD85" s="404">
        <v>45323</v>
      </c>
      <c r="BE85" s="406" t="s">
        <v>1167</v>
      </c>
      <c r="BF85" s="443"/>
      <c r="BG85" s="443"/>
    </row>
    <row r="86" spans="1:59" ht="113.25" customHeight="1" x14ac:dyDescent="0.25">
      <c r="A86" s="447"/>
      <c r="B86" s="424"/>
      <c r="C86" s="448"/>
      <c r="D86" s="462"/>
      <c r="E86" s="459"/>
      <c r="F86" s="482"/>
      <c r="G86" s="482"/>
      <c r="H86" s="450"/>
      <c r="I86" s="459"/>
      <c r="J86" s="459"/>
      <c r="K86" s="459"/>
      <c r="L86" s="459"/>
      <c r="M86" s="475"/>
      <c r="N86" s="448"/>
      <c r="O86" s="566" t="s">
        <v>308</v>
      </c>
      <c r="P86" s="456" t="s">
        <v>162</v>
      </c>
      <c r="Q86" s="458">
        <v>0</v>
      </c>
      <c r="R86" s="461" t="s">
        <v>309</v>
      </c>
      <c r="S86" s="445"/>
      <c r="T86" s="425" t="s">
        <v>142</v>
      </c>
      <c r="U86" s="425" t="s">
        <v>310</v>
      </c>
      <c r="V86" s="458">
        <v>0.9</v>
      </c>
      <c r="W86" s="476">
        <v>0.19089999999999999</v>
      </c>
      <c r="X86" s="432">
        <v>0.63819999999999999</v>
      </c>
      <c r="Y86" s="451">
        <v>0</v>
      </c>
      <c r="Z86" s="472">
        <v>0.16750000000000001</v>
      </c>
      <c r="AA86" s="432">
        <v>1.4999999999999999E-2</v>
      </c>
      <c r="AB86" s="432">
        <v>0.04</v>
      </c>
      <c r="AC86" s="473" t="s">
        <v>145</v>
      </c>
      <c r="AD86" s="414" t="s">
        <v>146</v>
      </c>
      <c r="AE86" s="416" t="s">
        <v>147</v>
      </c>
      <c r="AF86" s="418" t="s">
        <v>148</v>
      </c>
      <c r="AG86" s="421"/>
      <c r="AH86" s="423"/>
      <c r="AI86" s="421"/>
      <c r="AJ86" s="193" t="s">
        <v>1129</v>
      </c>
      <c r="AK86" s="202" t="s">
        <v>304</v>
      </c>
      <c r="AL86" s="205">
        <v>6</v>
      </c>
      <c r="AM86" s="356" t="s">
        <v>1158</v>
      </c>
      <c r="AN86" s="233">
        <v>45323</v>
      </c>
      <c r="AO86" s="233">
        <v>45657</v>
      </c>
      <c r="AP86" s="287">
        <f t="shared" si="3"/>
        <v>334</v>
      </c>
      <c r="AQ86" s="351">
        <v>1043926</v>
      </c>
      <c r="AR86" s="351">
        <v>1043926</v>
      </c>
      <c r="AS86" s="424"/>
      <c r="AT86" s="424"/>
      <c r="AU86" s="424"/>
      <c r="AV86" s="428"/>
      <c r="AW86" s="426"/>
      <c r="AX86" s="426"/>
      <c r="AY86" s="426"/>
      <c r="AZ86" s="446"/>
      <c r="BA86" s="446"/>
      <c r="BB86" s="446"/>
      <c r="BC86" s="427"/>
      <c r="BD86" s="405"/>
      <c r="BE86" s="407"/>
      <c r="BF86" s="444"/>
      <c r="BG86" s="444"/>
    </row>
    <row r="87" spans="1:59" ht="113.25" customHeight="1" x14ac:dyDescent="0.25">
      <c r="A87" s="447"/>
      <c r="B87" s="424"/>
      <c r="C87" s="448"/>
      <c r="D87" s="462"/>
      <c r="E87" s="459"/>
      <c r="F87" s="482"/>
      <c r="G87" s="482"/>
      <c r="H87" s="450"/>
      <c r="I87" s="459"/>
      <c r="J87" s="459"/>
      <c r="K87" s="459"/>
      <c r="L87" s="459"/>
      <c r="M87" s="475"/>
      <c r="N87" s="448"/>
      <c r="O87" s="567"/>
      <c r="P87" s="450"/>
      <c r="Q87" s="459"/>
      <c r="R87" s="462"/>
      <c r="S87" s="447"/>
      <c r="T87" s="426"/>
      <c r="U87" s="426"/>
      <c r="V87" s="459"/>
      <c r="W87" s="477"/>
      <c r="X87" s="433"/>
      <c r="Y87" s="452"/>
      <c r="Z87" s="472"/>
      <c r="AA87" s="433"/>
      <c r="AB87" s="433"/>
      <c r="AC87" s="474"/>
      <c r="AD87" s="415"/>
      <c r="AE87" s="417"/>
      <c r="AF87" s="419"/>
      <c r="AG87" s="421"/>
      <c r="AH87" s="423"/>
      <c r="AI87" s="421"/>
      <c r="AJ87" s="193" t="s">
        <v>1130</v>
      </c>
      <c r="AK87" s="193" t="s">
        <v>304</v>
      </c>
      <c r="AL87" s="205">
        <v>6</v>
      </c>
      <c r="AM87" s="356" t="s">
        <v>1158</v>
      </c>
      <c r="AN87" s="233">
        <v>45323</v>
      </c>
      <c r="AO87" s="233">
        <v>45657</v>
      </c>
      <c r="AP87" s="287">
        <f t="shared" si="3"/>
        <v>334</v>
      </c>
      <c r="AQ87" s="351">
        <v>1043926</v>
      </c>
      <c r="AR87" s="351">
        <v>1043926</v>
      </c>
      <c r="AS87" s="424"/>
      <c r="AT87" s="424"/>
      <c r="AU87" s="424"/>
      <c r="AV87" s="428"/>
      <c r="AW87" s="426"/>
      <c r="AX87" s="426"/>
      <c r="AY87" s="426"/>
      <c r="AZ87" s="205" t="s">
        <v>154</v>
      </c>
      <c r="BA87" s="205" t="s">
        <v>307</v>
      </c>
      <c r="BB87" s="205" t="s">
        <v>258</v>
      </c>
      <c r="BC87" s="193" t="s">
        <v>171</v>
      </c>
      <c r="BD87" s="228">
        <v>45323</v>
      </c>
      <c r="BE87" s="212" t="s">
        <v>1167</v>
      </c>
      <c r="BF87" s="209"/>
      <c r="BG87" s="209"/>
    </row>
    <row r="88" spans="1:59" ht="113.25" customHeight="1" x14ac:dyDescent="0.25">
      <c r="A88" s="447"/>
      <c r="B88" s="424"/>
      <c r="C88" s="448"/>
      <c r="D88" s="462"/>
      <c r="E88" s="459"/>
      <c r="F88" s="482"/>
      <c r="G88" s="482"/>
      <c r="H88" s="450"/>
      <c r="I88" s="459"/>
      <c r="J88" s="459"/>
      <c r="K88" s="459"/>
      <c r="L88" s="459"/>
      <c r="M88" s="475"/>
      <c r="N88" s="448"/>
      <c r="O88" s="567"/>
      <c r="P88" s="450"/>
      <c r="Q88" s="459"/>
      <c r="R88" s="462"/>
      <c r="S88" s="447"/>
      <c r="T88" s="426"/>
      <c r="U88" s="426"/>
      <c r="V88" s="459"/>
      <c r="W88" s="477"/>
      <c r="X88" s="433"/>
      <c r="Y88" s="452"/>
      <c r="Z88" s="472"/>
      <c r="AA88" s="433"/>
      <c r="AB88" s="433"/>
      <c r="AC88" s="474"/>
      <c r="AD88" s="415"/>
      <c r="AE88" s="417"/>
      <c r="AF88" s="419"/>
      <c r="AG88" s="421"/>
      <c r="AH88" s="423"/>
      <c r="AI88" s="421"/>
      <c r="AJ88" s="193" t="s">
        <v>1131</v>
      </c>
      <c r="AK88" s="193" t="s">
        <v>304</v>
      </c>
      <c r="AL88" s="205">
        <v>6</v>
      </c>
      <c r="AM88" s="356" t="s">
        <v>1158</v>
      </c>
      <c r="AN88" s="233">
        <v>45323</v>
      </c>
      <c r="AO88" s="233">
        <v>45657</v>
      </c>
      <c r="AP88" s="287">
        <f t="shared" si="3"/>
        <v>334</v>
      </c>
      <c r="AQ88" s="351">
        <v>1043926</v>
      </c>
      <c r="AR88" s="351">
        <v>1043926</v>
      </c>
      <c r="AS88" s="424"/>
      <c r="AT88" s="424"/>
      <c r="AU88" s="426" t="s">
        <v>1135</v>
      </c>
      <c r="AV88" s="429">
        <v>3724591210</v>
      </c>
      <c r="AW88" s="426"/>
      <c r="AX88" s="426"/>
      <c r="AY88" s="426"/>
      <c r="AZ88" s="205" t="s">
        <v>154</v>
      </c>
      <c r="BA88" s="205" t="s">
        <v>307</v>
      </c>
      <c r="BB88" s="205" t="s">
        <v>258</v>
      </c>
      <c r="BC88" s="193" t="s">
        <v>171</v>
      </c>
      <c r="BD88" s="228">
        <v>45323</v>
      </c>
      <c r="BE88" s="212" t="s">
        <v>1167</v>
      </c>
      <c r="BF88" s="209"/>
      <c r="BG88" s="209"/>
    </row>
    <row r="89" spans="1:59" ht="113.25" customHeight="1" x14ac:dyDescent="0.25">
      <c r="A89" s="447"/>
      <c r="B89" s="424"/>
      <c r="C89" s="448"/>
      <c r="D89" s="462"/>
      <c r="E89" s="459"/>
      <c r="F89" s="482"/>
      <c r="G89" s="482"/>
      <c r="H89" s="450"/>
      <c r="I89" s="459"/>
      <c r="J89" s="459"/>
      <c r="K89" s="459"/>
      <c r="L89" s="459"/>
      <c r="M89" s="475"/>
      <c r="N89" s="448"/>
      <c r="O89" s="567"/>
      <c r="P89" s="450"/>
      <c r="Q89" s="459"/>
      <c r="R89" s="462"/>
      <c r="S89" s="447"/>
      <c r="T89" s="426"/>
      <c r="U89" s="426"/>
      <c r="V89" s="459"/>
      <c r="W89" s="477"/>
      <c r="X89" s="433"/>
      <c r="Y89" s="452"/>
      <c r="Z89" s="472"/>
      <c r="AA89" s="433"/>
      <c r="AB89" s="433"/>
      <c r="AC89" s="474"/>
      <c r="AD89" s="415"/>
      <c r="AE89" s="417"/>
      <c r="AF89" s="419"/>
      <c r="AG89" s="421"/>
      <c r="AH89" s="423"/>
      <c r="AI89" s="421"/>
      <c r="AJ89" s="193" t="s">
        <v>1132</v>
      </c>
      <c r="AK89" s="193" t="str">
        <f>+AK88</f>
        <v>Informes de Ejecución del Contrato</v>
      </c>
      <c r="AL89" s="205">
        <v>6</v>
      </c>
      <c r="AM89" s="356" t="s">
        <v>1158</v>
      </c>
      <c r="AN89" s="233">
        <v>45323</v>
      </c>
      <c r="AO89" s="233">
        <v>45657</v>
      </c>
      <c r="AP89" s="287">
        <f t="shared" si="3"/>
        <v>334</v>
      </c>
      <c r="AQ89" s="351">
        <v>1043926</v>
      </c>
      <c r="AR89" s="351">
        <v>1043926</v>
      </c>
      <c r="AS89" s="424"/>
      <c r="AT89" s="424"/>
      <c r="AU89" s="426"/>
      <c r="AV89" s="430"/>
      <c r="AW89" s="426"/>
      <c r="AX89" s="426"/>
      <c r="AY89" s="426"/>
      <c r="AZ89" s="205" t="s">
        <v>154</v>
      </c>
      <c r="BA89" s="205" t="s">
        <v>307</v>
      </c>
      <c r="BB89" s="205" t="s">
        <v>258</v>
      </c>
      <c r="BC89" s="193" t="s">
        <v>171</v>
      </c>
      <c r="BD89" s="228">
        <v>45323</v>
      </c>
      <c r="BE89" s="212" t="s">
        <v>1167</v>
      </c>
      <c r="BF89" s="209"/>
      <c r="BG89" s="209"/>
    </row>
    <row r="90" spans="1:59" ht="113.25" customHeight="1" x14ac:dyDescent="0.25">
      <c r="A90" s="447"/>
      <c r="B90" s="424"/>
      <c r="C90" s="448"/>
      <c r="D90" s="462"/>
      <c r="E90" s="459"/>
      <c r="F90" s="482"/>
      <c r="G90" s="482"/>
      <c r="H90" s="450"/>
      <c r="I90" s="459"/>
      <c r="J90" s="459"/>
      <c r="K90" s="459"/>
      <c r="L90" s="459"/>
      <c r="M90" s="475"/>
      <c r="N90" s="448"/>
      <c r="O90" s="567"/>
      <c r="P90" s="450"/>
      <c r="Q90" s="459"/>
      <c r="R90" s="462"/>
      <c r="S90" s="447"/>
      <c r="T90" s="426"/>
      <c r="U90" s="426"/>
      <c r="V90" s="459"/>
      <c r="W90" s="477"/>
      <c r="X90" s="433"/>
      <c r="Y90" s="452"/>
      <c r="Z90" s="432"/>
      <c r="AA90" s="433"/>
      <c r="AB90" s="433"/>
      <c r="AC90" s="474"/>
      <c r="AD90" s="415"/>
      <c r="AE90" s="417"/>
      <c r="AF90" s="419"/>
      <c r="AG90" s="421"/>
      <c r="AH90" s="423"/>
      <c r="AI90" s="421"/>
      <c r="AJ90" s="193" t="s">
        <v>1133</v>
      </c>
      <c r="AK90" s="193" t="s">
        <v>1006</v>
      </c>
      <c r="AL90" s="193" t="s">
        <v>1006</v>
      </c>
      <c r="AM90" s="193" t="s">
        <v>1006</v>
      </c>
      <c r="AN90" s="233">
        <v>45323</v>
      </c>
      <c r="AO90" s="233">
        <v>45657</v>
      </c>
      <c r="AP90" s="287">
        <f t="shared" si="3"/>
        <v>334</v>
      </c>
      <c r="AQ90" s="351">
        <v>1043926</v>
      </c>
      <c r="AR90" s="351">
        <v>1043926</v>
      </c>
      <c r="AS90" s="424"/>
      <c r="AT90" s="424"/>
      <c r="AU90" s="427"/>
      <c r="AV90" s="431"/>
      <c r="AW90" s="427"/>
      <c r="AX90" s="426"/>
      <c r="AY90" s="426"/>
      <c r="AZ90" s="205" t="s">
        <v>154</v>
      </c>
      <c r="BA90" s="205" t="s">
        <v>311</v>
      </c>
      <c r="BB90" s="193" t="s">
        <v>274</v>
      </c>
      <c r="BC90" s="193" t="s">
        <v>171</v>
      </c>
      <c r="BD90" s="228">
        <v>45323</v>
      </c>
      <c r="BE90" s="209"/>
      <c r="BF90" s="209"/>
      <c r="BG90" s="209"/>
    </row>
    <row r="91" spans="1:59" ht="129" customHeight="1" x14ac:dyDescent="0.25">
      <c r="A91" s="447"/>
      <c r="B91" s="424"/>
      <c r="C91" s="448"/>
      <c r="D91" s="462"/>
      <c r="E91" s="459"/>
      <c r="F91" s="482"/>
      <c r="G91" s="482"/>
      <c r="H91" s="450"/>
      <c r="I91" s="459"/>
      <c r="J91" s="459"/>
      <c r="K91" s="459"/>
      <c r="L91" s="459"/>
      <c r="M91" s="475"/>
      <c r="N91" s="448"/>
      <c r="O91" s="573" t="s">
        <v>312</v>
      </c>
      <c r="P91" s="486" t="s">
        <v>162</v>
      </c>
      <c r="Q91" s="475">
        <v>0</v>
      </c>
      <c r="R91" s="448" t="s">
        <v>313</v>
      </c>
      <c r="S91" s="449"/>
      <c r="T91" s="424" t="s">
        <v>142</v>
      </c>
      <c r="U91" s="424" t="s">
        <v>301</v>
      </c>
      <c r="V91" s="475">
        <v>0.3</v>
      </c>
      <c r="W91" s="478">
        <v>0.1</v>
      </c>
      <c r="X91" s="478">
        <v>0.3</v>
      </c>
      <c r="Y91" s="478">
        <v>0</v>
      </c>
      <c r="Z91" s="570">
        <v>1.4999999999999999E-2</v>
      </c>
      <c r="AA91" s="570">
        <v>8.5000000000000006E-2</v>
      </c>
      <c r="AB91" s="570">
        <v>0</v>
      </c>
      <c r="AC91" s="480" t="s">
        <v>145</v>
      </c>
      <c r="AD91" s="479" t="s">
        <v>146</v>
      </c>
      <c r="AE91" s="564" t="s">
        <v>147</v>
      </c>
      <c r="AF91" s="568" t="s">
        <v>148</v>
      </c>
      <c r="AG91" s="420" t="s">
        <v>315</v>
      </c>
      <c r="AH91" s="422">
        <v>2021130010202</v>
      </c>
      <c r="AI91" s="420" t="s">
        <v>314</v>
      </c>
      <c r="AJ91" s="200" t="s">
        <v>1136</v>
      </c>
      <c r="AK91" s="193" t="s">
        <v>304</v>
      </c>
      <c r="AL91" s="205">
        <v>4</v>
      </c>
      <c r="AM91" s="356" t="s">
        <v>1168</v>
      </c>
      <c r="AN91" s="233">
        <v>45323</v>
      </c>
      <c r="AO91" s="233">
        <v>45657</v>
      </c>
      <c r="AP91" s="287">
        <f t="shared" si="3"/>
        <v>334</v>
      </c>
      <c r="AQ91" s="205">
        <v>1900</v>
      </c>
      <c r="AR91" s="351">
        <v>1043926</v>
      </c>
      <c r="AS91" s="424" t="s">
        <v>1127</v>
      </c>
      <c r="AT91" s="424" t="s">
        <v>1091</v>
      </c>
      <c r="AU91" s="445" t="s">
        <v>254</v>
      </c>
      <c r="AV91" s="429">
        <v>200000000</v>
      </c>
      <c r="AW91" s="445" t="s">
        <v>678</v>
      </c>
      <c r="AX91" s="425" t="s">
        <v>315</v>
      </c>
      <c r="AY91" s="425" t="s">
        <v>316</v>
      </c>
      <c r="AZ91" s="205" t="s">
        <v>154</v>
      </c>
      <c r="BA91" s="205" t="s">
        <v>264</v>
      </c>
      <c r="BB91" s="205" t="s">
        <v>264</v>
      </c>
      <c r="BC91" s="193" t="s">
        <v>171</v>
      </c>
      <c r="BD91" s="228">
        <v>45323</v>
      </c>
      <c r="BE91" s="359" t="s">
        <v>1170</v>
      </c>
      <c r="BF91" s="209"/>
      <c r="BG91" s="209"/>
    </row>
    <row r="92" spans="1:59" ht="129" customHeight="1" x14ac:dyDescent="0.25">
      <c r="A92" s="447"/>
      <c r="B92" s="424"/>
      <c r="C92" s="448"/>
      <c r="D92" s="462"/>
      <c r="E92" s="459"/>
      <c r="F92" s="482"/>
      <c r="G92" s="482"/>
      <c r="H92" s="450"/>
      <c r="I92" s="459"/>
      <c r="J92" s="459"/>
      <c r="K92" s="459"/>
      <c r="L92" s="459"/>
      <c r="M92" s="475"/>
      <c r="N92" s="448"/>
      <c r="O92" s="573"/>
      <c r="P92" s="486"/>
      <c r="Q92" s="475"/>
      <c r="R92" s="448"/>
      <c r="S92" s="449"/>
      <c r="T92" s="424"/>
      <c r="U92" s="424"/>
      <c r="V92" s="475"/>
      <c r="W92" s="478"/>
      <c r="X92" s="478"/>
      <c r="Y92" s="478"/>
      <c r="Z92" s="570"/>
      <c r="AA92" s="570"/>
      <c r="AB92" s="570"/>
      <c r="AC92" s="480"/>
      <c r="AD92" s="479"/>
      <c r="AE92" s="564"/>
      <c r="AF92" s="568"/>
      <c r="AG92" s="421"/>
      <c r="AH92" s="423"/>
      <c r="AI92" s="421"/>
      <c r="AJ92" s="200" t="s">
        <v>1137</v>
      </c>
      <c r="AK92" s="193" t="s">
        <v>304</v>
      </c>
      <c r="AL92" s="284">
        <v>8</v>
      </c>
      <c r="AM92" s="356" t="s">
        <v>1169</v>
      </c>
      <c r="AN92" s="233">
        <v>45323</v>
      </c>
      <c r="AO92" s="233">
        <v>45657</v>
      </c>
      <c r="AP92" s="287">
        <f t="shared" si="3"/>
        <v>334</v>
      </c>
      <c r="AQ92" s="205">
        <v>1900</v>
      </c>
      <c r="AR92" s="351">
        <v>1043926</v>
      </c>
      <c r="AS92" s="424"/>
      <c r="AT92" s="424"/>
      <c r="AU92" s="447"/>
      <c r="AV92" s="430"/>
      <c r="AW92" s="447"/>
      <c r="AX92" s="426"/>
      <c r="AY92" s="426"/>
      <c r="AZ92" s="205" t="s">
        <v>154</v>
      </c>
      <c r="BA92" s="205" t="s">
        <v>311</v>
      </c>
      <c r="BB92" s="205" t="s">
        <v>311</v>
      </c>
      <c r="BC92" s="193" t="s">
        <v>171</v>
      </c>
      <c r="BD92" s="228">
        <v>45323</v>
      </c>
      <c r="BE92" s="359" t="s">
        <v>1170</v>
      </c>
      <c r="BF92" s="209"/>
      <c r="BG92" s="209"/>
    </row>
    <row r="93" spans="1:59" ht="129" customHeight="1" x14ac:dyDescent="0.25">
      <c r="A93" s="446"/>
      <c r="B93" s="424"/>
      <c r="C93" s="448"/>
      <c r="D93" s="463"/>
      <c r="E93" s="460"/>
      <c r="F93" s="483"/>
      <c r="G93" s="483"/>
      <c r="H93" s="457"/>
      <c r="I93" s="460"/>
      <c r="J93" s="460"/>
      <c r="K93" s="460"/>
      <c r="L93" s="460"/>
      <c r="M93" s="475"/>
      <c r="N93" s="448"/>
      <c r="O93" s="573"/>
      <c r="P93" s="486"/>
      <c r="Q93" s="475"/>
      <c r="R93" s="448"/>
      <c r="S93" s="449"/>
      <c r="T93" s="424"/>
      <c r="U93" s="424"/>
      <c r="V93" s="475"/>
      <c r="W93" s="478"/>
      <c r="X93" s="478"/>
      <c r="Y93" s="478"/>
      <c r="Z93" s="570"/>
      <c r="AA93" s="570"/>
      <c r="AB93" s="570"/>
      <c r="AC93" s="480"/>
      <c r="AD93" s="479"/>
      <c r="AE93" s="564"/>
      <c r="AF93" s="568"/>
      <c r="AG93" s="546"/>
      <c r="AH93" s="569"/>
      <c r="AI93" s="546"/>
      <c r="AJ93" s="352" t="s">
        <v>1138</v>
      </c>
      <c r="AK93" s="193" t="s">
        <v>1006</v>
      </c>
      <c r="AL93" s="193" t="s">
        <v>1006</v>
      </c>
      <c r="AM93" s="193" t="s">
        <v>1006</v>
      </c>
      <c r="AN93" s="233">
        <v>45323</v>
      </c>
      <c r="AO93" s="233">
        <v>45657</v>
      </c>
      <c r="AP93" s="287">
        <f t="shared" si="3"/>
        <v>334</v>
      </c>
      <c r="AQ93" s="205">
        <v>1900</v>
      </c>
      <c r="AR93" s="351">
        <v>1043926</v>
      </c>
      <c r="AS93" s="424"/>
      <c r="AT93" s="424"/>
      <c r="AU93" s="446"/>
      <c r="AV93" s="431"/>
      <c r="AW93" s="446"/>
      <c r="AX93" s="427"/>
      <c r="AY93" s="427"/>
      <c r="AZ93" s="205" t="s">
        <v>154</v>
      </c>
      <c r="BA93" s="205" t="s">
        <v>311</v>
      </c>
      <c r="BB93" s="205" t="s">
        <v>311</v>
      </c>
      <c r="BC93" s="193" t="s">
        <v>171</v>
      </c>
      <c r="BD93" s="228">
        <v>45323</v>
      </c>
      <c r="BE93" s="359" t="s">
        <v>1150</v>
      </c>
      <c r="BF93" s="209"/>
      <c r="BG93" s="209"/>
    </row>
    <row r="94" spans="1:59" ht="152.25" customHeight="1" x14ac:dyDescent="0.25">
      <c r="A94" s="211"/>
      <c r="B94" s="424"/>
      <c r="C94" s="448"/>
      <c r="D94" s="461" t="s">
        <v>317</v>
      </c>
      <c r="E94" s="461" t="s">
        <v>318</v>
      </c>
      <c r="F94" s="461" t="s">
        <v>266</v>
      </c>
      <c r="G94" s="461" t="s">
        <v>267</v>
      </c>
      <c r="H94" s="450" t="s">
        <v>162</v>
      </c>
      <c r="I94" s="450">
        <v>2.5299999999999998</v>
      </c>
      <c r="J94" s="450">
        <v>0</v>
      </c>
      <c r="K94" s="450">
        <v>0</v>
      </c>
      <c r="L94" s="450">
        <v>0</v>
      </c>
      <c r="M94" s="450">
        <v>0</v>
      </c>
      <c r="N94" s="462" t="s">
        <v>319</v>
      </c>
      <c r="O94" s="217" t="s">
        <v>320</v>
      </c>
      <c r="P94" s="203" t="s">
        <v>247</v>
      </c>
      <c r="Q94" s="221" t="s">
        <v>321</v>
      </c>
      <c r="R94" s="217" t="s">
        <v>322</v>
      </c>
      <c r="S94" s="205"/>
      <c r="T94" s="193" t="s">
        <v>142</v>
      </c>
      <c r="U94" s="193" t="s">
        <v>323</v>
      </c>
      <c r="V94" s="216">
        <v>1</v>
      </c>
      <c r="W94" s="222">
        <v>7</v>
      </c>
      <c r="X94" s="229">
        <v>6</v>
      </c>
      <c r="Y94" s="229">
        <v>0</v>
      </c>
      <c r="Z94" s="229">
        <v>0</v>
      </c>
      <c r="AA94" s="229">
        <v>0</v>
      </c>
      <c r="AB94" s="229">
        <v>0</v>
      </c>
      <c r="AC94" s="197" t="s">
        <v>145</v>
      </c>
      <c r="AD94" s="198" t="s">
        <v>146</v>
      </c>
      <c r="AE94" s="199" t="s">
        <v>147</v>
      </c>
      <c r="AF94" s="253" t="s">
        <v>148</v>
      </c>
      <c r="AG94" s="420" t="s">
        <v>324</v>
      </c>
      <c r="AH94" s="422">
        <v>2021130010212</v>
      </c>
      <c r="AI94" s="420" t="s">
        <v>325</v>
      </c>
      <c r="AJ94" s="200" t="s">
        <v>1152</v>
      </c>
      <c r="AK94" s="193" t="s">
        <v>1153</v>
      </c>
      <c r="AL94" s="205">
        <v>170</v>
      </c>
      <c r="AM94" s="201" t="s">
        <v>1173</v>
      </c>
      <c r="AN94" s="233">
        <v>45323</v>
      </c>
      <c r="AO94" s="233">
        <v>45657</v>
      </c>
      <c r="AP94" s="287">
        <f t="shared" si="3"/>
        <v>334</v>
      </c>
      <c r="AQ94" s="445">
        <v>1046000</v>
      </c>
      <c r="AR94" s="445">
        <v>1046000</v>
      </c>
      <c r="AS94" s="425" t="s">
        <v>1127</v>
      </c>
      <c r="AT94" s="425" t="s">
        <v>1091</v>
      </c>
      <c r="AU94" s="445" t="s">
        <v>254</v>
      </c>
      <c r="AV94" s="429">
        <v>3253180252</v>
      </c>
      <c r="AW94" s="425" t="s">
        <v>326</v>
      </c>
      <c r="AX94" s="425" t="s">
        <v>327</v>
      </c>
      <c r="AY94" s="425" t="s">
        <v>328</v>
      </c>
      <c r="AZ94" s="445" t="s">
        <v>154</v>
      </c>
      <c r="BA94" s="445" t="s">
        <v>265</v>
      </c>
      <c r="BB94" s="445" t="s">
        <v>258</v>
      </c>
      <c r="BC94" s="425" t="s">
        <v>171</v>
      </c>
      <c r="BD94" s="404">
        <v>45323</v>
      </c>
      <c r="BE94" s="425" t="s">
        <v>1172</v>
      </c>
      <c r="BF94" s="209"/>
      <c r="BG94" s="209"/>
    </row>
    <row r="95" spans="1:59" ht="103.5" customHeight="1" x14ac:dyDescent="0.25">
      <c r="A95" s="211"/>
      <c r="B95" s="424"/>
      <c r="C95" s="448"/>
      <c r="D95" s="462"/>
      <c r="E95" s="462"/>
      <c r="F95" s="462"/>
      <c r="G95" s="462"/>
      <c r="H95" s="450"/>
      <c r="I95" s="450"/>
      <c r="J95" s="450"/>
      <c r="K95" s="450"/>
      <c r="L95" s="450"/>
      <c r="M95" s="450"/>
      <c r="N95" s="462"/>
      <c r="O95" s="217" t="s">
        <v>329</v>
      </c>
      <c r="P95" s="230" t="s">
        <v>330</v>
      </c>
      <c r="Q95" s="221" t="s">
        <v>331</v>
      </c>
      <c r="R95" s="217" t="s">
        <v>332</v>
      </c>
      <c r="S95" s="205"/>
      <c r="T95" s="193" t="s">
        <v>142</v>
      </c>
      <c r="U95" s="193" t="s">
        <v>323</v>
      </c>
      <c r="V95" s="231">
        <v>10292</v>
      </c>
      <c r="W95" s="222">
        <v>10292</v>
      </c>
      <c r="X95" s="229">
        <v>0</v>
      </c>
      <c r="Y95" s="229">
        <v>0</v>
      </c>
      <c r="Z95" s="229">
        <v>0</v>
      </c>
      <c r="AA95" s="229">
        <v>0</v>
      </c>
      <c r="AB95" s="229">
        <v>0</v>
      </c>
      <c r="AC95" s="197" t="s">
        <v>145</v>
      </c>
      <c r="AD95" s="198" t="s">
        <v>146</v>
      </c>
      <c r="AE95" s="199" t="s">
        <v>147</v>
      </c>
      <c r="AF95" s="253" t="s">
        <v>148</v>
      </c>
      <c r="AG95" s="421"/>
      <c r="AH95" s="423"/>
      <c r="AI95" s="421"/>
      <c r="AJ95" s="200" t="s">
        <v>1154</v>
      </c>
      <c r="AK95" s="193" t="s">
        <v>1153</v>
      </c>
      <c r="AL95" s="205">
        <v>10</v>
      </c>
      <c r="AM95" s="201" t="s">
        <v>1174</v>
      </c>
      <c r="AN95" s="233">
        <v>45323</v>
      </c>
      <c r="AO95" s="233">
        <v>45657</v>
      </c>
      <c r="AP95" s="287">
        <f t="shared" si="3"/>
        <v>334</v>
      </c>
      <c r="AQ95" s="447"/>
      <c r="AR95" s="447"/>
      <c r="AS95" s="426"/>
      <c r="AT95" s="426"/>
      <c r="AU95" s="447"/>
      <c r="AV95" s="430"/>
      <c r="AW95" s="426"/>
      <c r="AX95" s="426"/>
      <c r="AY95" s="426"/>
      <c r="AZ95" s="447"/>
      <c r="BA95" s="446"/>
      <c r="BB95" s="446"/>
      <c r="BC95" s="427"/>
      <c r="BD95" s="405"/>
      <c r="BE95" s="427"/>
      <c r="BF95" s="209"/>
      <c r="BG95" s="209"/>
    </row>
    <row r="96" spans="1:59" ht="102.75" customHeight="1" x14ac:dyDescent="0.25">
      <c r="A96" s="211"/>
      <c r="B96" s="424"/>
      <c r="C96" s="448"/>
      <c r="D96" s="462"/>
      <c r="E96" s="462"/>
      <c r="F96" s="462"/>
      <c r="G96" s="462"/>
      <c r="H96" s="450"/>
      <c r="I96" s="450"/>
      <c r="J96" s="450"/>
      <c r="K96" s="450"/>
      <c r="L96" s="450"/>
      <c r="M96" s="450"/>
      <c r="N96" s="462"/>
      <c r="O96" s="217" t="s">
        <v>333</v>
      </c>
      <c r="P96" s="203" t="s">
        <v>247</v>
      </c>
      <c r="Q96" s="221" t="s">
        <v>334</v>
      </c>
      <c r="R96" s="217" t="s">
        <v>335</v>
      </c>
      <c r="S96" s="205"/>
      <c r="T96" s="193" t="s">
        <v>142</v>
      </c>
      <c r="U96" s="193" t="s">
        <v>323</v>
      </c>
      <c r="V96" s="231">
        <v>27</v>
      </c>
      <c r="W96" s="222">
        <v>13</v>
      </c>
      <c r="X96" s="229">
        <v>27</v>
      </c>
      <c r="Y96" s="229">
        <v>0</v>
      </c>
      <c r="Z96" s="229">
        <v>0</v>
      </c>
      <c r="AA96" s="229">
        <v>8</v>
      </c>
      <c r="AB96" s="229">
        <v>8</v>
      </c>
      <c r="AC96" s="197" t="s">
        <v>145</v>
      </c>
      <c r="AD96" s="198" t="s">
        <v>146</v>
      </c>
      <c r="AE96" s="199" t="s">
        <v>147</v>
      </c>
      <c r="AF96" s="253" t="s">
        <v>148</v>
      </c>
      <c r="AG96" s="421"/>
      <c r="AH96" s="423"/>
      <c r="AI96" s="421"/>
      <c r="AJ96" s="200" t="s">
        <v>1155</v>
      </c>
      <c r="AK96" s="205" t="s">
        <v>1156</v>
      </c>
      <c r="AL96" s="205">
        <v>6</v>
      </c>
      <c r="AM96" s="201">
        <v>1</v>
      </c>
      <c r="AN96" s="233">
        <v>45323</v>
      </c>
      <c r="AO96" s="233">
        <v>45657</v>
      </c>
      <c r="AP96" s="287">
        <f t="shared" si="3"/>
        <v>334</v>
      </c>
      <c r="AQ96" s="447"/>
      <c r="AR96" s="447"/>
      <c r="AS96" s="426"/>
      <c r="AT96" s="426"/>
      <c r="AU96" s="447"/>
      <c r="AV96" s="430"/>
      <c r="AW96" s="426"/>
      <c r="AX96" s="426"/>
      <c r="AY96" s="426"/>
      <c r="AZ96" s="447"/>
      <c r="BA96" s="445" t="s">
        <v>257</v>
      </c>
      <c r="BB96" s="445" t="s">
        <v>258</v>
      </c>
      <c r="BC96" s="425" t="s">
        <v>171</v>
      </c>
      <c r="BD96" s="404">
        <v>45323</v>
      </c>
      <c r="BE96" s="443"/>
      <c r="BF96" s="209"/>
      <c r="BG96" s="209"/>
    </row>
    <row r="97" spans="1:59" ht="116.25" customHeight="1" x14ac:dyDescent="0.25">
      <c r="A97" s="424" t="s">
        <v>336</v>
      </c>
      <c r="B97" s="424"/>
      <c r="C97" s="448"/>
      <c r="D97" s="462"/>
      <c r="E97" s="462"/>
      <c r="F97" s="462"/>
      <c r="G97" s="462"/>
      <c r="H97" s="450"/>
      <c r="I97" s="450"/>
      <c r="J97" s="450"/>
      <c r="K97" s="450"/>
      <c r="L97" s="450"/>
      <c r="M97" s="450"/>
      <c r="N97" s="462"/>
      <c r="O97" s="217" t="s">
        <v>337</v>
      </c>
      <c r="P97" s="203" t="s">
        <v>162</v>
      </c>
      <c r="Q97" s="221" t="s">
        <v>338</v>
      </c>
      <c r="R97" s="217" t="s">
        <v>339</v>
      </c>
      <c r="S97" s="205"/>
      <c r="T97" s="193" t="s">
        <v>142</v>
      </c>
      <c r="U97" s="193" t="s">
        <v>323</v>
      </c>
      <c r="V97" s="232">
        <v>1</v>
      </c>
      <c r="W97" s="218">
        <v>0</v>
      </c>
      <c r="X97" s="227">
        <v>0.68</v>
      </c>
      <c r="Y97" s="207">
        <v>0.32</v>
      </c>
      <c r="Z97" s="207">
        <v>0</v>
      </c>
      <c r="AA97" s="207">
        <v>0</v>
      </c>
      <c r="AB97" s="207">
        <v>0</v>
      </c>
      <c r="AC97" s="197" t="s">
        <v>145</v>
      </c>
      <c r="AD97" s="198" t="s">
        <v>146</v>
      </c>
      <c r="AE97" s="199" t="s">
        <v>147</v>
      </c>
      <c r="AF97" s="253" t="s">
        <v>148</v>
      </c>
      <c r="AG97" s="421"/>
      <c r="AH97" s="423"/>
      <c r="AI97" s="421"/>
      <c r="AJ97" s="200" t="s">
        <v>1140</v>
      </c>
      <c r="AK97" s="205" t="s">
        <v>1006</v>
      </c>
      <c r="AL97" s="205" t="s">
        <v>1006</v>
      </c>
      <c r="AM97" s="201" t="s">
        <v>1006</v>
      </c>
      <c r="AN97" s="233">
        <v>45323</v>
      </c>
      <c r="AO97" s="233">
        <v>45657</v>
      </c>
      <c r="AP97" s="287">
        <f t="shared" si="3"/>
        <v>334</v>
      </c>
      <c r="AQ97" s="447"/>
      <c r="AR97" s="447"/>
      <c r="AS97" s="426"/>
      <c r="AT97" s="426"/>
      <c r="AU97" s="447"/>
      <c r="AV97" s="430"/>
      <c r="AW97" s="426"/>
      <c r="AX97" s="426"/>
      <c r="AY97" s="426"/>
      <c r="AZ97" s="447"/>
      <c r="BA97" s="446"/>
      <c r="BB97" s="446"/>
      <c r="BC97" s="427"/>
      <c r="BD97" s="405"/>
      <c r="BE97" s="444"/>
      <c r="BF97" s="209"/>
      <c r="BG97" s="209"/>
    </row>
    <row r="98" spans="1:59" ht="86.25" customHeight="1" x14ac:dyDescent="0.25">
      <c r="A98" s="424"/>
      <c r="B98" s="424"/>
      <c r="C98" s="448"/>
      <c r="D98" s="462"/>
      <c r="E98" s="462"/>
      <c r="F98" s="462"/>
      <c r="G98" s="462"/>
      <c r="H98" s="450"/>
      <c r="I98" s="450"/>
      <c r="J98" s="450"/>
      <c r="K98" s="450"/>
      <c r="L98" s="450"/>
      <c r="M98" s="450"/>
      <c r="N98" s="462"/>
      <c r="O98" s="465" t="s">
        <v>340</v>
      </c>
      <c r="P98" s="486" t="s">
        <v>247</v>
      </c>
      <c r="Q98" s="465" t="s">
        <v>248</v>
      </c>
      <c r="R98" s="465" t="s">
        <v>341</v>
      </c>
      <c r="S98" s="449"/>
      <c r="T98" s="424" t="s">
        <v>142</v>
      </c>
      <c r="U98" s="424" t="s">
        <v>323</v>
      </c>
      <c r="V98" s="574">
        <v>1</v>
      </c>
      <c r="W98" s="575">
        <v>0</v>
      </c>
      <c r="X98" s="435">
        <v>1</v>
      </c>
      <c r="Y98" s="435">
        <v>0</v>
      </c>
      <c r="Z98" s="435">
        <v>0</v>
      </c>
      <c r="AA98" s="435">
        <v>0</v>
      </c>
      <c r="AB98" s="435">
        <v>0</v>
      </c>
      <c r="AC98" s="469" t="s">
        <v>145</v>
      </c>
      <c r="AD98" s="414" t="s">
        <v>146</v>
      </c>
      <c r="AE98" s="416" t="s">
        <v>147</v>
      </c>
      <c r="AF98" s="418" t="s">
        <v>148</v>
      </c>
      <c r="AG98" s="421"/>
      <c r="AH98" s="423"/>
      <c r="AI98" s="421"/>
      <c r="AJ98" s="200" t="s">
        <v>1141</v>
      </c>
      <c r="AK98" s="193" t="s">
        <v>1006</v>
      </c>
      <c r="AL98" s="205" t="s">
        <v>1006</v>
      </c>
      <c r="AM98" s="201" t="s">
        <v>1006</v>
      </c>
      <c r="AN98" s="233">
        <v>45323</v>
      </c>
      <c r="AO98" s="233">
        <v>45657</v>
      </c>
      <c r="AP98" s="287">
        <f t="shared" si="3"/>
        <v>334</v>
      </c>
      <c r="AQ98" s="447"/>
      <c r="AR98" s="447"/>
      <c r="AS98" s="426"/>
      <c r="AT98" s="426"/>
      <c r="AU98" s="447"/>
      <c r="AV98" s="430"/>
      <c r="AW98" s="426"/>
      <c r="AX98" s="426"/>
      <c r="AY98" s="426"/>
      <c r="AZ98" s="447"/>
      <c r="BA98" s="445" t="s">
        <v>264</v>
      </c>
      <c r="BB98" s="445" t="s">
        <v>258</v>
      </c>
      <c r="BC98" s="425" t="s">
        <v>171</v>
      </c>
      <c r="BD98" s="404">
        <v>45324</v>
      </c>
      <c r="BE98" s="443"/>
      <c r="BF98" s="209"/>
      <c r="BG98" s="209"/>
    </row>
    <row r="99" spans="1:59" ht="96" customHeight="1" x14ac:dyDescent="0.25">
      <c r="A99" s="424"/>
      <c r="B99" s="424"/>
      <c r="C99" s="448"/>
      <c r="D99" s="462"/>
      <c r="E99" s="462"/>
      <c r="F99" s="462"/>
      <c r="G99" s="462"/>
      <c r="H99" s="450"/>
      <c r="I99" s="450"/>
      <c r="J99" s="450"/>
      <c r="K99" s="450"/>
      <c r="L99" s="450"/>
      <c r="M99" s="450"/>
      <c r="N99" s="462"/>
      <c r="O99" s="465"/>
      <c r="P99" s="486"/>
      <c r="Q99" s="465"/>
      <c r="R99" s="465"/>
      <c r="S99" s="449"/>
      <c r="T99" s="424"/>
      <c r="U99" s="424"/>
      <c r="V99" s="574"/>
      <c r="W99" s="575"/>
      <c r="X99" s="468"/>
      <c r="Y99" s="468"/>
      <c r="Z99" s="468"/>
      <c r="AA99" s="468"/>
      <c r="AB99" s="468"/>
      <c r="AC99" s="470"/>
      <c r="AD99" s="471"/>
      <c r="AE99" s="437"/>
      <c r="AF99" s="438"/>
      <c r="AG99" s="421"/>
      <c r="AH99" s="423"/>
      <c r="AI99" s="421"/>
      <c r="AJ99" s="354" t="s">
        <v>1142</v>
      </c>
      <c r="AK99" s="193" t="s">
        <v>1175</v>
      </c>
      <c r="AL99" s="205">
        <v>10</v>
      </c>
      <c r="AM99" s="201">
        <v>1</v>
      </c>
      <c r="AN99" s="233">
        <v>45352</v>
      </c>
      <c r="AO99" s="233">
        <v>45657</v>
      </c>
      <c r="AP99" s="287">
        <f t="shared" ref="AP99:AP102" si="4">+AO99-AN99</f>
        <v>305</v>
      </c>
      <c r="AQ99" s="447"/>
      <c r="AR99" s="447"/>
      <c r="AS99" s="426"/>
      <c r="AT99" s="426"/>
      <c r="AU99" s="447"/>
      <c r="AV99" s="430"/>
      <c r="AW99" s="426"/>
      <c r="AX99" s="426"/>
      <c r="AY99" s="426"/>
      <c r="AZ99" s="447"/>
      <c r="BA99" s="446"/>
      <c r="BB99" s="446"/>
      <c r="BC99" s="427"/>
      <c r="BD99" s="405"/>
      <c r="BE99" s="444"/>
      <c r="BF99" s="209"/>
      <c r="BG99" s="209"/>
    </row>
    <row r="100" spans="1:59" ht="110.25" customHeight="1" x14ac:dyDescent="0.25">
      <c r="A100" s="424"/>
      <c r="B100" s="424"/>
      <c r="C100" s="448"/>
      <c r="D100" s="462"/>
      <c r="E100" s="462"/>
      <c r="F100" s="462"/>
      <c r="G100" s="462"/>
      <c r="H100" s="450"/>
      <c r="I100" s="450"/>
      <c r="J100" s="450"/>
      <c r="K100" s="450"/>
      <c r="L100" s="450"/>
      <c r="M100" s="450"/>
      <c r="N100" s="462"/>
      <c r="O100" s="453" t="s">
        <v>342</v>
      </c>
      <c r="P100" s="456" t="s">
        <v>247</v>
      </c>
      <c r="Q100" s="453" t="s">
        <v>248</v>
      </c>
      <c r="R100" s="453" t="s">
        <v>343</v>
      </c>
      <c r="S100" s="445"/>
      <c r="T100" s="425" t="s">
        <v>142</v>
      </c>
      <c r="U100" s="425" t="s">
        <v>323</v>
      </c>
      <c r="V100" s="576">
        <v>1</v>
      </c>
      <c r="W100" s="537">
        <v>0</v>
      </c>
      <c r="X100" s="435">
        <v>1</v>
      </c>
      <c r="Y100" s="435">
        <v>0</v>
      </c>
      <c r="Z100" s="435">
        <v>0</v>
      </c>
      <c r="AA100" s="435">
        <v>0</v>
      </c>
      <c r="AB100" s="435">
        <v>0</v>
      </c>
      <c r="AC100" s="469" t="s">
        <v>145</v>
      </c>
      <c r="AD100" s="414" t="s">
        <v>146</v>
      </c>
      <c r="AE100" s="416" t="s">
        <v>147</v>
      </c>
      <c r="AF100" s="418" t="s">
        <v>148</v>
      </c>
      <c r="AG100" s="421"/>
      <c r="AH100" s="423"/>
      <c r="AI100" s="421"/>
      <c r="AJ100" s="353" t="s">
        <v>1143</v>
      </c>
      <c r="AK100" s="193" t="s">
        <v>1176</v>
      </c>
      <c r="AL100" s="205">
        <v>6</v>
      </c>
      <c r="AM100" s="201" t="s">
        <v>1158</v>
      </c>
      <c r="AN100" s="233">
        <v>45352</v>
      </c>
      <c r="AO100" s="233">
        <v>45534</v>
      </c>
      <c r="AP100" s="287">
        <f t="shared" si="4"/>
        <v>182</v>
      </c>
      <c r="AQ100" s="447"/>
      <c r="AR100" s="447"/>
      <c r="AS100" s="426"/>
      <c r="AT100" s="426"/>
      <c r="AU100" s="447"/>
      <c r="AV100" s="430"/>
      <c r="AW100" s="426"/>
      <c r="AX100" s="426"/>
      <c r="AY100" s="426"/>
      <c r="AZ100" s="447"/>
      <c r="BA100" s="445" t="s">
        <v>265</v>
      </c>
      <c r="BB100" s="445" t="s">
        <v>258</v>
      </c>
      <c r="BC100" s="425" t="s">
        <v>346</v>
      </c>
      <c r="BD100" s="404">
        <v>45323</v>
      </c>
      <c r="BE100" s="443"/>
      <c r="BF100" s="209"/>
      <c r="BG100" s="209"/>
    </row>
    <row r="101" spans="1:59" ht="110.25" customHeight="1" x14ac:dyDescent="0.25">
      <c r="A101" s="424"/>
      <c r="B101" s="424"/>
      <c r="C101" s="448"/>
      <c r="D101" s="462"/>
      <c r="E101" s="462"/>
      <c r="F101" s="462"/>
      <c r="G101" s="462"/>
      <c r="H101" s="450"/>
      <c r="I101" s="450"/>
      <c r="J101" s="450"/>
      <c r="K101" s="450"/>
      <c r="L101" s="450"/>
      <c r="M101" s="450"/>
      <c r="N101" s="462"/>
      <c r="O101" s="455"/>
      <c r="P101" s="457"/>
      <c r="Q101" s="455"/>
      <c r="R101" s="455"/>
      <c r="S101" s="446"/>
      <c r="T101" s="427"/>
      <c r="U101" s="427"/>
      <c r="V101" s="577"/>
      <c r="W101" s="578"/>
      <c r="X101" s="468"/>
      <c r="Y101" s="468"/>
      <c r="Z101" s="468"/>
      <c r="AA101" s="468"/>
      <c r="AB101" s="468"/>
      <c r="AC101" s="470"/>
      <c r="AD101" s="471"/>
      <c r="AE101" s="437"/>
      <c r="AF101" s="438"/>
      <c r="AG101" s="421"/>
      <c r="AH101" s="423"/>
      <c r="AI101" s="421"/>
      <c r="AJ101" s="200" t="s">
        <v>1144</v>
      </c>
      <c r="AK101" s="193" t="s">
        <v>1176</v>
      </c>
      <c r="AL101" s="205">
        <v>7</v>
      </c>
      <c r="AM101" s="201" t="s">
        <v>1177</v>
      </c>
      <c r="AN101" s="233">
        <v>45352</v>
      </c>
      <c r="AO101" s="233">
        <v>45595</v>
      </c>
      <c r="AP101" s="287">
        <f t="shared" si="4"/>
        <v>243</v>
      </c>
      <c r="AQ101" s="447"/>
      <c r="AR101" s="447"/>
      <c r="AS101" s="426"/>
      <c r="AT101" s="426"/>
      <c r="AU101" s="447"/>
      <c r="AV101" s="430"/>
      <c r="AW101" s="426"/>
      <c r="AX101" s="426"/>
      <c r="AY101" s="426"/>
      <c r="AZ101" s="447"/>
      <c r="BA101" s="447"/>
      <c r="BB101" s="447"/>
      <c r="BC101" s="426"/>
      <c r="BD101" s="467"/>
      <c r="BE101" s="466"/>
      <c r="BF101" s="209"/>
      <c r="BG101" s="209"/>
    </row>
    <row r="102" spans="1:59" ht="110.25" customHeight="1" x14ac:dyDescent="0.25">
      <c r="A102" s="424"/>
      <c r="B102" s="424"/>
      <c r="C102" s="448"/>
      <c r="D102" s="462"/>
      <c r="E102" s="462"/>
      <c r="F102" s="462"/>
      <c r="G102" s="462"/>
      <c r="H102" s="450"/>
      <c r="I102" s="450"/>
      <c r="J102" s="450"/>
      <c r="K102" s="450"/>
      <c r="L102" s="450"/>
      <c r="M102" s="450"/>
      <c r="N102" s="462"/>
      <c r="O102" s="217" t="s">
        <v>344</v>
      </c>
      <c r="P102" s="203" t="s">
        <v>247</v>
      </c>
      <c r="Q102" s="221" t="s">
        <v>248</v>
      </c>
      <c r="R102" s="217" t="s">
        <v>345</v>
      </c>
      <c r="S102" s="205"/>
      <c r="T102" s="193" t="s">
        <v>142</v>
      </c>
      <c r="U102" s="193" t="s">
        <v>323</v>
      </c>
      <c r="V102" s="231">
        <v>1</v>
      </c>
      <c r="W102" s="222">
        <v>0</v>
      </c>
      <c r="X102" s="229">
        <v>1</v>
      </c>
      <c r="Y102" s="229">
        <v>0</v>
      </c>
      <c r="Z102" s="229">
        <v>0</v>
      </c>
      <c r="AA102" s="229">
        <v>0</v>
      </c>
      <c r="AB102" s="229">
        <v>0</v>
      </c>
      <c r="AC102" s="197" t="s">
        <v>145</v>
      </c>
      <c r="AD102" s="198" t="s">
        <v>146</v>
      </c>
      <c r="AE102" s="199" t="s">
        <v>147</v>
      </c>
      <c r="AF102" s="253" t="s">
        <v>148</v>
      </c>
      <c r="AG102" s="421"/>
      <c r="AH102" s="423"/>
      <c r="AI102" s="421"/>
      <c r="AJ102" s="200" t="s">
        <v>1139</v>
      </c>
      <c r="AK102" s="193" t="s">
        <v>1157</v>
      </c>
      <c r="AL102" s="205">
        <v>1</v>
      </c>
      <c r="AM102" s="201" t="s">
        <v>1178</v>
      </c>
      <c r="AN102" s="233">
        <v>45323</v>
      </c>
      <c r="AO102" s="233">
        <v>45657</v>
      </c>
      <c r="AP102" s="287">
        <f t="shared" si="4"/>
        <v>334</v>
      </c>
      <c r="AQ102" s="447"/>
      <c r="AR102" s="447"/>
      <c r="AS102" s="427"/>
      <c r="AT102" s="427"/>
      <c r="AU102" s="447"/>
      <c r="AV102" s="430"/>
      <c r="AW102" s="426"/>
      <c r="AX102" s="426"/>
      <c r="AY102" s="426"/>
      <c r="AZ102" s="447"/>
      <c r="BA102" s="447"/>
      <c r="BB102" s="447"/>
      <c r="BC102" s="426"/>
      <c r="BD102" s="467"/>
      <c r="BE102" s="466"/>
      <c r="BF102" s="209"/>
      <c r="BG102" s="209"/>
    </row>
    <row r="103" spans="1:59" ht="194.25" customHeight="1" x14ac:dyDescent="0.25">
      <c r="A103" s="424"/>
      <c r="B103" s="424"/>
      <c r="C103" s="448"/>
      <c r="D103" s="203" t="s">
        <v>244</v>
      </c>
      <c r="E103" s="203" t="s">
        <v>244</v>
      </c>
      <c r="F103" s="203" t="s">
        <v>244</v>
      </c>
      <c r="G103" s="203" t="s">
        <v>244</v>
      </c>
      <c r="H103" s="203" t="s">
        <v>244</v>
      </c>
      <c r="I103" s="203" t="s">
        <v>244</v>
      </c>
      <c r="J103" s="203" t="s">
        <v>347</v>
      </c>
      <c r="K103" s="203" t="s">
        <v>347</v>
      </c>
      <c r="L103" s="203" t="s">
        <v>347</v>
      </c>
      <c r="M103" s="203" t="s">
        <v>347</v>
      </c>
      <c r="N103" s="279" t="s">
        <v>348</v>
      </c>
      <c r="O103" s="195" t="s">
        <v>349</v>
      </c>
      <c r="P103" s="230" t="s">
        <v>247</v>
      </c>
      <c r="Q103" s="195" t="s">
        <v>350</v>
      </c>
      <c r="R103" s="195" t="s">
        <v>351</v>
      </c>
      <c r="S103" s="211" t="s">
        <v>352</v>
      </c>
      <c r="T103" s="211"/>
      <c r="U103" s="200" t="s">
        <v>353</v>
      </c>
      <c r="V103" s="230">
        <v>1</v>
      </c>
      <c r="W103" s="280">
        <v>1</v>
      </c>
      <c r="X103" s="281">
        <v>1</v>
      </c>
      <c r="Y103" s="276">
        <v>0</v>
      </c>
      <c r="Z103" s="276">
        <v>0</v>
      </c>
      <c r="AA103" s="276">
        <v>1</v>
      </c>
      <c r="AB103" s="276">
        <v>1</v>
      </c>
      <c r="AC103" s="277" t="s">
        <v>145</v>
      </c>
      <c r="AD103" s="278" t="s">
        <v>354</v>
      </c>
      <c r="AE103" s="256" t="s">
        <v>355</v>
      </c>
      <c r="AF103" s="256" t="s">
        <v>356</v>
      </c>
      <c r="AG103" s="263" t="s">
        <v>357</v>
      </c>
      <c r="AH103" s="264">
        <v>2021130010288</v>
      </c>
      <c r="AI103" s="263" t="s">
        <v>1038</v>
      </c>
      <c r="AJ103" s="256" t="s">
        <v>367</v>
      </c>
      <c r="AK103" s="256" t="s">
        <v>1039</v>
      </c>
      <c r="AL103" s="205">
        <v>1</v>
      </c>
      <c r="AM103" s="193">
        <v>20</v>
      </c>
      <c r="AN103" s="233">
        <v>45323</v>
      </c>
      <c r="AO103" s="233">
        <v>45657</v>
      </c>
      <c r="AP103" s="229">
        <f>+AO103-AN103</f>
        <v>334</v>
      </c>
      <c r="AQ103" s="254">
        <v>1049000</v>
      </c>
      <c r="AR103" s="254">
        <v>1049000</v>
      </c>
      <c r="AS103" s="193" t="s">
        <v>358</v>
      </c>
      <c r="AT103" s="193" t="s">
        <v>1040</v>
      </c>
      <c r="AU103" s="205" t="s">
        <v>359</v>
      </c>
      <c r="AV103" s="265">
        <v>1</v>
      </c>
      <c r="AW103" s="266" t="s">
        <v>360</v>
      </c>
      <c r="AX103" s="266" t="s">
        <v>1180</v>
      </c>
      <c r="AY103" s="266" t="s">
        <v>360</v>
      </c>
      <c r="AZ103" s="205" t="s">
        <v>154</v>
      </c>
      <c r="BA103" s="282" t="s">
        <v>361</v>
      </c>
      <c r="BB103" s="200" t="s">
        <v>362</v>
      </c>
      <c r="BC103" s="200" t="s">
        <v>363</v>
      </c>
      <c r="BD103" s="228">
        <v>45323</v>
      </c>
      <c r="BE103" s="200" t="s">
        <v>364</v>
      </c>
      <c r="BF103" s="262" t="s">
        <v>365</v>
      </c>
      <c r="BG103" s="212" t="s">
        <v>366</v>
      </c>
    </row>
    <row r="104" spans="1:59" x14ac:dyDescent="0.25">
      <c r="L104"/>
      <c r="M104"/>
      <c r="AA104" s="5"/>
      <c r="AB104" s="5"/>
    </row>
    <row r="105" spans="1:59" x14ac:dyDescent="0.25">
      <c r="L105"/>
      <c r="M105"/>
      <c r="AA105" s="5"/>
      <c r="AB105" s="5"/>
    </row>
    <row r="106" spans="1:59" x14ac:dyDescent="0.25">
      <c r="L106"/>
      <c r="M106"/>
      <c r="AA106" s="5"/>
      <c r="AB106" s="5"/>
    </row>
    <row r="107" spans="1:59" x14ac:dyDescent="0.25">
      <c r="L107"/>
      <c r="M107"/>
      <c r="AA107" s="5"/>
      <c r="AB107" s="5"/>
    </row>
    <row r="108" spans="1:59" x14ac:dyDescent="0.25">
      <c r="L108"/>
      <c r="M108"/>
      <c r="AA108" s="5"/>
      <c r="AB108" s="5"/>
    </row>
    <row r="109" spans="1:59" x14ac:dyDescent="0.25">
      <c r="L109"/>
      <c r="M109"/>
      <c r="AA109" s="5"/>
      <c r="AB109" s="5"/>
    </row>
    <row r="110" spans="1:59" x14ac:dyDescent="0.25">
      <c r="L110"/>
      <c r="M110"/>
      <c r="AA110" s="5"/>
      <c r="AB110" s="5"/>
    </row>
    <row r="111" spans="1:59" x14ac:dyDescent="0.25">
      <c r="L111"/>
      <c r="M111"/>
      <c r="AA111" s="5"/>
      <c r="AB111" s="5"/>
    </row>
    <row r="112" spans="1:59" x14ac:dyDescent="0.25">
      <c r="L112"/>
      <c r="M112"/>
      <c r="AA112" s="5"/>
      <c r="AB112" s="5"/>
    </row>
    <row r="113" spans="12:28" x14ac:dyDescent="0.25">
      <c r="L113"/>
      <c r="M113"/>
      <c r="AA113" s="5"/>
      <c r="AB113" s="5"/>
    </row>
    <row r="114" spans="12:28" x14ac:dyDescent="0.25">
      <c r="L114"/>
      <c r="M114"/>
      <c r="AA114" s="5"/>
      <c r="AB114" s="5"/>
    </row>
    <row r="115" spans="12:28" x14ac:dyDescent="0.25">
      <c r="L115"/>
      <c r="M115"/>
      <c r="AA115" s="5"/>
      <c r="AB115" s="5"/>
    </row>
    <row r="116" spans="12:28" x14ac:dyDescent="0.25">
      <c r="L116"/>
      <c r="M116"/>
      <c r="AA116" s="5"/>
      <c r="AB116" s="5"/>
    </row>
    <row r="117" spans="12:28" x14ac:dyDescent="0.25">
      <c r="L117"/>
      <c r="M117"/>
      <c r="AA117" s="5"/>
      <c r="AB117" s="5"/>
    </row>
    <row r="118" spans="12:28" x14ac:dyDescent="0.25">
      <c r="L118"/>
      <c r="M118"/>
      <c r="AA118" s="5"/>
      <c r="AB118" s="5"/>
    </row>
    <row r="119" spans="12:28" x14ac:dyDescent="0.25">
      <c r="L119"/>
      <c r="M119"/>
      <c r="AA119" s="5"/>
      <c r="AB119" s="5"/>
    </row>
    <row r="120" spans="12:28" x14ac:dyDescent="0.25">
      <c r="L120"/>
      <c r="M120"/>
      <c r="AA120" s="5"/>
      <c r="AB120" s="5"/>
    </row>
    <row r="121" spans="12:28" x14ac:dyDescent="0.25">
      <c r="L121"/>
      <c r="M121"/>
      <c r="AA121" s="5"/>
      <c r="AB121" s="5"/>
    </row>
    <row r="122" spans="12:28" x14ac:dyDescent="0.25">
      <c r="L122"/>
      <c r="M122"/>
      <c r="AA122" s="5"/>
      <c r="AB122" s="5"/>
    </row>
    <row r="123" spans="12:28" x14ac:dyDescent="0.25">
      <c r="L123"/>
      <c r="M123"/>
      <c r="AA123" s="5"/>
      <c r="AB123" s="5"/>
    </row>
    <row r="124" spans="12:28" x14ac:dyDescent="0.25">
      <c r="L124"/>
      <c r="M124"/>
      <c r="AA124" s="5"/>
      <c r="AB124" s="5"/>
    </row>
    <row r="125" spans="12:28" x14ac:dyDescent="0.25">
      <c r="L125"/>
      <c r="M125"/>
      <c r="AA125" s="5"/>
      <c r="AB125" s="5"/>
    </row>
    <row r="126" spans="12:28" x14ac:dyDescent="0.25">
      <c r="L126"/>
      <c r="M126"/>
      <c r="AA126" s="5"/>
      <c r="AB126" s="5"/>
    </row>
    <row r="127" spans="12:28" x14ac:dyDescent="0.25">
      <c r="L127"/>
      <c r="M127"/>
      <c r="AA127" s="5"/>
      <c r="AB127" s="5"/>
    </row>
    <row r="128" spans="12:28" x14ac:dyDescent="0.25">
      <c r="L128"/>
      <c r="M128"/>
      <c r="AA128" s="5"/>
      <c r="AB128" s="5"/>
    </row>
    <row r="129" spans="12:28" x14ac:dyDescent="0.25">
      <c r="L129"/>
      <c r="M129"/>
      <c r="AA129" s="5"/>
      <c r="AB129" s="5"/>
    </row>
    <row r="130" spans="12:28" x14ac:dyDescent="0.25">
      <c r="L130"/>
      <c r="M130"/>
      <c r="AA130" s="5"/>
      <c r="AB130" s="5"/>
    </row>
    <row r="131" spans="12:28" x14ac:dyDescent="0.25">
      <c r="L131"/>
      <c r="M131"/>
      <c r="AA131" s="5"/>
      <c r="AB131" s="5"/>
    </row>
    <row r="132" spans="12:28" x14ac:dyDescent="0.25">
      <c r="L132"/>
      <c r="M132"/>
      <c r="AA132" s="5"/>
      <c r="AB132" s="5"/>
    </row>
    <row r="133" spans="12:28" x14ac:dyDescent="0.25">
      <c r="L133"/>
      <c r="M133"/>
      <c r="AA133" s="5"/>
      <c r="AB133" s="5"/>
    </row>
    <row r="134" spans="12:28" x14ac:dyDescent="0.25">
      <c r="L134"/>
      <c r="M134"/>
      <c r="AA134" s="5"/>
      <c r="AB134" s="5"/>
    </row>
    <row r="135" spans="12:28" x14ac:dyDescent="0.25">
      <c r="L135"/>
      <c r="M135"/>
      <c r="AA135" s="5"/>
      <c r="AB135" s="5"/>
    </row>
    <row r="136" spans="12:28" x14ac:dyDescent="0.25">
      <c r="L136"/>
      <c r="M136"/>
      <c r="AA136" s="5"/>
      <c r="AB136" s="5"/>
    </row>
    <row r="137" spans="12:28" x14ac:dyDescent="0.25">
      <c r="L137"/>
      <c r="M137"/>
      <c r="AA137" s="5"/>
      <c r="AB137" s="5"/>
    </row>
    <row r="138" spans="12:28" x14ac:dyDescent="0.25">
      <c r="L138"/>
      <c r="M138"/>
      <c r="AA138" s="5"/>
      <c r="AB138" s="5"/>
    </row>
    <row r="139" spans="12:28" x14ac:dyDescent="0.25">
      <c r="L139"/>
      <c r="M139"/>
      <c r="AA139" s="5"/>
      <c r="AB139" s="5"/>
    </row>
    <row r="140" spans="12:28" x14ac:dyDescent="0.25">
      <c r="L140"/>
      <c r="M140"/>
      <c r="AA140" s="5"/>
      <c r="AB140" s="5"/>
    </row>
    <row r="141" spans="12:28" x14ac:dyDescent="0.25">
      <c r="L141"/>
      <c r="M141"/>
      <c r="AA141" s="5"/>
      <c r="AB141" s="5"/>
    </row>
    <row r="142" spans="12:28" x14ac:dyDescent="0.25">
      <c r="L142"/>
      <c r="M142"/>
      <c r="AA142" s="5"/>
      <c r="AB142" s="5"/>
    </row>
    <row r="143" spans="12:28" x14ac:dyDescent="0.25">
      <c r="L143"/>
      <c r="M143"/>
      <c r="AA143" s="5"/>
      <c r="AB143" s="5"/>
    </row>
    <row r="144" spans="12:28" x14ac:dyDescent="0.25">
      <c r="L144"/>
      <c r="M144"/>
      <c r="AA144" s="5"/>
      <c r="AB144" s="5"/>
    </row>
    <row r="145" spans="12:28" x14ac:dyDescent="0.25">
      <c r="L145"/>
      <c r="M145"/>
      <c r="AA145" s="5"/>
      <c r="AB145" s="5"/>
    </row>
    <row r="146" spans="12:28" x14ac:dyDescent="0.25">
      <c r="L146"/>
      <c r="M146"/>
      <c r="AA146" s="5"/>
      <c r="AB146" s="5"/>
    </row>
    <row r="147" spans="12:28" x14ac:dyDescent="0.25">
      <c r="L147"/>
      <c r="M147"/>
      <c r="AA147" s="5"/>
      <c r="AB147" s="5"/>
    </row>
    <row r="148" spans="12:28" x14ac:dyDescent="0.25">
      <c r="L148"/>
      <c r="M148"/>
      <c r="AA148" s="5"/>
      <c r="AB148" s="5"/>
    </row>
    <row r="149" spans="12:28" x14ac:dyDescent="0.25">
      <c r="L149"/>
      <c r="M149"/>
      <c r="AA149" s="5"/>
      <c r="AB149" s="5"/>
    </row>
    <row r="150" spans="12:28" x14ac:dyDescent="0.25">
      <c r="L150"/>
      <c r="M150"/>
      <c r="AA150" s="5"/>
      <c r="AB150" s="5"/>
    </row>
    <row r="151" spans="12:28" x14ac:dyDescent="0.25">
      <c r="L151"/>
      <c r="M151"/>
      <c r="AA151" s="5"/>
      <c r="AB151" s="5"/>
    </row>
    <row r="152" spans="12:28" x14ac:dyDescent="0.25">
      <c r="L152"/>
      <c r="M152"/>
      <c r="AA152" s="5"/>
      <c r="AB152" s="5"/>
    </row>
    <row r="153" spans="12:28" x14ac:dyDescent="0.25">
      <c r="L153"/>
      <c r="M153"/>
      <c r="AA153" s="5"/>
      <c r="AB153" s="5"/>
    </row>
    <row r="154" spans="12:28" x14ac:dyDescent="0.25">
      <c r="L154"/>
      <c r="M154"/>
      <c r="AA154" s="5"/>
      <c r="AB154" s="5"/>
    </row>
    <row r="155" spans="12:28" x14ac:dyDescent="0.25">
      <c r="L155"/>
      <c r="M155"/>
      <c r="AA155" s="5"/>
      <c r="AB155" s="5"/>
    </row>
    <row r="156" spans="12:28" x14ac:dyDescent="0.25">
      <c r="L156"/>
      <c r="M156"/>
      <c r="AA156" s="5"/>
      <c r="AB156" s="5"/>
    </row>
    <row r="157" spans="12:28" x14ac:dyDescent="0.25">
      <c r="L157"/>
      <c r="M157"/>
      <c r="AA157" s="5"/>
      <c r="AB157" s="5"/>
    </row>
    <row r="158" spans="12:28" x14ac:dyDescent="0.25">
      <c r="L158"/>
      <c r="M158"/>
      <c r="AA158" s="5"/>
      <c r="AB158" s="5"/>
    </row>
    <row r="159" spans="12:28" x14ac:dyDescent="0.25">
      <c r="L159"/>
      <c r="M159"/>
      <c r="AA159" s="5"/>
      <c r="AB159" s="5"/>
    </row>
    <row r="160" spans="12:28" x14ac:dyDescent="0.25">
      <c r="L160"/>
      <c r="M160"/>
      <c r="AA160" s="5"/>
      <c r="AB160" s="5"/>
    </row>
    <row r="161" spans="12:28" x14ac:dyDescent="0.25">
      <c r="L161"/>
      <c r="M161"/>
      <c r="AA161" s="5"/>
      <c r="AB161" s="5"/>
    </row>
    <row r="162" spans="12:28" x14ac:dyDescent="0.25">
      <c r="L162"/>
      <c r="M162"/>
      <c r="AA162" s="5"/>
      <c r="AB162" s="5"/>
    </row>
    <row r="163" spans="12:28" x14ac:dyDescent="0.25">
      <c r="L163"/>
      <c r="M163"/>
      <c r="AA163" s="5"/>
      <c r="AB163" s="5"/>
    </row>
    <row r="164" spans="12:28" x14ac:dyDescent="0.25">
      <c r="L164"/>
      <c r="M164"/>
      <c r="AA164" s="5"/>
      <c r="AB164" s="5"/>
    </row>
    <row r="165" spans="12:28" x14ac:dyDescent="0.25">
      <c r="L165"/>
      <c r="M165"/>
      <c r="AA165" s="5"/>
      <c r="AB165" s="5"/>
    </row>
    <row r="166" spans="12:28" x14ac:dyDescent="0.25">
      <c r="L166"/>
      <c r="M166"/>
      <c r="AA166" s="5"/>
      <c r="AB166" s="5"/>
    </row>
    <row r="167" spans="12:28" x14ac:dyDescent="0.25">
      <c r="L167"/>
      <c r="M167"/>
      <c r="AA167" s="5"/>
      <c r="AB167" s="5"/>
    </row>
    <row r="168" spans="12:28" x14ac:dyDescent="0.25">
      <c r="L168"/>
      <c r="M168"/>
      <c r="AA168" s="5"/>
      <c r="AB168" s="5"/>
    </row>
    <row r="169" spans="12:28" x14ac:dyDescent="0.25">
      <c r="L169"/>
      <c r="M169"/>
      <c r="AA169" s="5"/>
      <c r="AB169" s="5"/>
    </row>
    <row r="170" spans="12:28" x14ac:dyDescent="0.25">
      <c r="L170"/>
      <c r="M170"/>
      <c r="AA170" s="5"/>
      <c r="AB170" s="5"/>
    </row>
    <row r="171" spans="12:28" x14ac:dyDescent="0.25">
      <c r="L171"/>
      <c r="M171"/>
      <c r="AA171" s="5"/>
      <c r="AB171" s="5"/>
    </row>
    <row r="172" spans="12:28" x14ac:dyDescent="0.25">
      <c r="L172"/>
      <c r="M172"/>
      <c r="AA172" s="5"/>
      <c r="AB172" s="5"/>
    </row>
    <row r="173" spans="12:28" x14ac:dyDescent="0.25">
      <c r="L173"/>
      <c r="M173"/>
      <c r="AA173" s="5"/>
      <c r="AB173" s="5"/>
    </row>
    <row r="174" spans="12:28" x14ac:dyDescent="0.25">
      <c r="L174"/>
      <c r="M174"/>
      <c r="AA174" s="5"/>
      <c r="AB174" s="5"/>
    </row>
    <row r="175" spans="12:28" x14ac:dyDescent="0.25">
      <c r="L175"/>
      <c r="M175"/>
      <c r="AA175" s="5"/>
      <c r="AB175" s="5"/>
    </row>
    <row r="176" spans="12:28" x14ac:dyDescent="0.25">
      <c r="L176"/>
      <c r="M176"/>
      <c r="AA176" s="5"/>
      <c r="AB176" s="5"/>
    </row>
    <row r="177" spans="12:28" x14ac:dyDescent="0.25">
      <c r="L177"/>
      <c r="M177"/>
      <c r="AA177" s="5"/>
      <c r="AB177" s="5"/>
    </row>
    <row r="178" spans="12:28" x14ac:dyDescent="0.25">
      <c r="L178"/>
      <c r="M178"/>
      <c r="AA178" s="5"/>
      <c r="AB178" s="5"/>
    </row>
    <row r="179" spans="12:28" x14ac:dyDescent="0.25">
      <c r="L179"/>
      <c r="M179"/>
      <c r="AA179" s="5"/>
      <c r="AB179" s="5"/>
    </row>
    <row r="180" spans="12:28" x14ac:dyDescent="0.25">
      <c r="L180"/>
      <c r="M180"/>
      <c r="AA180" s="5"/>
      <c r="AB180" s="5"/>
    </row>
    <row r="181" spans="12:28" x14ac:dyDescent="0.25">
      <c r="L181"/>
      <c r="M181"/>
      <c r="AA181" s="5"/>
      <c r="AB181" s="5"/>
    </row>
    <row r="182" spans="12:28" x14ac:dyDescent="0.25">
      <c r="L182"/>
      <c r="M182"/>
      <c r="AA182" s="5"/>
      <c r="AB182" s="5"/>
    </row>
    <row r="183" spans="12:28" x14ac:dyDescent="0.25">
      <c r="L183"/>
      <c r="M183"/>
      <c r="AA183" s="5"/>
      <c r="AB183" s="5"/>
    </row>
    <row r="184" spans="12:28" x14ac:dyDescent="0.25">
      <c r="L184"/>
      <c r="M184"/>
      <c r="AA184" s="5"/>
      <c r="AB184" s="5"/>
    </row>
    <row r="185" spans="12:28" x14ac:dyDescent="0.25">
      <c r="L185"/>
      <c r="M185"/>
      <c r="AA185" s="5"/>
      <c r="AB185" s="5"/>
    </row>
    <row r="186" spans="12:28" x14ac:dyDescent="0.25">
      <c r="L186"/>
      <c r="M186"/>
      <c r="AA186" s="5"/>
      <c r="AB186" s="5"/>
    </row>
    <row r="187" spans="12:28" x14ac:dyDescent="0.25">
      <c r="L187"/>
      <c r="M187"/>
      <c r="AA187" s="5"/>
      <c r="AB187" s="5"/>
    </row>
    <row r="188" spans="12:28" x14ac:dyDescent="0.25">
      <c r="L188"/>
      <c r="M188"/>
      <c r="AA188" s="5"/>
      <c r="AB188" s="5"/>
    </row>
    <row r="189" spans="12:28" x14ac:dyDescent="0.25">
      <c r="L189"/>
      <c r="M189"/>
      <c r="AA189" s="5"/>
      <c r="AB189" s="5"/>
    </row>
    <row r="190" spans="12:28" x14ac:dyDescent="0.25">
      <c r="L190"/>
      <c r="M190"/>
      <c r="AA190" s="5"/>
      <c r="AB190" s="5"/>
    </row>
    <row r="191" spans="12:28" x14ac:dyDescent="0.25">
      <c r="L191"/>
      <c r="M191"/>
      <c r="AA191" s="5"/>
      <c r="AB191" s="5"/>
    </row>
    <row r="192" spans="12:28" x14ac:dyDescent="0.25">
      <c r="L192"/>
      <c r="M192"/>
      <c r="AA192" s="5"/>
      <c r="AB192" s="5"/>
    </row>
    <row r="193" spans="12:28" x14ac:dyDescent="0.25">
      <c r="L193"/>
      <c r="M193"/>
      <c r="AA193" s="5"/>
      <c r="AB193" s="5"/>
    </row>
    <row r="194" spans="12:28" x14ac:dyDescent="0.25">
      <c r="L194"/>
      <c r="M194"/>
      <c r="AA194" s="5"/>
      <c r="AB194" s="5"/>
    </row>
    <row r="195" spans="12:28" x14ac:dyDescent="0.25">
      <c r="L195"/>
      <c r="M195"/>
      <c r="AA195" s="5"/>
      <c r="AB195" s="5"/>
    </row>
    <row r="196" spans="12:28" x14ac:dyDescent="0.25">
      <c r="L196"/>
      <c r="M196"/>
      <c r="AA196" s="5"/>
      <c r="AB196" s="5"/>
    </row>
    <row r="197" spans="12:28" x14ac:dyDescent="0.25">
      <c r="L197"/>
      <c r="M197"/>
      <c r="AA197" s="5"/>
      <c r="AB197" s="5"/>
    </row>
    <row r="198" spans="12:28" x14ac:dyDescent="0.25">
      <c r="L198"/>
      <c r="M198"/>
      <c r="AA198" s="5"/>
      <c r="AB198" s="5"/>
    </row>
    <row r="199" spans="12:28" x14ac:dyDescent="0.25">
      <c r="L199"/>
      <c r="M199"/>
      <c r="AA199" s="5"/>
      <c r="AB199" s="5"/>
    </row>
    <row r="200" spans="12:28" x14ac:dyDescent="0.25">
      <c r="L200"/>
      <c r="M200"/>
      <c r="AA200" s="5"/>
      <c r="AB200" s="5"/>
    </row>
    <row r="201" spans="12:28" x14ac:dyDescent="0.25">
      <c r="L201"/>
      <c r="M201"/>
      <c r="AA201" s="5"/>
      <c r="AB201" s="5"/>
    </row>
    <row r="202" spans="12:28" x14ac:dyDescent="0.25">
      <c r="L202"/>
      <c r="M202"/>
      <c r="AA202" s="5"/>
      <c r="AB202" s="5"/>
    </row>
    <row r="203" spans="12:28" x14ac:dyDescent="0.25">
      <c r="L203"/>
      <c r="M203"/>
      <c r="AA203" s="5"/>
      <c r="AB203" s="5"/>
    </row>
    <row r="204" spans="12:28" x14ac:dyDescent="0.25">
      <c r="L204"/>
      <c r="M204"/>
      <c r="AA204" s="5"/>
      <c r="AB204" s="5"/>
    </row>
    <row r="205" spans="12:28" x14ac:dyDescent="0.25">
      <c r="L205"/>
      <c r="M205"/>
      <c r="AA205" s="5"/>
      <c r="AB205" s="5"/>
    </row>
    <row r="206" spans="12:28" x14ac:dyDescent="0.25">
      <c r="L206"/>
      <c r="M206"/>
      <c r="AA206" s="5"/>
      <c r="AB206" s="5"/>
    </row>
    <row r="207" spans="12:28" x14ac:dyDescent="0.25">
      <c r="L207"/>
      <c r="M207"/>
      <c r="AA207" s="5"/>
      <c r="AB207" s="5"/>
    </row>
    <row r="208" spans="12:28" x14ac:dyDescent="0.25">
      <c r="L208"/>
      <c r="M208"/>
      <c r="AA208" s="5"/>
      <c r="AB208" s="5"/>
    </row>
    <row r="209" spans="12:28" x14ac:dyDescent="0.25">
      <c r="L209"/>
      <c r="M209"/>
      <c r="AA209" s="5"/>
      <c r="AB209" s="5"/>
    </row>
    <row r="210" spans="12:28" x14ac:dyDescent="0.25">
      <c r="L210"/>
      <c r="M210"/>
      <c r="AA210" s="5"/>
      <c r="AB210" s="5"/>
    </row>
    <row r="211" spans="12:28" x14ac:dyDescent="0.25">
      <c r="L211"/>
      <c r="M211"/>
      <c r="AA211" s="5"/>
      <c r="AB211" s="5"/>
    </row>
    <row r="212" spans="12:28" x14ac:dyDescent="0.25">
      <c r="L212"/>
      <c r="M212"/>
      <c r="AA212" s="5"/>
      <c r="AB212" s="5"/>
    </row>
    <row r="213" spans="12:28" x14ac:dyDescent="0.25">
      <c r="L213"/>
      <c r="M213"/>
      <c r="AA213" s="5"/>
      <c r="AB213" s="5"/>
    </row>
    <row r="214" spans="12:28" x14ac:dyDescent="0.25">
      <c r="L214"/>
      <c r="M214"/>
      <c r="AA214" s="5"/>
      <c r="AB214" s="5"/>
    </row>
    <row r="215" spans="12:28" x14ac:dyDescent="0.25">
      <c r="L215"/>
      <c r="M215"/>
      <c r="AA215" s="5"/>
      <c r="AB215" s="5"/>
    </row>
    <row r="216" spans="12:28" x14ac:dyDescent="0.25">
      <c r="L216"/>
      <c r="M216"/>
      <c r="AA216" s="5"/>
      <c r="AB216" s="5"/>
    </row>
    <row r="217" spans="12:28" x14ac:dyDescent="0.25">
      <c r="L217"/>
      <c r="M217"/>
      <c r="AA217" s="5"/>
      <c r="AB217" s="5"/>
    </row>
    <row r="218" spans="12:28" x14ac:dyDescent="0.25">
      <c r="L218"/>
      <c r="M218"/>
      <c r="AA218" s="5"/>
      <c r="AB218" s="5"/>
    </row>
    <row r="219" spans="12:28" x14ac:dyDescent="0.25">
      <c r="L219"/>
      <c r="M219"/>
      <c r="AA219" s="5"/>
      <c r="AB219" s="5"/>
    </row>
    <row r="220" spans="12:28" x14ac:dyDescent="0.25">
      <c r="L220"/>
      <c r="M220"/>
      <c r="AA220" s="5"/>
      <c r="AB220" s="5"/>
    </row>
    <row r="221" spans="12:28" x14ac:dyDescent="0.25">
      <c r="L221"/>
      <c r="M221"/>
      <c r="AA221" s="5"/>
      <c r="AB221" s="5"/>
    </row>
    <row r="222" spans="12:28" x14ac:dyDescent="0.25">
      <c r="L222"/>
      <c r="M222"/>
      <c r="AA222" s="5"/>
      <c r="AB222" s="5"/>
    </row>
    <row r="223" spans="12:28" x14ac:dyDescent="0.25">
      <c r="L223"/>
      <c r="M223"/>
      <c r="AA223" s="5"/>
      <c r="AB223" s="5"/>
    </row>
    <row r="224" spans="12:28" x14ac:dyDescent="0.25">
      <c r="L224"/>
      <c r="M224"/>
    </row>
    <row r="225" spans="12:13" x14ac:dyDescent="0.25">
      <c r="L225"/>
      <c r="M225"/>
    </row>
    <row r="226" spans="12:13" x14ac:dyDescent="0.25">
      <c r="L226"/>
      <c r="M226"/>
    </row>
  </sheetData>
  <mergeCells count="476">
    <mergeCell ref="AU20:AU21"/>
    <mergeCell ref="AV20:AV21"/>
    <mergeCell ref="AU22:AU23"/>
    <mergeCell ref="AV22:AV23"/>
    <mergeCell ref="A85:A93"/>
    <mergeCell ref="AS94:AS102"/>
    <mergeCell ref="AT94:AT102"/>
    <mergeCell ref="O100:O101"/>
    <mergeCell ref="P100:P101"/>
    <mergeCell ref="Q100:Q101"/>
    <mergeCell ref="R100:R101"/>
    <mergeCell ref="S100:S101"/>
    <mergeCell ref="T100:T101"/>
    <mergeCell ref="U100:U101"/>
    <mergeCell ref="V100:V101"/>
    <mergeCell ref="W100:W101"/>
    <mergeCell ref="X100:X101"/>
    <mergeCell ref="Y100:Y101"/>
    <mergeCell ref="Z100:Z101"/>
    <mergeCell ref="AA100:AA101"/>
    <mergeCell ref="AB100:AB101"/>
    <mergeCell ref="AC100:AC101"/>
    <mergeCell ref="D85:D93"/>
    <mergeCell ref="D94:D102"/>
    <mergeCell ref="E94:E102"/>
    <mergeCell ref="F94:F102"/>
    <mergeCell ref="G94:G102"/>
    <mergeCell ref="H94:H102"/>
    <mergeCell ref="AD100:AD101"/>
    <mergeCell ref="AE100:AE101"/>
    <mergeCell ref="AF100:AF101"/>
    <mergeCell ref="O98:O99"/>
    <mergeCell ref="P98:P99"/>
    <mergeCell ref="Q98:Q99"/>
    <mergeCell ref="W98:W99"/>
    <mergeCell ref="X98:X99"/>
    <mergeCell ref="Y98:Y99"/>
    <mergeCell ref="Z98:Z99"/>
    <mergeCell ref="AA98:AA99"/>
    <mergeCell ref="V91:V93"/>
    <mergeCell ref="U91:U93"/>
    <mergeCell ref="T91:T93"/>
    <mergeCell ref="S91:S93"/>
    <mergeCell ref="R91:R93"/>
    <mergeCell ref="Q91:Q93"/>
    <mergeCell ref="P91:P93"/>
    <mergeCell ref="O91:O93"/>
    <mergeCell ref="V98:V99"/>
    <mergeCell ref="O86:O90"/>
    <mergeCell ref="P86:P90"/>
    <mergeCell ref="AX91:AX93"/>
    <mergeCell ref="AW91:AW93"/>
    <mergeCell ref="AU91:AU93"/>
    <mergeCell ref="AE91:AE93"/>
    <mergeCell ref="AW85:AW90"/>
    <mergeCell ref="AV91:AV93"/>
    <mergeCell ref="AQ45:AQ48"/>
    <mergeCell ref="AG91:AG93"/>
    <mergeCell ref="AF91:AF93"/>
    <mergeCell ref="AH91:AH93"/>
    <mergeCell ref="AI91:AI93"/>
    <mergeCell ref="AS91:AS93"/>
    <mergeCell ref="AT91:AT93"/>
    <mergeCell ref="AB86:AB90"/>
    <mergeCell ref="AB91:AB93"/>
    <mergeCell ref="AA91:AA93"/>
    <mergeCell ref="Z91:Z93"/>
    <mergeCell ref="Y91:Y93"/>
    <mergeCell ref="X91:X93"/>
    <mergeCell ref="X74:X84"/>
    <mergeCell ref="AH49:AH73"/>
    <mergeCell ref="AI49:AI73"/>
    <mergeCell ref="AT34:AT43"/>
    <mergeCell ref="AH34:AH43"/>
    <mergeCell ref="AT74:AT84"/>
    <mergeCell ref="AF74:AF84"/>
    <mergeCell ref="AE74:AE84"/>
    <mergeCell ref="AE49:AE73"/>
    <mergeCell ref="AU49:AU73"/>
    <mergeCell ref="AU74:AU84"/>
    <mergeCell ref="AU45:AU48"/>
    <mergeCell ref="AU34:AU43"/>
    <mergeCell ref="AG49:AG73"/>
    <mergeCell ref="AR45:AR48"/>
    <mergeCell ref="AS45:AS48"/>
    <mergeCell ref="AF49:AF73"/>
    <mergeCell ref="N24:N33"/>
    <mergeCell ref="N34:N38"/>
    <mergeCell ref="N39:N44"/>
    <mergeCell ref="N45:N48"/>
    <mergeCell ref="N49:N74"/>
    <mergeCell ref="AA24:AA44"/>
    <mergeCell ref="AC34:AC43"/>
    <mergeCell ref="AD34:AD43"/>
    <mergeCell ref="W74:W84"/>
    <mergeCell ref="V74:V84"/>
    <mergeCell ref="T75:T83"/>
    <mergeCell ref="W49:W73"/>
    <mergeCell ref="V49:V73"/>
    <mergeCell ref="X49:X73"/>
    <mergeCell ref="AC24:AC33"/>
    <mergeCell ref="AD24:AD33"/>
    <mergeCell ref="AT20:AT23"/>
    <mergeCell ref="W9:W19"/>
    <mergeCell ref="X9:X19"/>
    <mergeCell ref="Y9:Y19"/>
    <mergeCell ref="Z9:Z19"/>
    <mergeCell ref="AA9:AA19"/>
    <mergeCell ref="AB9:AB19"/>
    <mergeCell ref="AC9:AC19"/>
    <mergeCell ref="AD9:AD19"/>
    <mergeCell ref="AE9:AE19"/>
    <mergeCell ref="AI9:AI19"/>
    <mergeCell ref="AF20:AF23"/>
    <mergeCell ref="AE20:AE23"/>
    <mergeCell ref="AD20:AD23"/>
    <mergeCell ref="AC20:AC23"/>
    <mergeCell ref="AB20:AB23"/>
    <mergeCell ref="AA20:AA23"/>
    <mergeCell ref="Z20:Z23"/>
    <mergeCell ref="AJ22:AJ23"/>
    <mergeCell ref="AJ20:AJ21"/>
    <mergeCell ref="AT45:AT48"/>
    <mergeCell ref="AS74:AS84"/>
    <mergeCell ref="D9:D19"/>
    <mergeCell ref="E9:E19"/>
    <mergeCell ref="F9:F19"/>
    <mergeCell ref="G9:G19"/>
    <mergeCell ref="H9:H19"/>
    <mergeCell ref="I9:I19"/>
    <mergeCell ref="J9:J19"/>
    <mergeCell ref="K9:K19"/>
    <mergeCell ref="L9:L19"/>
    <mergeCell ref="M9:M19"/>
    <mergeCell ref="N9:N19"/>
    <mergeCell ref="O9:O19"/>
    <mergeCell ref="P9:P19"/>
    <mergeCell ref="Q9:Q19"/>
    <mergeCell ref="R9:R19"/>
    <mergeCell ref="S9:S19"/>
    <mergeCell ref="T9:T19"/>
    <mergeCell ref="U9:U19"/>
    <mergeCell ref="V9:V19"/>
    <mergeCell ref="AG9:AG19"/>
    <mergeCell ref="AH9:AH19"/>
    <mergeCell ref="AF9:AF19"/>
    <mergeCell ref="BD49:BD73"/>
    <mergeCell ref="BD74:BD84"/>
    <mergeCell ref="BD34:BD43"/>
    <mergeCell ref="AZ74:AZ84"/>
    <mergeCell ref="AV49:AV73"/>
    <mergeCell ref="AW49:AW73"/>
    <mergeCell ref="AX49:AX73"/>
    <mergeCell ref="AY49:AY73"/>
    <mergeCell ref="BC49:BC73"/>
    <mergeCell ref="BA74:BA84"/>
    <mergeCell ref="BB74:BB84"/>
    <mergeCell ref="BC74:BC84"/>
    <mergeCell ref="AV74:AV84"/>
    <mergeCell ref="AW74:AW84"/>
    <mergeCell ref="AX74:AX84"/>
    <mergeCell ref="AX45:AX48"/>
    <mergeCell ref="AY45:AY48"/>
    <mergeCell ref="AY74:AY84"/>
    <mergeCell ref="BC45:BC48"/>
    <mergeCell ref="AV45:AV48"/>
    <mergeCell ref="AW45:AW48"/>
    <mergeCell ref="BG7:BG8"/>
    <mergeCell ref="BF7:BF8"/>
    <mergeCell ref="BF9:BF20"/>
    <mergeCell ref="Z24:Z44"/>
    <mergeCell ref="P24:P44"/>
    <mergeCell ref="Q24:Q44"/>
    <mergeCell ref="Y24:Y44"/>
    <mergeCell ref="U45:U48"/>
    <mergeCell ref="V45:V48"/>
    <mergeCell ref="W45:W48"/>
    <mergeCell ref="X45:X48"/>
    <mergeCell ref="Q45:Q48"/>
    <mergeCell ref="R45:R48"/>
    <mergeCell ref="S45:S48"/>
    <mergeCell ref="T45:T48"/>
    <mergeCell ref="P45:P48"/>
    <mergeCell ref="R24:R44"/>
    <mergeCell ref="S24:S44"/>
    <mergeCell ref="T24:T44"/>
    <mergeCell ref="U24:U44"/>
    <mergeCell ref="V24:V44"/>
    <mergeCell ref="W24:W44"/>
    <mergeCell ref="AN7:AN8"/>
    <mergeCell ref="AO7:AO8"/>
    <mergeCell ref="AX7:AX8"/>
    <mergeCell ref="B7:B8"/>
    <mergeCell ref="C7:C8"/>
    <mergeCell ref="D7:D8"/>
    <mergeCell ref="BE34:BE43"/>
    <mergeCell ref="BF34:BF35"/>
    <mergeCell ref="BF36:BF37"/>
    <mergeCell ref="BD24:BD33"/>
    <mergeCell ref="BE24:BE33"/>
    <mergeCell ref="BF24:BF27"/>
    <mergeCell ref="BF28:BF31"/>
    <mergeCell ref="BF32:BF33"/>
    <mergeCell ref="M20:M44"/>
    <mergeCell ref="O24:O44"/>
    <mergeCell ref="AU9:AU19"/>
    <mergeCell ref="AV9:AV19"/>
    <mergeCell ref="AW9:AW19"/>
    <mergeCell ref="AY9:AY19"/>
    <mergeCell ref="AS9:AS19"/>
    <mergeCell ref="AT9:AT19"/>
    <mergeCell ref="AX20:AX23"/>
    <mergeCell ref="AX9:AX19"/>
    <mergeCell ref="AY20:AY23"/>
    <mergeCell ref="AW20:AW23"/>
    <mergeCell ref="AZ7:AZ8"/>
    <mergeCell ref="AP7:AP8"/>
    <mergeCell ref="E7:E8"/>
    <mergeCell ref="F7:F8"/>
    <mergeCell ref="BF6:BG6"/>
    <mergeCell ref="A7:A8"/>
    <mergeCell ref="AC7:AC8"/>
    <mergeCell ref="AD7:AD8"/>
    <mergeCell ref="A6:X6"/>
    <mergeCell ref="AQ6:AU6"/>
    <mergeCell ref="AG6:AP6"/>
    <mergeCell ref="AV6:BE6"/>
    <mergeCell ref="BA7:BA8"/>
    <mergeCell ref="BB7:BB8"/>
    <mergeCell ref="BC7:BC8"/>
    <mergeCell ref="BD7:BD8"/>
    <mergeCell ref="BE7:BE8"/>
    <mergeCell ref="AQ7:AQ8"/>
    <mergeCell ref="AR7:AR8"/>
    <mergeCell ref="AS7:AS8"/>
    <mergeCell ref="AT7:AT8"/>
    <mergeCell ref="AU7:AU8"/>
    <mergeCell ref="AV7:AV8"/>
    <mergeCell ref="AW7:AW8"/>
    <mergeCell ref="L45:L48"/>
    <mergeCell ref="L20:L44"/>
    <mergeCell ref="AE34:AE43"/>
    <mergeCell ref="X24:X44"/>
    <mergeCell ref="B5:C5"/>
    <mergeCell ref="D5:BA5"/>
    <mergeCell ref="D1:AZ1"/>
    <mergeCell ref="D2:AZ2"/>
    <mergeCell ref="D3:AZ3"/>
    <mergeCell ref="D4:AZ4"/>
    <mergeCell ref="B1:C4"/>
    <mergeCell ref="U7:U8"/>
    <mergeCell ref="V7:V8"/>
    <mergeCell ref="W7:W8"/>
    <mergeCell ref="X7:X8"/>
    <mergeCell ref="AG7:AG8"/>
    <mergeCell ref="AE7:AE8"/>
    <mergeCell ref="AF7:AF8"/>
    <mergeCell ref="AI7:AI8"/>
    <mergeCell ref="AJ7:AJ8"/>
    <mergeCell ref="AK7:AK8"/>
    <mergeCell ref="AL7:AL8"/>
    <mergeCell ref="AM7:AM8"/>
    <mergeCell ref="AY7:AY8"/>
    <mergeCell ref="AS24:AS33"/>
    <mergeCell ref="G7:G8"/>
    <mergeCell ref="I7:I8"/>
    <mergeCell ref="AH7:AH8"/>
    <mergeCell ref="N7:N8"/>
    <mergeCell ref="O7:O8"/>
    <mergeCell ref="P7:P8"/>
    <mergeCell ref="Q7:Q8"/>
    <mergeCell ref="R7:R8"/>
    <mergeCell ref="S7:T7"/>
    <mergeCell ref="H7:H8"/>
    <mergeCell ref="J7:J8"/>
    <mergeCell ref="Y7:Y8"/>
    <mergeCell ref="K7:K8"/>
    <mergeCell ref="Z7:Z8"/>
    <mergeCell ref="L7:L8"/>
    <mergeCell ref="AA7:AA8"/>
    <mergeCell ref="M7:M8"/>
    <mergeCell ref="K20:K44"/>
    <mergeCell ref="AG20:AG23"/>
    <mergeCell ref="AH20:AH23"/>
    <mergeCell ref="AI20:AI23"/>
    <mergeCell ref="AS20:AS23"/>
    <mergeCell ref="N20:N23"/>
    <mergeCell ref="BC24:BC33"/>
    <mergeCell ref="AY34:AY43"/>
    <mergeCell ref="AV34:AV43"/>
    <mergeCell ref="AW34:AW43"/>
    <mergeCell ref="AX34:AX43"/>
    <mergeCell ref="AX24:AX33"/>
    <mergeCell ref="AU24:AU33"/>
    <mergeCell ref="AV24:AV33"/>
    <mergeCell ref="AW24:AW33"/>
    <mergeCell ref="D20:D44"/>
    <mergeCell ref="E20:E44"/>
    <mergeCell ref="F20:F44"/>
    <mergeCell ref="G20:G44"/>
    <mergeCell ref="J20:J44"/>
    <mergeCell ref="J45:J48"/>
    <mergeCell ref="D45:D48"/>
    <mergeCell ref="E45:E48"/>
    <mergeCell ref="F45:F48"/>
    <mergeCell ref="G45:G48"/>
    <mergeCell ref="H45:H48"/>
    <mergeCell ref="I45:I48"/>
    <mergeCell ref="H20:H44"/>
    <mergeCell ref="I20:I44"/>
    <mergeCell ref="I49:I84"/>
    <mergeCell ref="J49:J84"/>
    <mergeCell ref="L49:L84"/>
    <mergeCell ref="AA45:AA48"/>
    <mergeCell ref="Y45:Y48"/>
    <mergeCell ref="AI45:AI48"/>
    <mergeCell ref="AD74:AD84"/>
    <mergeCell ref="AC74:AC84"/>
    <mergeCell ref="AB74:AB84"/>
    <mergeCell ref="AA74:AA84"/>
    <mergeCell ref="Z74:Z84"/>
    <mergeCell ref="Y74:Y84"/>
    <mergeCell ref="Z45:Z48"/>
    <mergeCell ref="Z49:Z73"/>
    <mergeCell ref="Y49:Y73"/>
    <mergeCell ref="AD49:AD73"/>
    <mergeCell ref="AC49:AC73"/>
    <mergeCell ref="AB49:AB73"/>
    <mergeCell ref="AA49:AA73"/>
    <mergeCell ref="K49:K84"/>
    <mergeCell ref="K45:K48"/>
    <mergeCell ref="M45:M48"/>
    <mergeCell ref="O45:O48"/>
    <mergeCell ref="N75:N84"/>
    <mergeCell ref="H85:H93"/>
    <mergeCell ref="G85:G93"/>
    <mergeCell ref="F85:F93"/>
    <mergeCell ref="E85:E93"/>
    <mergeCell ref="D49:D84"/>
    <mergeCell ref="E49:E84"/>
    <mergeCell ref="F49:F84"/>
    <mergeCell ref="G49:G84"/>
    <mergeCell ref="H49:H84"/>
    <mergeCell ref="AG94:AG102"/>
    <mergeCell ref="Z86:Z90"/>
    <mergeCell ref="AA86:AA90"/>
    <mergeCell ref="AC86:AC90"/>
    <mergeCell ref="M85:M93"/>
    <mergeCell ref="L85:L93"/>
    <mergeCell ref="K85:K93"/>
    <mergeCell ref="J85:J93"/>
    <mergeCell ref="I85:I93"/>
    <mergeCell ref="W86:W90"/>
    <mergeCell ref="X86:X90"/>
    <mergeCell ref="W91:W93"/>
    <mergeCell ref="L94:L102"/>
    <mergeCell ref="N85:N93"/>
    <mergeCell ref="T86:T90"/>
    <mergeCell ref="U86:U90"/>
    <mergeCell ref="V86:V90"/>
    <mergeCell ref="Q86:Q90"/>
    <mergeCell ref="R86:R90"/>
    <mergeCell ref="S86:S90"/>
    <mergeCell ref="I94:I102"/>
    <mergeCell ref="N94:N102"/>
    <mergeCell ref="AD91:AD93"/>
    <mergeCell ref="AC91:AC93"/>
    <mergeCell ref="AH94:AH102"/>
    <mergeCell ref="AI94:AI102"/>
    <mergeCell ref="K94:K102"/>
    <mergeCell ref="R98:R99"/>
    <mergeCell ref="BE100:BE102"/>
    <mergeCell ref="BD100:BD102"/>
    <mergeCell ref="BC100:BC102"/>
    <mergeCell ref="BB100:BB102"/>
    <mergeCell ref="BA100:BA102"/>
    <mergeCell ref="BE98:BE99"/>
    <mergeCell ref="BD98:BD99"/>
    <mergeCell ref="BC98:BC99"/>
    <mergeCell ref="AX94:AX102"/>
    <mergeCell ref="AW94:AW102"/>
    <mergeCell ref="AV94:AV102"/>
    <mergeCell ref="BE96:BE97"/>
    <mergeCell ref="AB98:AB99"/>
    <mergeCell ref="AC98:AC99"/>
    <mergeCell ref="AD98:AD99"/>
    <mergeCell ref="AE98:AE99"/>
    <mergeCell ref="AF98:AF99"/>
    <mergeCell ref="S98:S99"/>
    <mergeCell ref="T98:T99"/>
    <mergeCell ref="U98:U99"/>
    <mergeCell ref="AY91:AY93"/>
    <mergeCell ref="A97:A103"/>
    <mergeCell ref="B9:B103"/>
    <mergeCell ref="C9:C103"/>
    <mergeCell ref="A9:A33"/>
    <mergeCell ref="A49:A84"/>
    <mergeCell ref="A45:A48"/>
    <mergeCell ref="A34:A44"/>
    <mergeCell ref="AU94:AU102"/>
    <mergeCell ref="J94:J102"/>
    <mergeCell ref="Y86:Y90"/>
    <mergeCell ref="O75:O84"/>
    <mergeCell ref="P75:P84"/>
    <mergeCell ref="Q75:Q84"/>
    <mergeCell ref="R75:R84"/>
    <mergeCell ref="S75:S83"/>
    <mergeCell ref="U49:U84"/>
    <mergeCell ref="AI24:AI33"/>
    <mergeCell ref="AI34:AI43"/>
    <mergeCell ref="AH45:AH48"/>
    <mergeCell ref="AQ94:AQ102"/>
    <mergeCell ref="AR94:AR102"/>
    <mergeCell ref="M49:M84"/>
    <mergeCell ref="M94:M102"/>
    <mergeCell ref="AY94:AY102"/>
    <mergeCell ref="AZ94:AZ102"/>
    <mergeCell ref="BA94:BA95"/>
    <mergeCell ref="BB94:BB95"/>
    <mergeCell ref="BD96:BD97"/>
    <mergeCell ref="BC96:BC97"/>
    <mergeCell ref="BB96:BB97"/>
    <mergeCell ref="BA96:BA97"/>
    <mergeCell ref="BE94:BE95"/>
    <mergeCell ref="BD94:BD95"/>
    <mergeCell ref="BA98:BA99"/>
    <mergeCell ref="BB98:BB99"/>
    <mergeCell ref="BC94:BC95"/>
    <mergeCell ref="AE24:AE33"/>
    <mergeCell ref="AF24:AF33"/>
    <mergeCell ref="AG24:AG33"/>
    <mergeCell ref="AH24:AH33"/>
    <mergeCell ref="AF34:AF43"/>
    <mergeCell ref="AG34:AG43"/>
    <mergeCell ref="BF85:BF86"/>
    <mergeCell ref="BG85:BG86"/>
    <mergeCell ref="AZ85:AZ86"/>
    <mergeCell ref="BA85:BA86"/>
    <mergeCell ref="BB85:BB86"/>
    <mergeCell ref="BC85:BC86"/>
    <mergeCell ref="AX85:AX90"/>
    <mergeCell ref="AY85:AY90"/>
    <mergeCell ref="AT24:AT33"/>
    <mergeCell ref="AS34:AS43"/>
    <mergeCell ref="AY24:AY33"/>
    <mergeCell ref="AZ34:AZ43"/>
    <mergeCell ref="BA34:BA43"/>
    <mergeCell ref="BB34:BB43"/>
    <mergeCell ref="BC34:BC43"/>
    <mergeCell ref="AZ24:AZ33"/>
    <mergeCell ref="BA24:BA33"/>
    <mergeCell ref="BB24:BB33"/>
    <mergeCell ref="Y6:AF6"/>
    <mergeCell ref="BD85:BD86"/>
    <mergeCell ref="BE85:BE86"/>
    <mergeCell ref="AG74:AG84"/>
    <mergeCell ref="AH74:AH84"/>
    <mergeCell ref="AI74:AI84"/>
    <mergeCell ref="AD86:AD90"/>
    <mergeCell ref="AE86:AE90"/>
    <mergeCell ref="AF86:AF90"/>
    <mergeCell ref="AG85:AG90"/>
    <mergeCell ref="AH85:AH90"/>
    <mergeCell ref="AI85:AI90"/>
    <mergeCell ref="AG45:AG48"/>
    <mergeCell ref="AS49:AS73"/>
    <mergeCell ref="AT49:AT73"/>
    <mergeCell ref="AS85:AS90"/>
    <mergeCell ref="AT85:AT90"/>
    <mergeCell ref="AU85:AU87"/>
    <mergeCell ref="AU88:AU90"/>
    <mergeCell ref="AV85:AV87"/>
    <mergeCell ref="AV88:AV90"/>
    <mergeCell ref="AB7:AB8"/>
    <mergeCell ref="AB24:AB44"/>
    <mergeCell ref="AB45:AB48"/>
  </mergeCells>
  <phoneticPr fontId="41"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CFEDA-2F67-4D1A-A5B3-651705A50A29}">
  <dimension ref="A1:BH405"/>
  <sheetViews>
    <sheetView tabSelected="1" topLeftCell="AV1" zoomScale="60" zoomScaleNormal="60" workbookViewId="0">
      <pane ySplit="8" topLeftCell="A65" activePane="bottomLeft" state="frozen"/>
      <selection activeCell="AJ1" sqref="AJ1"/>
      <selection pane="bottomLeft" activeCell="BA67" sqref="BA67:BA68"/>
    </sheetView>
  </sheetViews>
  <sheetFormatPr baseColWidth="10" defaultColWidth="11.42578125" defaultRowHeight="18.75" x14ac:dyDescent="0.25"/>
  <cols>
    <col min="1" max="1" width="24.140625" customWidth="1"/>
    <col min="2" max="2" width="23.42578125" customWidth="1"/>
    <col min="3" max="3" width="22.5703125" customWidth="1"/>
    <col min="4" max="4" width="23.140625" customWidth="1"/>
    <col min="5" max="5" width="23.28515625" customWidth="1"/>
    <col min="6" max="6" width="21" customWidth="1"/>
    <col min="7" max="7" width="21.42578125" customWidth="1"/>
    <col min="8" max="8" width="21.7109375" customWidth="1"/>
    <col min="9" max="11" width="30.42578125" customWidth="1"/>
    <col min="12" max="12" width="30.42578125" style="187" customWidth="1"/>
    <col min="13" max="13" width="23.7109375" style="187" customWidth="1"/>
    <col min="14" max="14" width="23.7109375" customWidth="1"/>
    <col min="15" max="15" width="34.28515625" customWidth="1"/>
    <col min="16" max="16" width="23" customWidth="1"/>
    <col min="17" max="17" width="35.42578125" customWidth="1"/>
    <col min="18" max="18" width="35.140625" style="2" customWidth="1"/>
    <col min="19" max="19" width="15.5703125" style="2" customWidth="1"/>
    <col min="20" max="20" width="17.7109375" style="2" customWidth="1"/>
    <col min="21" max="21" width="64" style="2" customWidth="1"/>
    <col min="22" max="22" width="27.42578125" style="3" customWidth="1"/>
    <col min="23" max="23" width="25.5703125" style="4" customWidth="1"/>
    <col min="24" max="26" width="20.28515625" style="5" customWidth="1"/>
    <col min="27" max="27" width="20.28515625" style="188" customWidth="1"/>
    <col min="28" max="28" width="18.5703125" style="188" customWidth="1"/>
    <col min="29" max="29" width="23.28515625" style="6" customWidth="1"/>
    <col min="30" max="30" width="24.7109375" style="7" customWidth="1"/>
    <col min="31" max="31" width="21.7109375" style="8" customWidth="1"/>
    <col min="32" max="32" width="52.5703125" style="9" customWidth="1"/>
    <col min="33" max="33" width="32.42578125" style="9" customWidth="1"/>
    <col min="34" max="34" width="25.140625" style="10" customWidth="1"/>
    <col min="35" max="35" width="44.28515625" style="10" customWidth="1"/>
    <col min="36" max="36" width="54.7109375" customWidth="1"/>
    <col min="37" max="37" width="30.140625" customWidth="1"/>
    <col min="38" max="38" width="25" customWidth="1"/>
    <col min="39" max="39" width="40.7109375" style="11" customWidth="1"/>
    <col min="40" max="40" width="20.28515625" style="12" customWidth="1"/>
    <col min="41" max="41" width="25.7109375" style="13" customWidth="1"/>
    <col min="42" max="42" width="22.5703125" customWidth="1"/>
    <col min="43" max="43" width="24.140625" customWidth="1"/>
    <col min="44" max="44" width="22" customWidth="1"/>
    <col min="45" max="45" width="23" customWidth="1"/>
    <col min="46" max="47" width="23.42578125" customWidth="1"/>
    <col min="48" max="48" width="28.42578125" customWidth="1"/>
    <col min="49" max="49" width="25" customWidth="1"/>
    <col min="50" max="50" width="48" customWidth="1"/>
    <col min="51" max="51" width="30.7109375" customWidth="1"/>
    <col min="52" max="52" width="28.28515625" customWidth="1"/>
    <col min="53" max="53" width="63.85546875" customWidth="1"/>
    <col min="54" max="54" width="19.42578125" customWidth="1"/>
    <col min="55" max="55" width="30.28515625" customWidth="1"/>
    <col min="56" max="56" width="25.5703125" customWidth="1"/>
    <col min="57" max="57" width="48.42578125" customWidth="1"/>
    <col min="58" max="58" width="63" customWidth="1"/>
    <col min="59" max="59" width="77.140625" customWidth="1"/>
    <col min="60" max="60" width="43.140625" customWidth="1"/>
    <col min="61" max="61" width="27.42578125" customWidth="1"/>
  </cols>
  <sheetData>
    <row r="1" spans="1:60" ht="45" customHeight="1" x14ac:dyDescent="0.25">
      <c r="B1" s="504" t="s">
        <v>108</v>
      </c>
      <c r="C1" s="504"/>
      <c r="D1" s="501" t="s">
        <v>109</v>
      </c>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3"/>
      <c r="BA1" s="14" t="s">
        <v>110</v>
      </c>
    </row>
    <row r="2" spans="1:60" ht="47.25" customHeight="1" x14ac:dyDescent="0.25">
      <c r="B2" s="504"/>
      <c r="C2" s="504"/>
      <c r="D2" s="501" t="s">
        <v>111</v>
      </c>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3"/>
      <c r="BA2" s="14" t="s">
        <v>112</v>
      </c>
      <c r="BF2" s="158"/>
    </row>
    <row r="3" spans="1:60" ht="35.25" customHeight="1" x14ac:dyDescent="0.25">
      <c r="B3" s="504"/>
      <c r="C3" s="504"/>
      <c r="D3" s="501" t="s">
        <v>113</v>
      </c>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3"/>
      <c r="BA3" s="14" t="s">
        <v>114</v>
      </c>
    </row>
    <row r="4" spans="1:60" ht="57.75" customHeight="1" x14ac:dyDescent="0.25">
      <c r="B4" s="504"/>
      <c r="C4" s="504"/>
      <c r="D4" s="501" t="s">
        <v>115</v>
      </c>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2"/>
      <c r="AX4" s="502"/>
      <c r="AY4" s="502"/>
      <c r="AZ4" s="503"/>
      <c r="BA4" s="14" t="s">
        <v>116</v>
      </c>
    </row>
    <row r="5" spans="1:60" ht="57.75" customHeight="1" x14ac:dyDescent="0.25">
      <c r="B5" s="498" t="s">
        <v>368</v>
      </c>
      <c r="C5" s="498"/>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500"/>
    </row>
    <row r="6" spans="1:60" ht="41.25" customHeight="1" thickBot="1" x14ac:dyDescent="0.3">
      <c r="A6" s="515" t="s">
        <v>1</v>
      </c>
      <c r="B6" s="515"/>
      <c r="C6" s="515"/>
      <c r="D6" s="515"/>
      <c r="E6" s="515"/>
      <c r="F6" s="515"/>
      <c r="G6" s="515"/>
      <c r="H6" s="515"/>
      <c r="I6" s="515"/>
      <c r="J6" s="515"/>
      <c r="K6" s="515"/>
      <c r="L6" s="515"/>
      <c r="M6" s="515"/>
      <c r="N6" s="515"/>
      <c r="O6" s="515"/>
      <c r="P6" s="515"/>
      <c r="Q6" s="515"/>
      <c r="R6" s="515"/>
      <c r="S6" s="515"/>
      <c r="T6" s="515"/>
      <c r="U6" s="515"/>
      <c r="V6" s="515"/>
      <c r="W6" s="515"/>
      <c r="X6" s="515"/>
      <c r="Y6" s="401" t="s">
        <v>117</v>
      </c>
      <c r="Z6" s="402"/>
      <c r="AA6" s="402"/>
      <c r="AB6" s="402"/>
      <c r="AC6" s="402"/>
      <c r="AD6" s="402"/>
      <c r="AE6" s="402"/>
      <c r="AF6" s="403"/>
      <c r="AG6" s="518" t="s">
        <v>50</v>
      </c>
      <c r="AH6" s="519"/>
      <c r="AI6" s="519"/>
      <c r="AJ6" s="519"/>
      <c r="AK6" s="519"/>
      <c r="AL6" s="519"/>
      <c r="AM6" s="519"/>
      <c r="AN6" s="519"/>
      <c r="AO6" s="519"/>
      <c r="AP6" s="520"/>
      <c r="AQ6" s="516" t="s">
        <v>71</v>
      </c>
      <c r="AR6" s="517"/>
      <c r="AS6" s="517"/>
      <c r="AT6" s="517"/>
      <c r="AU6" s="517"/>
      <c r="AV6" s="493" t="s">
        <v>82</v>
      </c>
      <c r="AW6" s="493"/>
      <c r="AX6" s="493"/>
      <c r="AY6" s="493"/>
      <c r="AZ6" s="493"/>
      <c r="BA6" s="493"/>
      <c r="BB6" s="493"/>
      <c r="BC6" s="493"/>
      <c r="BD6" s="493"/>
      <c r="BE6" s="970"/>
      <c r="BF6" s="704" t="s">
        <v>118</v>
      </c>
      <c r="BG6" s="705"/>
    </row>
    <row r="7" spans="1:60" s="1" customFormat="1" ht="57.75" customHeight="1" x14ac:dyDescent="0.2">
      <c r="A7" s="513" t="s">
        <v>2</v>
      </c>
      <c r="B7" s="902" t="s">
        <v>4</v>
      </c>
      <c r="C7" s="902" t="s">
        <v>6</v>
      </c>
      <c r="D7" s="387" t="s">
        <v>8</v>
      </c>
      <c r="E7" s="387" t="s">
        <v>10</v>
      </c>
      <c r="F7" s="387" t="s">
        <v>12</v>
      </c>
      <c r="G7" s="493" t="s">
        <v>14</v>
      </c>
      <c r="H7" s="493" t="s">
        <v>16</v>
      </c>
      <c r="I7" s="493" t="s">
        <v>18</v>
      </c>
      <c r="J7" s="494" t="s">
        <v>119</v>
      </c>
      <c r="K7" s="494" t="s">
        <v>120</v>
      </c>
      <c r="L7" s="494" t="s">
        <v>121</v>
      </c>
      <c r="M7" s="494" t="s">
        <v>122</v>
      </c>
      <c r="N7" s="387" t="s">
        <v>123</v>
      </c>
      <c r="O7" s="387" t="s">
        <v>22</v>
      </c>
      <c r="P7" s="387" t="s">
        <v>24</v>
      </c>
      <c r="Q7" s="387" t="s">
        <v>26</v>
      </c>
      <c r="R7" s="387" t="s">
        <v>28</v>
      </c>
      <c r="S7" s="497" t="s">
        <v>124</v>
      </c>
      <c r="T7" s="497"/>
      <c r="U7" s="505" t="s">
        <v>32</v>
      </c>
      <c r="V7" s="495" t="s">
        <v>34</v>
      </c>
      <c r="W7" s="495" t="s">
        <v>36</v>
      </c>
      <c r="X7" s="495" t="s">
        <v>38</v>
      </c>
      <c r="Y7" s="387" t="s">
        <v>125</v>
      </c>
      <c r="Z7" s="387" t="s">
        <v>126</v>
      </c>
      <c r="AA7" s="387" t="s">
        <v>127</v>
      </c>
      <c r="AB7" s="387" t="s">
        <v>128</v>
      </c>
      <c r="AC7" s="506" t="s">
        <v>42</v>
      </c>
      <c r="AD7" s="506" t="s">
        <v>44</v>
      </c>
      <c r="AE7" s="506" t="s">
        <v>46</v>
      </c>
      <c r="AF7" s="506" t="s">
        <v>48</v>
      </c>
      <c r="AG7" s="495" t="s">
        <v>51</v>
      </c>
      <c r="AH7" s="495" t="s">
        <v>53</v>
      </c>
      <c r="AI7" s="495" t="s">
        <v>55</v>
      </c>
      <c r="AJ7" s="508" t="s">
        <v>57</v>
      </c>
      <c r="AK7" s="508" t="s">
        <v>59</v>
      </c>
      <c r="AL7" s="508" t="s">
        <v>928</v>
      </c>
      <c r="AM7" s="508" t="s">
        <v>63</v>
      </c>
      <c r="AN7" s="508" t="s">
        <v>65</v>
      </c>
      <c r="AO7" s="508" t="s">
        <v>67</v>
      </c>
      <c r="AP7" s="512" t="s">
        <v>69</v>
      </c>
      <c r="AQ7" s="512" t="s">
        <v>72</v>
      </c>
      <c r="AR7" s="512" t="s">
        <v>74</v>
      </c>
      <c r="AS7" s="512" t="s">
        <v>76</v>
      </c>
      <c r="AT7" s="512" t="s">
        <v>78</v>
      </c>
      <c r="AU7" s="512" t="s">
        <v>80</v>
      </c>
      <c r="AV7" s="512" t="s">
        <v>83</v>
      </c>
      <c r="AW7" s="512" t="s">
        <v>85</v>
      </c>
      <c r="AX7" s="512" t="s">
        <v>87</v>
      </c>
      <c r="AY7" s="509" t="s">
        <v>89</v>
      </c>
      <c r="AZ7" s="510" t="s">
        <v>91</v>
      </c>
      <c r="BA7" s="521" t="s">
        <v>93</v>
      </c>
      <c r="BB7" s="523" t="s">
        <v>95</v>
      </c>
      <c r="BC7" s="521" t="s">
        <v>97</v>
      </c>
      <c r="BD7" s="525" t="s">
        <v>99</v>
      </c>
      <c r="BE7" s="527" t="s">
        <v>101</v>
      </c>
      <c r="BF7" s="902" t="s">
        <v>104</v>
      </c>
      <c r="BG7" s="902" t="s">
        <v>106</v>
      </c>
      <c r="BH7" s="261" t="s">
        <v>1005</v>
      </c>
    </row>
    <row r="8" spans="1:60" s="1" customFormat="1" ht="23.25" customHeight="1" thickBot="1" x14ac:dyDescent="0.25">
      <c r="A8" s="971"/>
      <c r="B8" s="496"/>
      <c r="C8" s="496"/>
      <c r="D8" s="496"/>
      <c r="E8" s="496"/>
      <c r="F8" s="496"/>
      <c r="G8" s="494"/>
      <c r="H8" s="494"/>
      <c r="I8" s="494"/>
      <c r="J8" s="497"/>
      <c r="K8" s="497"/>
      <c r="L8" s="497"/>
      <c r="M8" s="497"/>
      <c r="N8" s="496"/>
      <c r="O8" s="496"/>
      <c r="P8" s="496"/>
      <c r="Q8" s="496"/>
      <c r="R8" s="496"/>
      <c r="S8" s="47" t="s">
        <v>129</v>
      </c>
      <c r="T8" s="47" t="s">
        <v>130</v>
      </c>
      <c r="U8" s="505"/>
      <c r="V8" s="495"/>
      <c r="W8" s="495"/>
      <c r="X8" s="495"/>
      <c r="Y8" s="387"/>
      <c r="Z8" s="387"/>
      <c r="AA8" s="387"/>
      <c r="AB8" s="387"/>
      <c r="AC8" s="507"/>
      <c r="AD8" s="507"/>
      <c r="AE8" s="507"/>
      <c r="AF8" s="507"/>
      <c r="AG8" s="495"/>
      <c r="AH8" s="495"/>
      <c r="AI8" s="495"/>
      <c r="AJ8" s="508"/>
      <c r="AK8" s="508"/>
      <c r="AL8" s="508"/>
      <c r="AM8" s="508"/>
      <c r="AN8" s="508"/>
      <c r="AO8" s="508"/>
      <c r="AP8" s="512"/>
      <c r="AQ8" s="512"/>
      <c r="AR8" s="512"/>
      <c r="AS8" s="512"/>
      <c r="AT8" s="512"/>
      <c r="AU8" s="512"/>
      <c r="AV8" s="512"/>
      <c r="AW8" s="512"/>
      <c r="AX8" s="512"/>
      <c r="AY8" s="509"/>
      <c r="AZ8" s="511"/>
      <c r="BA8" s="522"/>
      <c r="BB8" s="524"/>
      <c r="BC8" s="522"/>
      <c r="BD8" s="526"/>
      <c r="BE8" s="527"/>
      <c r="BF8" s="496"/>
      <c r="BG8" s="496"/>
    </row>
    <row r="9" spans="1:60" s="41" customFormat="1" ht="285.75" customHeight="1" x14ac:dyDescent="0.25">
      <c r="A9" s="784" t="s">
        <v>369</v>
      </c>
      <c r="B9" s="784" t="s">
        <v>132</v>
      </c>
      <c r="C9" s="784" t="s">
        <v>370</v>
      </c>
      <c r="D9" s="784" t="s">
        <v>371</v>
      </c>
      <c r="E9" s="784" t="s">
        <v>372</v>
      </c>
      <c r="F9" s="784" t="s">
        <v>373</v>
      </c>
      <c r="G9" s="784" t="s">
        <v>374</v>
      </c>
      <c r="H9" s="784" t="s">
        <v>375</v>
      </c>
      <c r="I9" s="784">
        <v>0.53</v>
      </c>
      <c r="J9" s="665" t="s">
        <v>376</v>
      </c>
      <c r="K9" s="665">
        <v>0.53</v>
      </c>
      <c r="L9" s="665">
        <v>0.53</v>
      </c>
      <c r="M9" s="665"/>
      <c r="N9" s="784" t="s">
        <v>377</v>
      </c>
      <c r="O9" s="791" t="s">
        <v>378</v>
      </c>
      <c r="P9" s="791" t="s">
        <v>379</v>
      </c>
      <c r="Q9" s="791" t="s">
        <v>380</v>
      </c>
      <c r="R9" s="791" t="s">
        <v>381</v>
      </c>
      <c r="S9" s="665"/>
      <c r="T9" s="665" t="s">
        <v>382</v>
      </c>
      <c r="U9" s="665" t="s">
        <v>383</v>
      </c>
      <c r="V9" s="744">
        <v>4</v>
      </c>
      <c r="W9" s="746">
        <v>1</v>
      </c>
      <c r="X9" s="693">
        <v>2.4</v>
      </c>
      <c r="Y9" s="680">
        <v>0</v>
      </c>
      <c r="Z9" s="680">
        <v>0</v>
      </c>
      <c r="AA9" s="680">
        <v>0.5</v>
      </c>
      <c r="AB9" s="680">
        <v>1</v>
      </c>
      <c r="AC9" s="908" t="s">
        <v>384</v>
      </c>
      <c r="AD9" s="911" t="s">
        <v>385</v>
      </c>
      <c r="AE9" s="914" t="s">
        <v>386</v>
      </c>
      <c r="AF9" s="917" t="s">
        <v>387</v>
      </c>
      <c r="AG9" s="900" t="s">
        <v>388</v>
      </c>
      <c r="AH9" s="901">
        <v>2021130010174</v>
      </c>
      <c r="AI9" s="900" t="s">
        <v>389</v>
      </c>
      <c r="AJ9" s="296" t="s">
        <v>992</v>
      </c>
      <c r="AK9" s="297" t="s">
        <v>1042</v>
      </c>
      <c r="AL9" s="48">
        <v>1</v>
      </c>
      <c r="AM9" s="48">
        <v>25</v>
      </c>
      <c r="AN9" s="140">
        <v>45323</v>
      </c>
      <c r="AO9" s="140">
        <v>45473</v>
      </c>
      <c r="AP9" s="255">
        <v>150</v>
      </c>
      <c r="AQ9" s="52">
        <v>1043926</v>
      </c>
      <c r="AR9" s="52">
        <v>1043926</v>
      </c>
      <c r="AS9" s="784" t="s">
        <v>390</v>
      </c>
      <c r="AT9" s="784" t="s">
        <v>1041</v>
      </c>
      <c r="AU9" s="665" t="s">
        <v>391</v>
      </c>
      <c r="AV9" s="897">
        <v>300000000</v>
      </c>
      <c r="AW9" s="665" t="s">
        <v>678</v>
      </c>
      <c r="AX9" s="665" t="s">
        <v>392</v>
      </c>
      <c r="AY9" s="665" t="s">
        <v>393</v>
      </c>
      <c r="AZ9" s="48" t="s">
        <v>154</v>
      </c>
      <c r="BA9" s="105" t="s">
        <v>394</v>
      </c>
      <c r="BB9" s="50" t="s">
        <v>395</v>
      </c>
      <c r="BC9" s="50" t="s">
        <v>359</v>
      </c>
      <c r="BD9" s="140">
        <v>45323</v>
      </c>
      <c r="BE9" s="50"/>
      <c r="BF9" s="50" t="s">
        <v>396</v>
      </c>
      <c r="BG9" s="50" t="s">
        <v>397</v>
      </c>
    </row>
    <row r="10" spans="1:60" s="41" customFormat="1" ht="245.25" customHeight="1" x14ac:dyDescent="0.25">
      <c r="A10" s="784"/>
      <c r="B10" s="784"/>
      <c r="C10" s="784"/>
      <c r="D10" s="784"/>
      <c r="E10" s="784"/>
      <c r="F10" s="784"/>
      <c r="G10" s="784"/>
      <c r="H10" s="784"/>
      <c r="I10" s="784"/>
      <c r="J10" s="666"/>
      <c r="K10" s="666"/>
      <c r="L10" s="666"/>
      <c r="M10" s="666"/>
      <c r="N10" s="784"/>
      <c r="O10" s="792"/>
      <c r="P10" s="792"/>
      <c r="Q10" s="792"/>
      <c r="R10" s="792"/>
      <c r="S10" s="667"/>
      <c r="T10" s="667"/>
      <c r="U10" s="667"/>
      <c r="V10" s="745"/>
      <c r="W10" s="747"/>
      <c r="X10" s="694"/>
      <c r="Y10" s="680"/>
      <c r="Z10" s="680"/>
      <c r="AA10" s="680"/>
      <c r="AB10" s="680"/>
      <c r="AC10" s="909"/>
      <c r="AD10" s="912"/>
      <c r="AE10" s="915"/>
      <c r="AF10" s="918"/>
      <c r="AG10" s="900"/>
      <c r="AH10" s="901"/>
      <c r="AI10" s="900"/>
      <c r="AJ10" s="296" t="s">
        <v>993</v>
      </c>
      <c r="AK10" s="297" t="s">
        <v>1043</v>
      </c>
      <c r="AL10" s="48">
        <v>1</v>
      </c>
      <c r="AM10" s="48">
        <v>25</v>
      </c>
      <c r="AN10" s="140">
        <v>45323</v>
      </c>
      <c r="AO10" s="140">
        <v>45473</v>
      </c>
      <c r="AP10" s="255">
        <v>150</v>
      </c>
      <c r="AQ10" s="52">
        <v>1043926</v>
      </c>
      <c r="AR10" s="52">
        <v>1043926</v>
      </c>
      <c r="AS10" s="784"/>
      <c r="AT10" s="784"/>
      <c r="AU10" s="666"/>
      <c r="AV10" s="898"/>
      <c r="AW10" s="666"/>
      <c r="AX10" s="666"/>
      <c r="AY10" s="666"/>
      <c r="AZ10" s="48" t="s">
        <v>154</v>
      </c>
      <c r="BA10" s="105" t="s">
        <v>394</v>
      </c>
      <c r="BB10" s="50" t="s">
        <v>395</v>
      </c>
      <c r="BC10" s="50" t="s">
        <v>359</v>
      </c>
      <c r="BD10" s="140">
        <v>45323</v>
      </c>
      <c r="BE10" s="50"/>
      <c r="BF10" s="50" t="s">
        <v>398</v>
      </c>
      <c r="BG10" s="50" t="s">
        <v>399</v>
      </c>
    </row>
    <row r="11" spans="1:60" ht="279" customHeight="1" x14ac:dyDescent="0.25">
      <c r="A11" s="784"/>
      <c r="B11" s="784"/>
      <c r="C11" s="784"/>
      <c r="D11" s="784"/>
      <c r="E11" s="784"/>
      <c r="F11" s="784"/>
      <c r="G11" s="784"/>
      <c r="H11" s="784"/>
      <c r="I11" s="784"/>
      <c r="J11" s="666"/>
      <c r="K11" s="666"/>
      <c r="L11" s="666"/>
      <c r="M11" s="666"/>
      <c r="N11" s="784"/>
      <c r="O11" s="51" t="s">
        <v>400</v>
      </c>
      <c r="P11" s="51" t="s">
        <v>401</v>
      </c>
      <c r="Q11" s="49" t="s">
        <v>380</v>
      </c>
      <c r="R11" s="51" t="s">
        <v>402</v>
      </c>
      <c r="S11" s="52" t="s">
        <v>352</v>
      </c>
      <c r="T11" s="52"/>
      <c r="U11" s="48" t="s">
        <v>403</v>
      </c>
      <c r="V11" s="53">
        <v>4</v>
      </c>
      <c r="W11" s="103">
        <v>1</v>
      </c>
      <c r="X11" s="54">
        <v>3</v>
      </c>
      <c r="Y11" s="54">
        <v>0</v>
      </c>
      <c r="Z11" s="54">
        <v>0</v>
      </c>
      <c r="AA11" s="54">
        <v>0</v>
      </c>
      <c r="AB11" s="54">
        <v>1</v>
      </c>
      <c r="AC11" s="909"/>
      <c r="AD11" s="912"/>
      <c r="AE11" s="915"/>
      <c r="AF11" s="918"/>
      <c r="AG11" s="900"/>
      <c r="AH11" s="901"/>
      <c r="AI11" s="900"/>
      <c r="AJ11" s="296" t="s">
        <v>1044</v>
      </c>
      <c r="AK11" s="297" t="s">
        <v>1045</v>
      </c>
      <c r="AL11" s="48">
        <v>0</v>
      </c>
      <c r="AM11" s="48">
        <v>25</v>
      </c>
      <c r="AN11" s="140">
        <v>45323</v>
      </c>
      <c r="AO11" s="140">
        <v>45473</v>
      </c>
      <c r="AP11" s="255">
        <v>150</v>
      </c>
      <c r="AQ11" s="52">
        <v>1043926</v>
      </c>
      <c r="AR11" s="52">
        <v>1043926</v>
      </c>
      <c r="AS11" s="784"/>
      <c r="AT11" s="784"/>
      <c r="AU11" s="666"/>
      <c r="AV11" s="898"/>
      <c r="AW11" s="666"/>
      <c r="AX11" s="666"/>
      <c r="AY11" s="666"/>
      <c r="AZ11" s="48" t="s">
        <v>154</v>
      </c>
      <c r="BA11" s="105" t="s">
        <v>404</v>
      </c>
      <c r="BB11" s="55" t="s">
        <v>405</v>
      </c>
      <c r="BC11" s="50" t="s">
        <v>359</v>
      </c>
      <c r="BD11" s="140">
        <v>45323</v>
      </c>
      <c r="BE11" s="55"/>
      <c r="BF11" s="50" t="s">
        <v>406</v>
      </c>
      <c r="BG11" s="50" t="s">
        <v>407</v>
      </c>
    </row>
    <row r="12" spans="1:60" ht="287.25" customHeight="1" x14ac:dyDescent="0.25">
      <c r="A12" s="784"/>
      <c r="B12" s="784"/>
      <c r="C12" s="784"/>
      <c r="D12" s="784"/>
      <c r="E12" s="784"/>
      <c r="F12" s="784"/>
      <c r="G12" s="784"/>
      <c r="H12" s="784"/>
      <c r="I12" s="784"/>
      <c r="J12" s="667"/>
      <c r="K12" s="667"/>
      <c r="L12" s="667"/>
      <c r="M12" s="667"/>
      <c r="N12" s="784"/>
      <c r="O12" s="51" t="s">
        <v>408</v>
      </c>
      <c r="P12" s="51" t="s">
        <v>409</v>
      </c>
      <c r="Q12" s="49" t="s">
        <v>380</v>
      </c>
      <c r="R12" s="51" t="s">
        <v>410</v>
      </c>
      <c r="S12" s="52" t="s">
        <v>352</v>
      </c>
      <c r="T12" s="52"/>
      <c r="U12" s="48" t="s">
        <v>411</v>
      </c>
      <c r="V12" s="53">
        <v>4</v>
      </c>
      <c r="W12" s="103">
        <v>1</v>
      </c>
      <c r="X12" s="54">
        <v>3</v>
      </c>
      <c r="Y12" s="54">
        <v>0</v>
      </c>
      <c r="Z12" s="54">
        <v>1</v>
      </c>
      <c r="AA12" s="54">
        <v>0</v>
      </c>
      <c r="AB12" s="54">
        <v>1</v>
      </c>
      <c r="AC12" s="910"/>
      <c r="AD12" s="913"/>
      <c r="AE12" s="916"/>
      <c r="AF12" s="919"/>
      <c r="AG12" s="900"/>
      <c r="AH12" s="901"/>
      <c r="AI12" s="900"/>
      <c r="AJ12" s="296" t="s">
        <v>994</v>
      </c>
      <c r="AK12" s="297" t="s">
        <v>1046</v>
      </c>
      <c r="AL12" s="48">
        <v>1</v>
      </c>
      <c r="AM12" s="104">
        <v>0.25</v>
      </c>
      <c r="AN12" s="140">
        <v>45323</v>
      </c>
      <c r="AO12" s="140">
        <v>45473</v>
      </c>
      <c r="AP12" s="255">
        <v>150</v>
      </c>
      <c r="AQ12" s="52">
        <v>1043926</v>
      </c>
      <c r="AR12" s="52">
        <v>1043926</v>
      </c>
      <c r="AS12" s="784"/>
      <c r="AT12" s="784"/>
      <c r="AU12" s="667"/>
      <c r="AV12" s="899"/>
      <c r="AW12" s="667"/>
      <c r="AX12" s="667"/>
      <c r="AY12" s="667"/>
      <c r="AZ12" s="48" t="s">
        <v>154</v>
      </c>
      <c r="BA12" s="106" t="s">
        <v>412</v>
      </c>
      <c r="BB12" s="55" t="s">
        <v>258</v>
      </c>
      <c r="BC12" s="50" t="s">
        <v>359</v>
      </c>
      <c r="BD12" s="140">
        <v>45323</v>
      </c>
      <c r="BE12" s="55"/>
      <c r="BF12" s="50" t="s">
        <v>413</v>
      </c>
      <c r="BG12" s="50" t="s">
        <v>414</v>
      </c>
    </row>
    <row r="13" spans="1:60" ht="168.75" customHeight="1" x14ac:dyDescent="0.25">
      <c r="A13" s="612" t="s">
        <v>415</v>
      </c>
      <c r="B13" s="612" t="s">
        <v>416</v>
      </c>
      <c r="C13" s="612" t="s">
        <v>417</v>
      </c>
      <c r="D13" s="612" t="s">
        <v>418</v>
      </c>
      <c r="E13" s="612">
        <v>0</v>
      </c>
      <c r="F13" s="612" t="s">
        <v>419</v>
      </c>
      <c r="G13" s="612" t="s">
        <v>420</v>
      </c>
      <c r="H13" s="616" t="s">
        <v>247</v>
      </c>
      <c r="I13" s="616">
        <v>0</v>
      </c>
      <c r="J13" s="616">
        <v>2</v>
      </c>
      <c r="K13" s="616">
        <v>0</v>
      </c>
      <c r="L13" s="616">
        <v>0</v>
      </c>
      <c r="M13" s="616">
        <v>2</v>
      </c>
      <c r="N13" s="612" t="s">
        <v>421</v>
      </c>
      <c r="O13" s="58" t="s">
        <v>422</v>
      </c>
      <c r="P13" s="59" t="s">
        <v>247</v>
      </c>
      <c r="Q13" s="58">
        <v>0</v>
      </c>
      <c r="R13" s="60" t="s">
        <v>423</v>
      </c>
      <c r="S13" s="57"/>
      <c r="T13" s="57" t="s">
        <v>142</v>
      </c>
      <c r="U13" s="56" t="s">
        <v>424</v>
      </c>
      <c r="V13" s="61">
        <v>1000</v>
      </c>
      <c r="W13" s="107">
        <v>391</v>
      </c>
      <c r="X13" s="62">
        <v>609</v>
      </c>
      <c r="Y13" s="62">
        <v>251</v>
      </c>
      <c r="Z13" s="62">
        <v>0</v>
      </c>
      <c r="AA13" s="62">
        <v>1004</v>
      </c>
      <c r="AB13" s="62">
        <v>410</v>
      </c>
      <c r="AC13" s="935" t="s">
        <v>384</v>
      </c>
      <c r="AD13" s="938" t="s">
        <v>354</v>
      </c>
      <c r="AE13" s="941" t="s">
        <v>425</v>
      </c>
      <c r="AF13" s="944" t="s">
        <v>426</v>
      </c>
      <c r="AG13" s="929" t="s">
        <v>427</v>
      </c>
      <c r="AH13" s="932" t="s">
        <v>428</v>
      </c>
      <c r="AI13" s="929" t="s">
        <v>429</v>
      </c>
      <c r="AJ13" s="612" t="s">
        <v>1012</v>
      </c>
      <c r="AK13" s="612" t="s">
        <v>1013</v>
      </c>
      <c r="AL13" s="616">
        <v>1</v>
      </c>
      <c r="AM13" s="638">
        <v>1</v>
      </c>
      <c r="AN13" s="258">
        <v>45292</v>
      </c>
      <c r="AO13" s="258">
        <v>45657</v>
      </c>
      <c r="AP13" s="259">
        <f>+AO13-AN13</f>
        <v>365</v>
      </c>
      <c r="AQ13" s="62">
        <v>1057496</v>
      </c>
      <c r="AR13" s="62">
        <v>1057496</v>
      </c>
      <c r="AS13" s="612" t="s">
        <v>430</v>
      </c>
      <c r="AT13" s="612" t="s">
        <v>431</v>
      </c>
      <c r="AU13" s="616" t="s">
        <v>254</v>
      </c>
      <c r="AV13" s="623">
        <v>1</v>
      </c>
      <c r="AW13" s="612" t="s">
        <v>678</v>
      </c>
      <c r="AX13" s="57" t="s">
        <v>432</v>
      </c>
      <c r="AY13" s="57" t="s">
        <v>432</v>
      </c>
      <c r="AZ13" s="57" t="s">
        <v>154</v>
      </c>
      <c r="BA13" s="150" t="s">
        <v>412</v>
      </c>
      <c r="BB13" s="150" t="s">
        <v>258</v>
      </c>
      <c r="BC13" s="150" t="s">
        <v>359</v>
      </c>
      <c r="BD13" s="142">
        <v>45323</v>
      </c>
      <c r="BE13" s="151" t="s">
        <v>433</v>
      </c>
      <c r="BF13" s="151" t="s">
        <v>434</v>
      </c>
      <c r="BG13" s="152" t="s">
        <v>435</v>
      </c>
    </row>
    <row r="14" spans="1:60" ht="105" customHeight="1" x14ac:dyDescent="0.25">
      <c r="A14" s="613"/>
      <c r="B14" s="613"/>
      <c r="C14" s="613"/>
      <c r="D14" s="613"/>
      <c r="E14" s="613"/>
      <c r="F14" s="613"/>
      <c r="G14" s="613"/>
      <c r="H14" s="617"/>
      <c r="I14" s="617"/>
      <c r="J14" s="617"/>
      <c r="K14" s="617"/>
      <c r="L14" s="617"/>
      <c r="M14" s="617"/>
      <c r="N14" s="613"/>
      <c r="O14" s="58" t="s">
        <v>436</v>
      </c>
      <c r="P14" s="59" t="s">
        <v>247</v>
      </c>
      <c r="Q14" s="58">
        <v>0</v>
      </c>
      <c r="R14" s="60" t="s">
        <v>437</v>
      </c>
      <c r="S14" s="57"/>
      <c r="T14" s="57" t="s">
        <v>142</v>
      </c>
      <c r="U14" s="56" t="s">
        <v>438</v>
      </c>
      <c r="V14" s="61">
        <v>600</v>
      </c>
      <c r="W14" s="107">
        <v>0</v>
      </c>
      <c r="X14" s="62">
        <v>1704</v>
      </c>
      <c r="Y14" s="62">
        <v>370</v>
      </c>
      <c r="Z14" s="62">
        <v>430</v>
      </c>
      <c r="AA14" s="62">
        <v>349</v>
      </c>
      <c r="AB14" s="62">
        <v>184</v>
      </c>
      <c r="AC14" s="936"/>
      <c r="AD14" s="939"/>
      <c r="AE14" s="942"/>
      <c r="AF14" s="945"/>
      <c r="AG14" s="930"/>
      <c r="AH14" s="933"/>
      <c r="AI14" s="930"/>
      <c r="AJ14" s="613"/>
      <c r="AK14" s="613"/>
      <c r="AL14" s="617"/>
      <c r="AM14" s="639"/>
      <c r="AN14" s="258">
        <v>45323</v>
      </c>
      <c r="AO14" s="258">
        <v>45657</v>
      </c>
      <c r="AP14" s="259">
        <f t="shared" ref="AP14:AP21" si="0">+AO14-AN14</f>
        <v>334</v>
      </c>
      <c r="AQ14" s="62">
        <v>1057496</v>
      </c>
      <c r="AR14" s="62">
        <v>1057496</v>
      </c>
      <c r="AS14" s="613"/>
      <c r="AT14" s="613"/>
      <c r="AU14" s="617"/>
      <c r="AV14" s="624"/>
      <c r="AW14" s="613"/>
      <c r="AX14" s="57" t="s">
        <v>432</v>
      </c>
      <c r="AY14" s="57" t="s">
        <v>432</v>
      </c>
      <c r="AZ14" s="57" t="s">
        <v>154</v>
      </c>
      <c r="BA14" s="150" t="s">
        <v>412</v>
      </c>
      <c r="BB14" s="150" t="s">
        <v>258</v>
      </c>
      <c r="BC14" s="150" t="s">
        <v>359</v>
      </c>
      <c r="BD14" s="142">
        <v>45323</v>
      </c>
      <c r="BE14" s="150"/>
      <c r="BF14" s="151" t="s">
        <v>434</v>
      </c>
      <c r="BG14" s="152" t="s">
        <v>435</v>
      </c>
    </row>
    <row r="15" spans="1:60" ht="77.25" customHeight="1" x14ac:dyDescent="0.25">
      <c r="A15" s="613"/>
      <c r="B15" s="613"/>
      <c r="C15" s="613"/>
      <c r="D15" s="613"/>
      <c r="E15" s="613"/>
      <c r="F15" s="613"/>
      <c r="G15" s="613"/>
      <c r="H15" s="617"/>
      <c r="I15" s="617"/>
      <c r="J15" s="617"/>
      <c r="K15" s="617"/>
      <c r="L15" s="617"/>
      <c r="M15" s="617"/>
      <c r="N15" s="613"/>
      <c r="O15" s="271" t="s">
        <v>439</v>
      </c>
      <c r="P15" s="272" t="s">
        <v>247</v>
      </c>
      <c r="Q15" s="268">
        <v>0</v>
      </c>
      <c r="R15" s="271" t="s">
        <v>440</v>
      </c>
      <c r="S15" s="270" t="s">
        <v>352</v>
      </c>
      <c r="T15" s="270"/>
      <c r="U15" s="273" t="s">
        <v>353</v>
      </c>
      <c r="V15" s="269">
        <v>1</v>
      </c>
      <c r="W15" s="267">
        <v>0</v>
      </c>
      <c r="X15" s="190">
        <v>2</v>
      </c>
      <c r="Y15" s="190">
        <v>2</v>
      </c>
      <c r="Z15" s="190">
        <v>0</v>
      </c>
      <c r="AA15" s="190">
        <v>2</v>
      </c>
      <c r="AB15" s="190">
        <v>2</v>
      </c>
      <c r="AC15" s="936"/>
      <c r="AD15" s="939"/>
      <c r="AE15" s="942"/>
      <c r="AF15" s="945"/>
      <c r="AG15" s="930"/>
      <c r="AH15" s="933"/>
      <c r="AI15" s="930"/>
      <c r="AJ15" s="613"/>
      <c r="AK15" s="613"/>
      <c r="AL15" s="617"/>
      <c r="AM15" s="639"/>
      <c r="AN15" s="258">
        <v>45323</v>
      </c>
      <c r="AO15" s="258">
        <v>45657</v>
      </c>
      <c r="AP15" s="259">
        <f t="shared" si="0"/>
        <v>334</v>
      </c>
      <c r="AQ15" s="62">
        <v>1057496</v>
      </c>
      <c r="AR15" s="62">
        <v>1057496</v>
      </c>
      <c r="AS15" s="613"/>
      <c r="AT15" s="613"/>
      <c r="AU15" s="617"/>
      <c r="AV15" s="624"/>
      <c r="AW15" s="613"/>
      <c r="AX15" s="57" t="s">
        <v>432</v>
      </c>
      <c r="AY15" s="57" t="s">
        <v>432</v>
      </c>
      <c r="AZ15" s="57" t="s">
        <v>154</v>
      </c>
      <c r="BA15" s="150" t="s">
        <v>412</v>
      </c>
      <c r="BB15" s="150" t="s">
        <v>258</v>
      </c>
      <c r="BC15" s="150" t="s">
        <v>359</v>
      </c>
      <c r="BD15" s="142">
        <v>45323</v>
      </c>
      <c r="BE15" s="150"/>
      <c r="BF15" s="151" t="s">
        <v>434</v>
      </c>
      <c r="BG15" s="152" t="s">
        <v>435</v>
      </c>
    </row>
    <row r="16" spans="1:60" ht="114.75" customHeight="1" x14ac:dyDescent="0.25">
      <c r="A16" s="614"/>
      <c r="B16" s="614"/>
      <c r="C16" s="614"/>
      <c r="D16" s="614"/>
      <c r="E16" s="614"/>
      <c r="F16" s="614"/>
      <c r="G16" s="614"/>
      <c r="H16" s="618"/>
      <c r="I16" s="618"/>
      <c r="J16" s="618"/>
      <c r="K16" s="618"/>
      <c r="L16" s="618"/>
      <c r="M16" s="618"/>
      <c r="N16" s="614"/>
      <c r="O16" s="58" t="s">
        <v>442</v>
      </c>
      <c r="P16" s="59" t="s">
        <v>247</v>
      </c>
      <c r="Q16" s="58">
        <v>0</v>
      </c>
      <c r="R16" s="60" t="s">
        <v>443</v>
      </c>
      <c r="S16" s="57"/>
      <c r="T16" s="57" t="s">
        <v>142</v>
      </c>
      <c r="U16" s="56" t="s">
        <v>444</v>
      </c>
      <c r="V16" s="61">
        <v>1</v>
      </c>
      <c r="W16" s="107">
        <v>1</v>
      </c>
      <c r="X16" s="62">
        <v>0</v>
      </c>
      <c r="Y16" s="62" t="s">
        <v>441</v>
      </c>
      <c r="Z16" s="164">
        <v>0.15</v>
      </c>
      <c r="AA16" s="190">
        <v>0.59</v>
      </c>
      <c r="AB16" s="190">
        <v>1</v>
      </c>
      <c r="AC16" s="937"/>
      <c r="AD16" s="940"/>
      <c r="AE16" s="943"/>
      <c r="AF16" s="946"/>
      <c r="AG16" s="931"/>
      <c r="AH16" s="934"/>
      <c r="AI16" s="931"/>
      <c r="AJ16" s="614"/>
      <c r="AK16" s="614"/>
      <c r="AL16" s="618"/>
      <c r="AM16" s="640"/>
      <c r="AN16" s="258">
        <v>45323</v>
      </c>
      <c r="AO16" s="258">
        <v>45657</v>
      </c>
      <c r="AP16" s="259">
        <f t="shared" si="0"/>
        <v>334</v>
      </c>
      <c r="AQ16" s="62">
        <v>1057496</v>
      </c>
      <c r="AR16" s="62">
        <v>1057496</v>
      </c>
      <c r="AS16" s="614"/>
      <c r="AT16" s="614"/>
      <c r="AU16" s="618"/>
      <c r="AV16" s="625"/>
      <c r="AW16" s="614"/>
      <c r="AX16" s="57" t="s">
        <v>432</v>
      </c>
      <c r="AY16" s="57" t="s">
        <v>432</v>
      </c>
      <c r="AZ16" s="57" t="s">
        <v>154</v>
      </c>
      <c r="BA16" s="150" t="s">
        <v>412</v>
      </c>
      <c r="BB16" s="150" t="s">
        <v>258</v>
      </c>
      <c r="BC16" s="150" t="s">
        <v>359</v>
      </c>
      <c r="BD16" s="142">
        <v>45323</v>
      </c>
      <c r="BE16" s="150"/>
      <c r="BF16" s="151" t="s">
        <v>434</v>
      </c>
      <c r="BG16" s="152" t="s">
        <v>435</v>
      </c>
    </row>
    <row r="17" spans="1:59" s="2" customFormat="1" ht="133.5" customHeight="1" x14ac:dyDescent="0.25">
      <c r="A17" s="593" t="s">
        <v>415</v>
      </c>
      <c r="B17" s="593" t="s">
        <v>416</v>
      </c>
      <c r="C17" s="593" t="s">
        <v>417</v>
      </c>
      <c r="D17" s="593" t="s">
        <v>445</v>
      </c>
      <c r="E17" s="668">
        <v>0</v>
      </c>
      <c r="F17" s="593" t="s">
        <v>419</v>
      </c>
      <c r="G17" s="593" t="s">
        <v>420</v>
      </c>
      <c r="H17" s="668" t="s">
        <v>446</v>
      </c>
      <c r="I17" s="668">
        <v>0</v>
      </c>
      <c r="J17" s="668">
        <v>2</v>
      </c>
      <c r="K17" s="668">
        <v>0</v>
      </c>
      <c r="L17" s="668">
        <v>0</v>
      </c>
      <c r="M17" s="668">
        <v>2</v>
      </c>
      <c r="N17" s="593" t="s">
        <v>447</v>
      </c>
      <c r="O17" s="65" t="s">
        <v>448</v>
      </c>
      <c r="P17" s="66" t="s">
        <v>449</v>
      </c>
      <c r="Q17" s="65">
        <v>4766698146</v>
      </c>
      <c r="R17" s="67" t="s">
        <v>450</v>
      </c>
      <c r="S17" s="64"/>
      <c r="T17" s="64" t="s">
        <v>142</v>
      </c>
      <c r="U17" s="63" t="s">
        <v>451</v>
      </c>
      <c r="V17" s="68">
        <v>40000000000</v>
      </c>
      <c r="W17" s="69">
        <v>0</v>
      </c>
      <c r="X17" s="108">
        <v>45833205456</v>
      </c>
      <c r="Y17" s="108">
        <v>0</v>
      </c>
      <c r="Z17" s="108">
        <v>0</v>
      </c>
      <c r="AA17" s="108">
        <v>0</v>
      </c>
      <c r="AB17" s="108">
        <v>0</v>
      </c>
      <c r="AC17" s="695" t="s">
        <v>452</v>
      </c>
      <c r="AD17" s="698" t="s">
        <v>453</v>
      </c>
      <c r="AE17" s="701" t="s">
        <v>454</v>
      </c>
      <c r="AF17" s="767" t="s">
        <v>455</v>
      </c>
      <c r="AG17" s="878" t="s">
        <v>456</v>
      </c>
      <c r="AH17" s="985">
        <v>2021130010216</v>
      </c>
      <c r="AI17" s="767" t="s">
        <v>457</v>
      </c>
      <c r="AJ17" s="304" t="s">
        <v>1052</v>
      </c>
      <c r="AK17" s="299" t="s">
        <v>1047</v>
      </c>
      <c r="AL17" s="298">
        <v>2</v>
      </c>
      <c r="AM17" s="274">
        <v>1</v>
      </c>
      <c r="AN17" s="141">
        <v>45323</v>
      </c>
      <c r="AO17" s="146">
        <v>45657</v>
      </c>
      <c r="AP17" s="70">
        <f t="shared" si="0"/>
        <v>334</v>
      </c>
      <c r="AQ17" s="64">
        <v>1043926</v>
      </c>
      <c r="AR17" s="64">
        <v>1043926</v>
      </c>
      <c r="AS17" s="593" t="s">
        <v>458</v>
      </c>
      <c r="AT17" s="593" t="s">
        <v>1004</v>
      </c>
      <c r="AU17" s="668" t="s">
        <v>254</v>
      </c>
      <c r="AV17" s="591">
        <v>50000000</v>
      </c>
      <c r="AW17" s="593" t="s">
        <v>678</v>
      </c>
      <c r="AX17" s="668" t="s">
        <v>459</v>
      </c>
      <c r="AY17" s="668" t="s">
        <v>459</v>
      </c>
      <c r="AZ17" s="668" t="s">
        <v>154</v>
      </c>
      <c r="BA17" s="111" t="s">
        <v>460</v>
      </c>
      <c r="BB17" s="111" t="s">
        <v>461</v>
      </c>
      <c r="BC17" s="668" t="s">
        <v>359</v>
      </c>
      <c r="BD17" s="141">
        <v>45323</v>
      </c>
      <c r="BE17" s="63" t="s">
        <v>433</v>
      </c>
      <c r="BF17" s="111" t="s">
        <v>462</v>
      </c>
      <c r="BG17" s="111" t="s">
        <v>463</v>
      </c>
    </row>
    <row r="18" spans="1:59" ht="79.5" customHeight="1" x14ac:dyDescent="0.25">
      <c r="A18" s="615"/>
      <c r="B18" s="615"/>
      <c r="C18" s="615"/>
      <c r="D18" s="615"/>
      <c r="E18" s="669"/>
      <c r="F18" s="669"/>
      <c r="G18" s="615"/>
      <c r="H18" s="669"/>
      <c r="I18" s="669"/>
      <c r="J18" s="669"/>
      <c r="K18" s="669"/>
      <c r="L18" s="669"/>
      <c r="M18" s="669"/>
      <c r="N18" s="615"/>
      <c r="O18" s="65" t="s">
        <v>464</v>
      </c>
      <c r="P18" s="66" t="s">
        <v>465</v>
      </c>
      <c r="Q18" s="65">
        <v>108</v>
      </c>
      <c r="R18" s="67" t="s">
        <v>466</v>
      </c>
      <c r="S18" s="64"/>
      <c r="T18" s="64" t="s">
        <v>142</v>
      </c>
      <c r="U18" s="63" t="s">
        <v>451</v>
      </c>
      <c r="V18" s="65">
        <v>50</v>
      </c>
      <c r="W18" s="69">
        <v>28</v>
      </c>
      <c r="X18" s="70">
        <v>26</v>
      </c>
      <c r="Y18" s="70">
        <v>0</v>
      </c>
      <c r="Z18" s="70">
        <v>0</v>
      </c>
      <c r="AA18" s="192">
        <v>4</v>
      </c>
      <c r="AB18" s="192">
        <v>12</v>
      </c>
      <c r="AC18" s="696"/>
      <c r="AD18" s="699"/>
      <c r="AE18" s="702"/>
      <c r="AF18" s="768"/>
      <c r="AG18" s="878"/>
      <c r="AH18" s="985"/>
      <c r="AI18" s="769"/>
      <c r="AJ18" s="303" t="s">
        <v>1053</v>
      </c>
      <c r="AK18" s="302" t="s">
        <v>1048</v>
      </c>
      <c r="AL18" s="64">
        <v>30</v>
      </c>
      <c r="AM18" s="274">
        <v>1</v>
      </c>
      <c r="AN18" s="141">
        <v>45323</v>
      </c>
      <c r="AO18" s="146">
        <v>45657</v>
      </c>
      <c r="AP18" s="70">
        <f t="shared" si="0"/>
        <v>334</v>
      </c>
      <c r="AQ18" s="64">
        <v>1043926</v>
      </c>
      <c r="AR18" s="64">
        <v>1043926</v>
      </c>
      <c r="AS18" s="615"/>
      <c r="AT18" s="615"/>
      <c r="AU18" s="670"/>
      <c r="AV18" s="592"/>
      <c r="AW18" s="615"/>
      <c r="AX18" s="670"/>
      <c r="AY18" s="670"/>
      <c r="AZ18" s="670"/>
      <c r="BA18" s="111" t="s">
        <v>467</v>
      </c>
      <c r="BB18" s="111" t="s">
        <v>468</v>
      </c>
      <c r="BC18" s="669"/>
      <c r="BD18" s="141">
        <v>45323</v>
      </c>
      <c r="BE18" s="72"/>
      <c r="BF18" s="112" t="s">
        <v>469</v>
      </c>
      <c r="BG18" s="109" t="s">
        <v>470</v>
      </c>
    </row>
    <row r="19" spans="1:59" ht="93" customHeight="1" x14ac:dyDescent="0.25">
      <c r="A19" s="615"/>
      <c r="B19" s="615"/>
      <c r="C19" s="615"/>
      <c r="D19" s="615"/>
      <c r="E19" s="669"/>
      <c r="F19" s="669"/>
      <c r="G19" s="615"/>
      <c r="H19" s="669"/>
      <c r="I19" s="669"/>
      <c r="J19" s="669"/>
      <c r="K19" s="669"/>
      <c r="L19" s="669"/>
      <c r="M19" s="669"/>
      <c r="N19" s="615"/>
      <c r="O19" s="767" t="s">
        <v>471</v>
      </c>
      <c r="P19" s="785" t="s">
        <v>472</v>
      </c>
      <c r="Q19" s="767">
        <v>0</v>
      </c>
      <c r="R19" s="767" t="s">
        <v>473</v>
      </c>
      <c r="S19" s="668" t="s">
        <v>474</v>
      </c>
      <c r="T19" s="668"/>
      <c r="U19" s="593" t="s">
        <v>475</v>
      </c>
      <c r="V19" s="788">
        <v>1</v>
      </c>
      <c r="W19" s="684">
        <v>1</v>
      </c>
      <c r="X19" s="681">
        <v>1</v>
      </c>
      <c r="Y19" s="681">
        <v>0</v>
      </c>
      <c r="Z19" s="681">
        <v>0</v>
      </c>
      <c r="AA19" s="723">
        <v>0</v>
      </c>
      <c r="AB19" s="723">
        <v>0</v>
      </c>
      <c r="AC19" s="696"/>
      <c r="AD19" s="699"/>
      <c r="AE19" s="702"/>
      <c r="AF19" s="768"/>
      <c r="AG19" s="767" t="s">
        <v>476</v>
      </c>
      <c r="AH19" s="981">
        <v>2021130010193</v>
      </c>
      <c r="AI19" s="767" t="s">
        <v>477</v>
      </c>
      <c r="AJ19" s="300" t="s">
        <v>1002</v>
      </c>
      <c r="AK19" s="111" t="s">
        <v>1049</v>
      </c>
      <c r="AL19" s="64">
        <v>1</v>
      </c>
      <c r="AM19" s="274">
        <v>1</v>
      </c>
      <c r="AN19" s="141">
        <v>45323</v>
      </c>
      <c r="AO19" s="146">
        <v>45443</v>
      </c>
      <c r="AP19" s="70">
        <f t="shared" si="0"/>
        <v>120</v>
      </c>
      <c r="AQ19" s="64">
        <v>1043926</v>
      </c>
      <c r="AR19" s="64">
        <v>1043926</v>
      </c>
      <c r="AS19" s="615"/>
      <c r="AT19" s="615"/>
      <c r="AU19" s="668" t="s">
        <v>254</v>
      </c>
      <c r="AV19" s="591">
        <v>150000000</v>
      </c>
      <c r="AW19" s="615"/>
      <c r="AX19" s="668" t="s">
        <v>478</v>
      </c>
      <c r="AY19" s="668" t="s">
        <v>478</v>
      </c>
      <c r="AZ19" s="668" t="s">
        <v>154</v>
      </c>
      <c r="BA19" s="111" t="s">
        <v>479</v>
      </c>
      <c r="BB19" s="111" t="s">
        <v>404</v>
      </c>
      <c r="BC19" s="669"/>
      <c r="BD19" s="141">
        <v>45323</v>
      </c>
      <c r="BE19" s="72"/>
      <c r="BF19" s="112" t="s">
        <v>480</v>
      </c>
      <c r="BG19" s="111" t="s">
        <v>481</v>
      </c>
    </row>
    <row r="20" spans="1:59" ht="93" customHeight="1" x14ac:dyDescent="0.25">
      <c r="A20" s="615"/>
      <c r="B20" s="615"/>
      <c r="C20" s="615"/>
      <c r="D20" s="615"/>
      <c r="E20" s="669"/>
      <c r="F20" s="669"/>
      <c r="G20" s="615"/>
      <c r="H20" s="669"/>
      <c r="I20" s="669"/>
      <c r="J20" s="669"/>
      <c r="K20" s="669"/>
      <c r="L20" s="669"/>
      <c r="M20" s="669"/>
      <c r="N20" s="615"/>
      <c r="O20" s="768"/>
      <c r="P20" s="786"/>
      <c r="Q20" s="768"/>
      <c r="R20" s="768"/>
      <c r="S20" s="669"/>
      <c r="T20" s="669"/>
      <c r="U20" s="615"/>
      <c r="V20" s="789"/>
      <c r="W20" s="685"/>
      <c r="X20" s="682"/>
      <c r="Y20" s="682"/>
      <c r="Z20" s="682"/>
      <c r="AA20" s="724"/>
      <c r="AB20" s="724"/>
      <c r="AC20" s="696"/>
      <c r="AD20" s="699"/>
      <c r="AE20" s="702"/>
      <c r="AF20" s="768"/>
      <c r="AG20" s="768"/>
      <c r="AH20" s="982"/>
      <c r="AI20" s="768"/>
      <c r="AJ20" s="301" t="s">
        <v>1050</v>
      </c>
      <c r="AK20" s="111" t="s">
        <v>1051</v>
      </c>
      <c r="AL20" s="64">
        <v>1</v>
      </c>
      <c r="AM20" s="274">
        <v>1</v>
      </c>
      <c r="AN20" s="141">
        <v>45323</v>
      </c>
      <c r="AO20" s="146">
        <v>45657</v>
      </c>
      <c r="AP20" s="70">
        <f t="shared" si="0"/>
        <v>334</v>
      </c>
      <c r="AQ20" s="64">
        <v>1043926</v>
      </c>
      <c r="AR20" s="64">
        <v>1043926</v>
      </c>
      <c r="AS20" s="615"/>
      <c r="AT20" s="615"/>
      <c r="AU20" s="669"/>
      <c r="AV20" s="984"/>
      <c r="AW20" s="615"/>
      <c r="AX20" s="669"/>
      <c r="AY20" s="669"/>
      <c r="AZ20" s="669"/>
      <c r="BA20" s="111"/>
      <c r="BB20" s="111"/>
      <c r="BC20" s="669"/>
      <c r="BD20" s="141"/>
      <c r="BE20" s="72"/>
      <c r="BF20" s="112"/>
      <c r="BG20" s="111"/>
    </row>
    <row r="21" spans="1:59" ht="79.5" customHeight="1" x14ac:dyDescent="0.25">
      <c r="A21" s="594"/>
      <c r="B21" s="594"/>
      <c r="C21" s="594"/>
      <c r="D21" s="594"/>
      <c r="E21" s="670"/>
      <c r="F21" s="670"/>
      <c r="G21" s="594"/>
      <c r="H21" s="670"/>
      <c r="I21" s="670"/>
      <c r="J21" s="670"/>
      <c r="K21" s="670"/>
      <c r="L21" s="670"/>
      <c r="M21" s="670"/>
      <c r="N21" s="594"/>
      <c r="O21" s="769"/>
      <c r="P21" s="787"/>
      <c r="Q21" s="769"/>
      <c r="R21" s="769"/>
      <c r="S21" s="670"/>
      <c r="T21" s="670"/>
      <c r="U21" s="594"/>
      <c r="V21" s="790"/>
      <c r="W21" s="686"/>
      <c r="X21" s="683"/>
      <c r="Y21" s="683"/>
      <c r="Z21" s="683"/>
      <c r="AA21" s="725"/>
      <c r="AB21" s="725"/>
      <c r="AC21" s="697"/>
      <c r="AD21" s="700"/>
      <c r="AE21" s="703"/>
      <c r="AF21" s="769"/>
      <c r="AG21" s="769"/>
      <c r="AH21" s="983"/>
      <c r="AI21" s="769"/>
      <c r="AJ21" s="301" t="s">
        <v>1003</v>
      </c>
      <c r="AK21" s="111" t="s">
        <v>1051</v>
      </c>
      <c r="AL21" s="64">
        <v>1</v>
      </c>
      <c r="AM21" s="274">
        <v>1</v>
      </c>
      <c r="AN21" s="141">
        <v>45323</v>
      </c>
      <c r="AO21" s="146">
        <v>45657</v>
      </c>
      <c r="AP21" s="70">
        <f t="shared" si="0"/>
        <v>334</v>
      </c>
      <c r="AQ21" s="64">
        <v>1043926</v>
      </c>
      <c r="AR21" s="64">
        <v>1043926</v>
      </c>
      <c r="AS21" s="594"/>
      <c r="AT21" s="594"/>
      <c r="AU21" s="669"/>
      <c r="AV21" s="984"/>
      <c r="AW21" s="615"/>
      <c r="AX21" s="670"/>
      <c r="AY21" s="670"/>
      <c r="AZ21" s="670"/>
      <c r="BA21" s="111" t="s">
        <v>482</v>
      </c>
      <c r="BB21" s="111" t="s">
        <v>404</v>
      </c>
      <c r="BC21" s="670"/>
      <c r="BD21" s="141">
        <v>45323</v>
      </c>
      <c r="BE21" s="72"/>
      <c r="BF21" s="112" t="s">
        <v>483</v>
      </c>
      <c r="BG21" s="112" t="s">
        <v>484</v>
      </c>
    </row>
    <row r="22" spans="1:59" ht="122.25" customHeight="1" x14ac:dyDescent="0.25">
      <c r="A22" s="627" t="s">
        <v>485</v>
      </c>
      <c r="B22" s="627" t="s">
        <v>416</v>
      </c>
      <c r="C22" s="627" t="s">
        <v>417</v>
      </c>
      <c r="D22" s="627" t="s">
        <v>486</v>
      </c>
      <c r="E22" s="627">
        <v>0</v>
      </c>
      <c r="F22" s="654" t="s">
        <v>419</v>
      </c>
      <c r="G22" s="654" t="s">
        <v>487</v>
      </c>
      <c r="H22" s="671" t="s">
        <v>488</v>
      </c>
      <c r="I22" s="671">
        <v>0</v>
      </c>
      <c r="J22" s="671">
        <v>2</v>
      </c>
      <c r="K22" s="671">
        <v>0</v>
      </c>
      <c r="L22" s="671">
        <v>0</v>
      </c>
      <c r="M22" s="671">
        <v>2</v>
      </c>
      <c r="N22" s="627" t="s">
        <v>489</v>
      </c>
      <c r="O22" s="748" t="s">
        <v>490</v>
      </c>
      <c r="P22" s="905" t="s">
        <v>162</v>
      </c>
      <c r="Q22" s="654" t="s">
        <v>491</v>
      </c>
      <c r="R22" s="654" t="s">
        <v>492</v>
      </c>
      <c r="S22" s="671" t="s">
        <v>474</v>
      </c>
      <c r="T22" s="671"/>
      <c r="U22" s="654" t="s">
        <v>493</v>
      </c>
      <c r="V22" s="741">
        <v>3</v>
      </c>
      <c r="W22" s="738">
        <v>2.5</v>
      </c>
      <c r="X22" s="726">
        <v>1.35</v>
      </c>
      <c r="Y22" s="731">
        <v>0.1</v>
      </c>
      <c r="Z22" s="726">
        <v>0.15</v>
      </c>
      <c r="AA22" s="726">
        <v>0</v>
      </c>
      <c r="AB22" s="726">
        <v>0</v>
      </c>
      <c r="AC22" s="947" t="s">
        <v>384</v>
      </c>
      <c r="AD22" s="926" t="s">
        <v>494</v>
      </c>
      <c r="AE22" s="958" t="s">
        <v>495</v>
      </c>
      <c r="AF22" s="627" t="s">
        <v>496</v>
      </c>
      <c r="AG22" s="627" t="s">
        <v>497</v>
      </c>
      <c r="AH22" s="635">
        <v>2021130010190</v>
      </c>
      <c r="AI22" s="627" t="s">
        <v>498</v>
      </c>
      <c r="AJ22" s="114" t="s">
        <v>499</v>
      </c>
      <c r="AK22" s="73" t="s">
        <v>500</v>
      </c>
      <c r="AL22" s="74">
        <v>0.75</v>
      </c>
      <c r="AM22" s="365">
        <v>0.75</v>
      </c>
      <c r="AN22" s="243">
        <v>45324</v>
      </c>
      <c r="AO22" s="244">
        <v>45657</v>
      </c>
      <c r="AP22" s="115">
        <f t="shared" ref="AP22" si="1">+AO22-AN22</f>
        <v>333</v>
      </c>
      <c r="AQ22" s="74">
        <v>1665</v>
      </c>
      <c r="AR22" s="74">
        <v>1665</v>
      </c>
      <c r="AS22" s="654" t="s">
        <v>956</v>
      </c>
      <c r="AT22" s="712" t="s">
        <v>957</v>
      </c>
      <c r="AU22" s="622" t="s">
        <v>254</v>
      </c>
      <c r="AV22" s="620">
        <v>1100000000</v>
      </c>
      <c r="AW22" s="621" t="s">
        <v>678</v>
      </c>
      <c r="AX22" s="334" t="s">
        <v>497</v>
      </c>
      <c r="AY22" s="113" t="s">
        <v>501</v>
      </c>
      <c r="AZ22" s="74" t="s">
        <v>154</v>
      </c>
      <c r="BA22" s="73" t="s">
        <v>502</v>
      </c>
      <c r="BB22" s="73" t="s">
        <v>503</v>
      </c>
      <c r="BC22" s="654" t="s">
        <v>359</v>
      </c>
      <c r="BD22" s="139">
        <v>45323</v>
      </c>
      <c r="BE22" s="154" t="s">
        <v>433</v>
      </c>
      <c r="BF22" s="114" t="s">
        <v>504</v>
      </c>
      <c r="BG22" s="154" t="s">
        <v>505</v>
      </c>
    </row>
    <row r="23" spans="1:59" ht="90" customHeight="1" x14ac:dyDescent="0.25">
      <c r="A23" s="628"/>
      <c r="B23" s="628"/>
      <c r="C23" s="628"/>
      <c r="D23" s="628"/>
      <c r="E23" s="628"/>
      <c r="F23" s="672"/>
      <c r="G23" s="655"/>
      <c r="H23" s="672"/>
      <c r="I23" s="672"/>
      <c r="J23" s="672"/>
      <c r="K23" s="672"/>
      <c r="L23" s="672"/>
      <c r="M23" s="672"/>
      <c r="N23" s="628"/>
      <c r="O23" s="750"/>
      <c r="P23" s="907"/>
      <c r="Q23" s="656"/>
      <c r="R23" s="656"/>
      <c r="S23" s="673"/>
      <c r="T23" s="673"/>
      <c r="U23" s="656"/>
      <c r="V23" s="743"/>
      <c r="W23" s="740"/>
      <c r="X23" s="727"/>
      <c r="Y23" s="673"/>
      <c r="Z23" s="727"/>
      <c r="AA23" s="727"/>
      <c r="AB23" s="727"/>
      <c r="AC23" s="948"/>
      <c r="AD23" s="927"/>
      <c r="AE23" s="959"/>
      <c r="AF23" s="628"/>
      <c r="AG23" s="628"/>
      <c r="AH23" s="636"/>
      <c r="AI23" s="628"/>
      <c r="AJ23" s="114" t="s">
        <v>506</v>
      </c>
      <c r="AK23" s="73" t="s">
        <v>952</v>
      </c>
      <c r="AL23" s="74">
        <v>0.22</v>
      </c>
      <c r="AM23" s="365">
        <v>1</v>
      </c>
      <c r="AN23" s="243">
        <v>45323</v>
      </c>
      <c r="AO23" s="244">
        <v>45657</v>
      </c>
      <c r="AP23" s="115">
        <f t="shared" ref="AP23:AP27" si="2">+AO23-AN23</f>
        <v>334</v>
      </c>
      <c r="AQ23" s="74">
        <v>1665</v>
      </c>
      <c r="AR23" s="74">
        <v>1665</v>
      </c>
      <c r="AS23" s="655"/>
      <c r="AT23" s="713"/>
      <c r="AU23" s="622"/>
      <c r="AV23" s="620"/>
      <c r="AW23" s="621"/>
      <c r="AX23" s="334" t="s">
        <v>497</v>
      </c>
      <c r="AY23" s="113" t="s">
        <v>501</v>
      </c>
      <c r="AZ23" s="74" t="s">
        <v>154</v>
      </c>
      <c r="BA23" s="73" t="s">
        <v>502</v>
      </c>
      <c r="BB23" s="73" t="s">
        <v>503</v>
      </c>
      <c r="BC23" s="656"/>
      <c r="BD23" s="139">
        <v>45323</v>
      </c>
      <c r="BE23" s="75"/>
      <c r="BF23" s="154" t="s">
        <v>507</v>
      </c>
      <c r="BG23" s="154" t="s">
        <v>508</v>
      </c>
    </row>
    <row r="24" spans="1:59" ht="90" customHeight="1" x14ac:dyDescent="0.25">
      <c r="A24" s="628"/>
      <c r="B24" s="628"/>
      <c r="C24" s="628"/>
      <c r="D24" s="628"/>
      <c r="E24" s="628"/>
      <c r="F24" s="672"/>
      <c r="G24" s="655"/>
      <c r="H24" s="672"/>
      <c r="I24" s="672"/>
      <c r="J24" s="672"/>
      <c r="K24" s="672"/>
      <c r="L24" s="672"/>
      <c r="M24" s="672"/>
      <c r="N24" s="628"/>
      <c r="O24" s="748" t="s">
        <v>509</v>
      </c>
      <c r="P24" s="905" t="s">
        <v>247</v>
      </c>
      <c r="Q24" s="627">
        <v>0</v>
      </c>
      <c r="R24" s="654" t="s">
        <v>510</v>
      </c>
      <c r="S24" s="671"/>
      <c r="T24" s="671" t="s">
        <v>142</v>
      </c>
      <c r="U24" s="654" t="s">
        <v>511</v>
      </c>
      <c r="V24" s="741">
        <v>1665</v>
      </c>
      <c r="W24" s="738">
        <v>1665</v>
      </c>
      <c r="X24" s="728">
        <v>0</v>
      </c>
      <c r="Y24" s="728">
        <v>43.5</v>
      </c>
      <c r="Z24" s="728">
        <v>0</v>
      </c>
      <c r="AA24" s="728">
        <v>0</v>
      </c>
      <c r="AB24" s="728">
        <v>0</v>
      </c>
      <c r="AC24" s="948"/>
      <c r="AD24" s="927"/>
      <c r="AE24" s="959"/>
      <c r="AF24" s="628"/>
      <c r="AG24" s="628"/>
      <c r="AH24" s="636"/>
      <c r="AI24" s="628"/>
      <c r="AJ24" s="114" t="s">
        <v>512</v>
      </c>
      <c r="AK24" s="73" t="s">
        <v>953</v>
      </c>
      <c r="AL24" s="74" t="s">
        <v>1006</v>
      </c>
      <c r="AM24" s="365">
        <v>1</v>
      </c>
      <c r="AN24" s="243">
        <v>45323</v>
      </c>
      <c r="AO24" s="244">
        <v>45473</v>
      </c>
      <c r="AP24" s="115">
        <f t="shared" si="2"/>
        <v>150</v>
      </c>
      <c r="AQ24" s="74">
        <v>1665</v>
      </c>
      <c r="AR24" s="74">
        <v>1665</v>
      </c>
      <c r="AS24" s="655"/>
      <c r="AT24" s="713"/>
      <c r="AU24" s="336" t="s">
        <v>1069</v>
      </c>
      <c r="AV24" s="337">
        <v>200000000</v>
      </c>
      <c r="AW24" s="73" t="s">
        <v>678</v>
      </c>
      <c r="AX24" s="335" t="s">
        <v>497</v>
      </c>
      <c r="AY24" s="113" t="s">
        <v>501</v>
      </c>
      <c r="AZ24" s="74" t="s">
        <v>154</v>
      </c>
      <c r="BA24" s="74" t="s">
        <v>513</v>
      </c>
      <c r="BB24" s="73" t="s">
        <v>514</v>
      </c>
      <c r="BC24" s="654" t="s">
        <v>515</v>
      </c>
      <c r="BD24" s="139">
        <v>45323</v>
      </c>
      <c r="BE24" s="75"/>
      <c r="BF24" s="154" t="s">
        <v>516</v>
      </c>
      <c r="BG24" s="154" t="s">
        <v>517</v>
      </c>
    </row>
    <row r="25" spans="1:59" ht="90" customHeight="1" x14ac:dyDescent="0.25">
      <c r="A25" s="628"/>
      <c r="B25" s="628"/>
      <c r="C25" s="628"/>
      <c r="D25" s="628"/>
      <c r="E25" s="628"/>
      <c r="F25" s="672"/>
      <c r="G25" s="655"/>
      <c r="H25" s="672"/>
      <c r="I25" s="672"/>
      <c r="J25" s="672"/>
      <c r="K25" s="672"/>
      <c r="L25" s="672"/>
      <c r="M25" s="672"/>
      <c r="N25" s="628"/>
      <c r="O25" s="749"/>
      <c r="P25" s="906"/>
      <c r="Q25" s="628"/>
      <c r="R25" s="655"/>
      <c r="S25" s="672"/>
      <c r="T25" s="672"/>
      <c r="U25" s="655"/>
      <c r="V25" s="742"/>
      <c r="W25" s="739"/>
      <c r="X25" s="729"/>
      <c r="Y25" s="729"/>
      <c r="Z25" s="729"/>
      <c r="AA25" s="729"/>
      <c r="AB25" s="729"/>
      <c r="AC25" s="948"/>
      <c r="AD25" s="927"/>
      <c r="AE25" s="959"/>
      <c r="AF25" s="628"/>
      <c r="AG25" s="628"/>
      <c r="AH25" s="636"/>
      <c r="AI25" s="628"/>
      <c r="AJ25" s="114" t="s">
        <v>518</v>
      </c>
      <c r="AK25" s="73" t="s">
        <v>500</v>
      </c>
      <c r="AL25" s="74">
        <v>4</v>
      </c>
      <c r="AM25" s="365">
        <v>1</v>
      </c>
      <c r="AN25" s="243">
        <v>45323</v>
      </c>
      <c r="AO25" s="244">
        <v>45657</v>
      </c>
      <c r="AP25" s="115">
        <f t="shared" si="2"/>
        <v>334</v>
      </c>
      <c r="AQ25" s="74">
        <v>1665</v>
      </c>
      <c r="AR25" s="74">
        <v>1665</v>
      </c>
      <c r="AS25" s="655"/>
      <c r="AT25" s="713"/>
      <c r="AU25" s="619" t="s">
        <v>1070</v>
      </c>
      <c r="AV25" s="620">
        <v>1100000000</v>
      </c>
      <c r="AW25" s="621" t="s">
        <v>1068</v>
      </c>
      <c r="AX25" s="334" t="s">
        <v>497</v>
      </c>
      <c r="AY25" s="113" t="s">
        <v>501</v>
      </c>
      <c r="AZ25" s="74" t="s">
        <v>154</v>
      </c>
      <c r="BA25" s="74" t="s">
        <v>513</v>
      </c>
      <c r="BB25" s="73" t="s">
        <v>514</v>
      </c>
      <c r="BC25" s="655"/>
      <c r="BD25" s="139">
        <v>45323</v>
      </c>
      <c r="BE25" s="75"/>
      <c r="BF25" s="154" t="s">
        <v>519</v>
      </c>
      <c r="BG25" s="154" t="s">
        <v>520</v>
      </c>
    </row>
    <row r="26" spans="1:59" ht="75" customHeight="1" x14ac:dyDescent="0.25">
      <c r="A26" s="628"/>
      <c r="B26" s="628"/>
      <c r="C26" s="628"/>
      <c r="D26" s="628"/>
      <c r="E26" s="628"/>
      <c r="F26" s="672"/>
      <c r="G26" s="655"/>
      <c r="H26" s="672"/>
      <c r="I26" s="672"/>
      <c r="J26" s="672"/>
      <c r="K26" s="672"/>
      <c r="L26" s="672"/>
      <c r="M26" s="672"/>
      <c r="N26" s="628"/>
      <c r="O26" s="749"/>
      <c r="P26" s="906"/>
      <c r="Q26" s="628"/>
      <c r="R26" s="655"/>
      <c r="S26" s="672"/>
      <c r="T26" s="672"/>
      <c r="U26" s="655"/>
      <c r="V26" s="742"/>
      <c r="W26" s="739"/>
      <c r="X26" s="729"/>
      <c r="Y26" s="729"/>
      <c r="Z26" s="729"/>
      <c r="AA26" s="729"/>
      <c r="AB26" s="729"/>
      <c r="AC26" s="948"/>
      <c r="AD26" s="927"/>
      <c r="AE26" s="959"/>
      <c r="AF26" s="628"/>
      <c r="AG26" s="628"/>
      <c r="AH26" s="636"/>
      <c r="AI26" s="628"/>
      <c r="AJ26" s="114" t="s">
        <v>521</v>
      </c>
      <c r="AK26" s="73" t="s">
        <v>954</v>
      </c>
      <c r="AL26" s="74">
        <v>4</v>
      </c>
      <c r="AM26" s="365">
        <v>1</v>
      </c>
      <c r="AN26" s="243">
        <v>45323</v>
      </c>
      <c r="AO26" s="244">
        <v>45657</v>
      </c>
      <c r="AP26" s="115">
        <f t="shared" si="2"/>
        <v>334</v>
      </c>
      <c r="AQ26" s="74">
        <v>1665</v>
      </c>
      <c r="AR26" s="74">
        <v>1665</v>
      </c>
      <c r="AS26" s="655"/>
      <c r="AT26" s="713"/>
      <c r="AU26" s="619"/>
      <c r="AV26" s="620"/>
      <c r="AW26" s="621"/>
      <c r="AX26" s="334" t="s">
        <v>497</v>
      </c>
      <c r="AY26" s="113" t="s">
        <v>501</v>
      </c>
      <c r="AZ26" s="74" t="s">
        <v>154</v>
      </c>
      <c r="BA26" s="74" t="s">
        <v>513</v>
      </c>
      <c r="BB26" s="73" t="s">
        <v>514</v>
      </c>
      <c r="BC26" s="655"/>
      <c r="BD26" s="139">
        <v>45323</v>
      </c>
      <c r="BE26" s="75"/>
      <c r="BF26" s="154" t="s">
        <v>522</v>
      </c>
      <c r="BG26" s="161" t="s">
        <v>523</v>
      </c>
    </row>
    <row r="27" spans="1:59" ht="163.5" customHeight="1" x14ac:dyDescent="0.25">
      <c r="A27" s="629"/>
      <c r="B27" s="629"/>
      <c r="C27" s="629"/>
      <c r="D27" s="629"/>
      <c r="E27" s="629"/>
      <c r="F27" s="673"/>
      <c r="G27" s="656"/>
      <c r="H27" s="673"/>
      <c r="I27" s="673"/>
      <c r="J27" s="673"/>
      <c r="K27" s="673"/>
      <c r="L27" s="673"/>
      <c r="M27" s="673"/>
      <c r="N27" s="629"/>
      <c r="O27" s="750"/>
      <c r="P27" s="907"/>
      <c r="Q27" s="629"/>
      <c r="R27" s="656"/>
      <c r="S27" s="673"/>
      <c r="T27" s="673"/>
      <c r="U27" s="656"/>
      <c r="V27" s="743"/>
      <c r="W27" s="740"/>
      <c r="X27" s="730"/>
      <c r="Y27" s="730"/>
      <c r="Z27" s="730"/>
      <c r="AA27" s="730"/>
      <c r="AB27" s="730"/>
      <c r="AC27" s="949"/>
      <c r="AD27" s="928"/>
      <c r="AE27" s="960"/>
      <c r="AF27" s="629"/>
      <c r="AG27" s="629"/>
      <c r="AH27" s="637"/>
      <c r="AI27" s="629"/>
      <c r="AJ27" s="114" t="s">
        <v>524</v>
      </c>
      <c r="AK27" s="73" t="s">
        <v>955</v>
      </c>
      <c r="AL27" s="74">
        <v>40</v>
      </c>
      <c r="AM27" s="365">
        <v>1</v>
      </c>
      <c r="AN27" s="243">
        <v>45323</v>
      </c>
      <c r="AO27" s="244">
        <v>45657</v>
      </c>
      <c r="AP27" s="115">
        <f t="shared" si="2"/>
        <v>334</v>
      </c>
      <c r="AQ27" s="74">
        <v>1665</v>
      </c>
      <c r="AR27" s="74">
        <v>1665</v>
      </c>
      <c r="AS27" s="656"/>
      <c r="AT27" s="714"/>
      <c r="AU27" s="619"/>
      <c r="AV27" s="620"/>
      <c r="AW27" s="621"/>
      <c r="AX27" s="334" t="s">
        <v>497</v>
      </c>
      <c r="AY27" s="113" t="s">
        <v>501</v>
      </c>
      <c r="AZ27" s="74" t="s">
        <v>154</v>
      </c>
      <c r="BA27" s="74" t="s">
        <v>513</v>
      </c>
      <c r="BB27" s="73" t="s">
        <v>514</v>
      </c>
      <c r="BC27" s="656"/>
      <c r="BD27" s="139">
        <v>45323</v>
      </c>
      <c r="BE27" s="75"/>
      <c r="BF27" s="154" t="s">
        <v>525</v>
      </c>
      <c r="BG27" s="154" t="s">
        <v>526</v>
      </c>
    </row>
    <row r="28" spans="1:59" ht="90" customHeight="1" x14ac:dyDescent="0.25">
      <c r="A28" s="119" t="s">
        <v>485</v>
      </c>
      <c r="B28" s="368" t="s">
        <v>416</v>
      </c>
      <c r="C28" s="368" t="s">
        <v>527</v>
      </c>
      <c r="D28" s="368" t="s">
        <v>528</v>
      </c>
      <c r="E28" s="368">
        <v>3207999</v>
      </c>
      <c r="F28" s="119" t="s">
        <v>529</v>
      </c>
      <c r="G28" s="368" t="s">
        <v>530</v>
      </c>
      <c r="H28" s="149" t="s">
        <v>531</v>
      </c>
      <c r="I28" s="149">
        <v>3207999</v>
      </c>
      <c r="J28" s="369">
        <v>738027</v>
      </c>
      <c r="K28" s="369">
        <v>1034066</v>
      </c>
      <c r="L28" s="369">
        <v>548287</v>
      </c>
      <c r="M28" s="369"/>
      <c r="N28" s="687" t="s">
        <v>532</v>
      </c>
      <c r="O28" s="687" t="s">
        <v>533</v>
      </c>
      <c r="P28" s="687" t="s">
        <v>488</v>
      </c>
      <c r="Q28" s="687">
        <v>3207999</v>
      </c>
      <c r="R28" s="687" t="s">
        <v>534</v>
      </c>
      <c r="S28" s="587"/>
      <c r="T28" s="587" t="s">
        <v>535</v>
      </c>
      <c r="U28" s="587" t="s">
        <v>536</v>
      </c>
      <c r="V28" s="735">
        <v>3207999</v>
      </c>
      <c r="W28" s="735">
        <v>3207999</v>
      </c>
      <c r="X28" s="732">
        <v>6129878</v>
      </c>
      <c r="Y28" s="961">
        <v>738027</v>
      </c>
      <c r="Z28" s="732">
        <v>1772093</v>
      </c>
      <c r="AA28" s="732">
        <v>548287</v>
      </c>
      <c r="AB28" s="732">
        <v>278892</v>
      </c>
      <c r="AC28" s="950" t="s">
        <v>384</v>
      </c>
      <c r="AD28" s="953" t="s">
        <v>537</v>
      </c>
      <c r="AE28" s="920" t="s">
        <v>538</v>
      </c>
      <c r="AF28" s="923" t="s">
        <v>538</v>
      </c>
      <c r="AG28" s="587" t="s">
        <v>539</v>
      </c>
      <c r="AH28" s="630">
        <v>2021130010205</v>
      </c>
      <c r="AI28" s="587" t="s">
        <v>539</v>
      </c>
      <c r="AJ28" s="119" t="s">
        <v>961</v>
      </c>
      <c r="AK28" s="149" t="s">
        <v>964</v>
      </c>
      <c r="AL28" s="78">
        <v>1</v>
      </c>
      <c r="AM28" s="248">
        <f>620/1091</f>
        <v>0.56828597616865262</v>
      </c>
      <c r="AN28" s="145">
        <v>45323</v>
      </c>
      <c r="AO28" s="145">
        <v>45657</v>
      </c>
      <c r="AP28" s="130">
        <f>+AO28-AN28</f>
        <v>334</v>
      </c>
      <c r="AQ28" s="632">
        <v>1055035</v>
      </c>
      <c r="AR28" s="632">
        <v>1055035</v>
      </c>
      <c r="AS28" s="587" t="s">
        <v>977</v>
      </c>
      <c r="AT28" s="587" t="s">
        <v>978</v>
      </c>
      <c r="AU28" s="119" t="s">
        <v>254</v>
      </c>
      <c r="AV28" s="252">
        <v>691000000</v>
      </c>
      <c r="AW28" s="79" t="s">
        <v>678</v>
      </c>
      <c r="AX28" s="586" t="s">
        <v>979</v>
      </c>
      <c r="AY28" s="586" t="s">
        <v>540</v>
      </c>
      <c r="AZ28" s="79" t="s">
        <v>154</v>
      </c>
      <c r="BA28" s="119" t="s">
        <v>980</v>
      </c>
      <c r="BB28" s="119" t="s">
        <v>981</v>
      </c>
      <c r="BC28" s="587" t="s">
        <v>541</v>
      </c>
      <c r="BD28" s="145">
        <v>45323</v>
      </c>
      <c r="BE28" s="81"/>
      <c r="BF28" s="79" t="s">
        <v>538</v>
      </c>
      <c r="BG28" s="79" t="s">
        <v>538</v>
      </c>
    </row>
    <row r="29" spans="1:59" ht="78.75" customHeight="1" x14ac:dyDescent="0.25">
      <c r="A29" s="149"/>
      <c r="B29" s="368"/>
      <c r="C29" s="368"/>
      <c r="D29" s="368"/>
      <c r="E29" s="368"/>
      <c r="F29" s="119"/>
      <c r="G29" s="368"/>
      <c r="H29" s="149"/>
      <c r="I29" s="149"/>
      <c r="J29" s="370"/>
      <c r="K29" s="370"/>
      <c r="L29" s="370"/>
      <c r="M29" s="370"/>
      <c r="N29" s="688"/>
      <c r="O29" s="688"/>
      <c r="P29" s="688"/>
      <c r="Q29" s="688"/>
      <c r="R29" s="688"/>
      <c r="S29" s="588"/>
      <c r="T29" s="588"/>
      <c r="U29" s="588"/>
      <c r="V29" s="736"/>
      <c r="W29" s="736"/>
      <c r="X29" s="733"/>
      <c r="Y29" s="962"/>
      <c r="Z29" s="733"/>
      <c r="AA29" s="733"/>
      <c r="AB29" s="733"/>
      <c r="AC29" s="951"/>
      <c r="AD29" s="954"/>
      <c r="AE29" s="921"/>
      <c r="AF29" s="924"/>
      <c r="AG29" s="588"/>
      <c r="AH29" s="631"/>
      <c r="AI29" s="588"/>
      <c r="AJ29" s="119" t="s">
        <v>962</v>
      </c>
      <c r="AK29" s="149" t="s">
        <v>965</v>
      </c>
      <c r="AL29" s="78">
        <v>1</v>
      </c>
      <c r="AM29" s="248">
        <f>170/1091</f>
        <v>0.15582034830430797</v>
      </c>
      <c r="AN29" s="145">
        <v>45323</v>
      </c>
      <c r="AO29" s="145">
        <v>45657</v>
      </c>
      <c r="AP29" s="130">
        <f t="shared" ref="AP29:AP35" si="3">+AO29-AN29</f>
        <v>334</v>
      </c>
      <c r="AQ29" s="633"/>
      <c r="AR29" s="633"/>
      <c r="AS29" s="588"/>
      <c r="AT29" s="588"/>
      <c r="AU29" s="119" t="s">
        <v>1069</v>
      </c>
      <c r="AV29" s="252">
        <v>200000000</v>
      </c>
      <c r="AW29" s="79" t="s">
        <v>982</v>
      </c>
      <c r="AX29" s="586"/>
      <c r="AY29" s="586"/>
      <c r="AZ29" s="79" t="s">
        <v>154</v>
      </c>
      <c r="BA29" s="119" t="s">
        <v>980</v>
      </c>
      <c r="BB29" s="119" t="s">
        <v>981</v>
      </c>
      <c r="BC29" s="588"/>
      <c r="BD29" s="145">
        <v>45323</v>
      </c>
      <c r="BE29" s="81"/>
      <c r="BF29" s="78" t="s">
        <v>244</v>
      </c>
      <c r="BG29" s="78" t="s">
        <v>244</v>
      </c>
    </row>
    <row r="30" spans="1:59" ht="90" customHeight="1" x14ac:dyDescent="0.25">
      <c r="A30" s="149"/>
      <c r="B30" s="368"/>
      <c r="C30" s="368"/>
      <c r="D30" s="368"/>
      <c r="E30" s="368"/>
      <c r="F30" s="119"/>
      <c r="G30" s="368"/>
      <c r="H30" s="149"/>
      <c r="I30" s="149"/>
      <c r="J30" s="370"/>
      <c r="K30" s="370"/>
      <c r="L30" s="370"/>
      <c r="M30" s="370"/>
      <c r="N30" s="689"/>
      <c r="O30" s="689"/>
      <c r="P30" s="689"/>
      <c r="Q30" s="689"/>
      <c r="R30" s="689"/>
      <c r="S30" s="589"/>
      <c r="T30" s="589"/>
      <c r="U30" s="589"/>
      <c r="V30" s="737"/>
      <c r="W30" s="737"/>
      <c r="X30" s="734"/>
      <c r="Y30" s="963"/>
      <c r="Z30" s="734"/>
      <c r="AA30" s="734"/>
      <c r="AB30" s="734"/>
      <c r="AC30" s="951"/>
      <c r="AD30" s="954"/>
      <c r="AE30" s="921"/>
      <c r="AF30" s="924"/>
      <c r="AG30" s="588"/>
      <c r="AH30" s="631"/>
      <c r="AI30" s="588"/>
      <c r="AJ30" s="119" t="s">
        <v>963</v>
      </c>
      <c r="AK30" s="149" t="s">
        <v>966</v>
      </c>
      <c r="AL30" s="78">
        <f>3+4</f>
        <v>7</v>
      </c>
      <c r="AM30" s="248">
        <f>301/1091</f>
        <v>0.27589367552703942</v>
      </c>
      <c r="AN30" s="145">
        <v>45323</v>
      </c>
      <c r="AO30" s="145">
        <v>45657</v>
      </c>
      <c r="AP30" s="130">
        <f t="shared" si="3"/>
        <v>334</v>
      </c>
      <c r="AQ30" s="634"/>
      <c r="AR30" s="634"/>
      <c r="AS30" s="589"/>
      <c r="AT30" s="589"/>
      <c r="AU30" s="119" t="s">
        <v>1071</v>
      </c>
      <c r="AV30" s="252">
        <v>200000000</v>
      </c>
      <c r="AW30" s="79" t="s">
        <v>983</v>
      </c>
      <c r="AX30" s="586"/>
      <c r="AY30" s="586"/>
      <c r="AZ30" s="79" t="s">
        <v>154</v>
      </c>
      <c r="BA30" s="119" t="s">
        <v>980</v>
      </c>
      <c r="BB30" s="119" t="s">
        <v>981</v>
      </c>
      <c r="BC30" s="588"/>
      <c r="BD30" s="145">
        <v>45323</v>
      </c>
      <c r="BE30" s="81"/>
      <c r="BF30" s="78" t="s">
        <v>244</v>
      </c>
      <c r="BG30" s="78" t="s">
        <v>244</v>
      </c>
    </row>
    <row r="31" spans="1:59" ht="60" x14ac:dyDescent="0.25">
      <c r="A31" s="149"/>
      <c r="B31" s="368"/>
      <c r="C31" s="368"/>
      <c r="D31" s="368"/>
      <c r="E31" s="368"/>
      <c r="F31" s="119"/>
      <c r="G31" s="368"/>
      <c r="H31" s="149"/>
      <c r="I31" s="149"/>
      <c r="J31" s="370"/>
      <c r="K31" s="370"/>
      <c r="L31" s="370"/>
      <c r="M31" s="370"/>
      <c r="N31" s="76" t="s">
        <v>542</v>
      </c>
      <c r="O31" s="76" t="s">
        <v>543</v>
      </c>
      <c r="P31" s="76" t="s">
        <v>488</v>
      </c>
      <c r="Q31" s="82" t="s">
        <v>544</v>
      </c>
      <c r="R31" s="77" t="s">
        <v>545</v>
      </c>
      <c r="S31" s="78"/>
      <c r="T31" s="78" t="s">
        <v>382</v>
      </c>
      <c r="U31" s="79" t="s">
        <v>546</v>
      </c>
      <c r="V31" s="76">
        <v>18</v>
      </c>
      <c r="W31" s="76">
        <v>18</v>
      </c>
      <c r="X31" s="130">
        <v>20</v>
      </c>
      <c r="Y31" s="130">
        <v>18</v>
      </c>
      <c r="Z31" s="170">
        <v>6</v>
      </c>
      <c r="AA31" s="191">
        <v>0</v>
      </c>
      <c r="AB31" s="130">
        <v>0</v>
      </c>
      <c r="AC31" s="951"/>
      <c r="AD31" s="954"/>
      <c r="AE31" s="921"/>
      <c r="AF31" s="924"/>
      <c r="AG31" s="79" t="s">
        <v>547</v>
      </c>
      <c r="AH31" s="80">
        <v>2021130010204</v>
      </c>
      <c r="AI31" s="79" t="s">
        <v>547</v>
      </c>
      <c r="AJ31" s="119" t="s">
        <v>967</v>
      </c>
      <c r="AK31" s="119" t="s">
        <v>931</v>
      </c>
      <c r="AL31" s="79">
        <v>2</v>
      </c>
      <c r="AM31" s="236">
        <v>1</v>
      </c>
      <c r="AN31" s="145">
        <v>45323</v>
      </c>
      <c r="AO31" s="145">
        <v>45657</v>
      </c>
      <c r="AP31" s="251">
        <f t="shared" si="3"/>
        <v>334</v>
      </c>
      <c r="AQ31" s="78">
        <v>1055035</v>
      </c>
      <c r="AR31" s="78">
        <v>1055035</v>
      </c>
      <c r="AS31" s="79" t="s">
        <v>977</v>
      </c>
      <c r="AT31" s="79" t="s">
        <v>978</v>
      </c>
      <c r="AU31" s="338" t="s">
        <v>254</v>
      </c>
      <c r="AV31" s="252">
        <v>540000000</v>
      </c>
      <c r="AW31" s="79" t="s">
        <v>678</v>
      </c>
      <c r="AX31" s="119" t="s">
        <v>547</v>
      </c>
      <c r="AY31" s="119" t="s">
        <v>548</v>
      </c>
      <c r="AZ31" s="79" t="s">
        <v>154</v>
      </c>
      <c r="BA31" s="119" t="s">
        <v>980</v>
      </c>
      <c r="BB31" s="119" t="s">
        <v>981</v>
      </c>
      <c r="BC31" s="588"/>
      <c r="BD31" s="145">
        <v>45323</v>
      </c>
      <c r="BE31" s="81"/>
      <c r="BF31" s="78" t="s">
        <v>244</v>
      </c>
      <c r="BG31" s="78" t="s">
        <v>244</v>
      </c>
    </row>
    <row r="32" spans="1:59" ht="45" x14ac:dyDescent="0.25">
      <c r="A32" s="149"/>
      <c r="B32" s="368"/>
      <c r="C32" s="368"/>
      <c r="D32" s="368"/>
      <c r="E32" s="368"/>
      <c r="F32" s="119"/>
      <c r="G32" s="368"/>
      <c r="H32" s="149"/>
      <c r="I32" s="149"/>
      <c r="J32" s="370"/>
      <c r="K32" s="370"/>
      <c r="L32" s="370"/>
      <c r="M32" s="370"/>
      <c r="N32" s="975" t="s">
        <v>549</v>
      </c>
      <c r="O32" s="687" t="s">
        <v>550</v>
      </c>
      <c r="P32" s="687" t="s">
        <v>488</v>
      </c>
      <c r="Q32" s="794">
        <v>0</v>
      </c>
      <c r="R32" s="687" t="s">
        <v>551</v>
      </c>
      <c r="S32" s="632"/>
      <c r="T32" s="632" t="s">
        <v>382</v>
      </c>
      <c r="U32" s="587" t="s">
        <v>546</v>
      </c>
      <c r="V32" s="687">
        <v>4</v>
      </c>
      <c r="W32" s="687">
        <v>4</v>
      </c>
      <c r="X32" s="903">
        <v>3</v>
      </c>
      <c r="Y32" s="903">
        <v>2</v>
      </c>
      <c r="Z32" s="964">
        <v>2</v>
      </c>
      <c r="AA32" s="964">
        <v>0</v>
      </c>
      <c r="AB32" s="659">
        <v>3</v>
      </c>
      <c r="AC32" s="951"/>
      <c r="AD32" s="954"/>
      <c r="AE32" s="921"/>
      <c r="AF32" s="924"/>
      <c r="AG32" s="626" t="s">
        <v>552</v>
      </c>
      <c r="AH32" s="1025">
        <v>2021130010203</v>
      </c>
      <c r="AI32" s="626" t="s">
        <v>552</v>
      </c>
      <c r="AJ32" s="129" t="s">
        <v>968</v>
      </c>
      <c r="AK32" s="119" t="s">
        <v>973</v>
      </c>
      <c r="AL32" s="78">
        <v>1</v>
      </c>
      <c r="AM32" s="250">
        <f>270/669</f>
        <v>0.40358744394618834</v>
      </c>
      <c r="AN32" s="145">
        <v>45323</v>
      </c>
      <c r="AO32" s="145">
        <v>45657</v>
      </c>
      <c r="AP32" s="130">
        <f t="shared" si="3"/>
        <v>334</v>
      </c>
      <c r="AQ32" s="632">
        <v>1055035</v>
      </c>
      <c r="AR32" s="632">
        <v>1055035</v>
      </c>
      <c r="AS32" s="587" t="s">
        <v>977</v>
      </c>
      <c r="AT32" s="587" t="s">
        <v>978</v>
      </c>
      <c r="AU32" s="585" t="s">
        <v>254</v>
      </c>
      <c r="AV32" s="590">
        <v>569000000</v>
      </c>
      <c r="AW32" s="587" t="s">
        <v>678</v>
      </c>
      <c r="AX32" s="587" t="s">
        <v>552</v>
      </c>
      <c r="AY32" s="632" t="s">
        <v>553</v>
      </c>
      <c r="AZ32" s="249" t="s">
        <v>154</v>
      </c>
      <c r="BA32" s="249" t="s">
        <v>980</v>
      </c>
      <c r="BB32" s="249" t="s">
        <v>981</v>
      </c>
      <c r="BC32" s="588"/>
      <c r="BD32" s="145">
        <v>45323</v>
      </c>
      <c r="BE32" s="81"/>
      <c r="BF32" s="78" t="s">
        <v>244</v>
      </c>
      <c r="BG32" s="78" t="s">
        <v>244</v>
      </c>
    </row>
    <row r="33" spans="1:59" ht="45" x14ac:dyDescent="0.25">
      <c r="A33" s="149"/>
      <c r="B33" s="368"/>
      <c r="C33" s="368"/>
      <c r="D33" s="368"/>
      <c r="E33" s="368"/>
      <c r="F33" s="119"/>
      <c r="G33" s="368"/>
      <c r="H33" s="149"/>
      <c r="I33" s="149"/>
      <c r="J33" s="370"/>
      <c r="K33" s="370"/>
      <c r="L33" s="370"/>
      <c r="M33" s="370"/>
      <c r="N33" s="975"/>
      <c r="O33" s="688"/>
      <c r="P33" s="688"/>
      <c r="Q33" s="795"/>
      <c r="R33" s="688"/>
      <c r="S33" s="633"/>
      <c r="T33" s="633"/>
      <c r="U33" s="588"/>
      <c r="V33" s="688"/>
      <c r="W33" s="688"/>
      <c r="X33" s="967"/>
      <c r="Y33" s="967"/>
      <c r="Z33" s="965"/>
      <c r="AA33" s="965"/>
      <c r="AB33" s="659"/>
      <c r="AC33" s="951"/>
      <c r="AD33" s="954"/>
      <c r="AE33" s="921"/>
      <c r="AF33" s="924"/>
      <c r="AG33" s="626"/>
      <c r="AH33" s="1025"/>
      <c r="AI33" s="626"/>
      <c r="AJ33" s="129" t="s">
        <v>969</v>
      </c>
      <c r="AK33" s="119" t="s">
        <v>965</v>
      </c>
      <c r="AL33" s="78">
        <v>1</v>
      </c>
      <c r="AM33" s="250">
        <f>9/669</f>
        <v>1.3452914798206279E-2</v>
      </c>
      <c r="AN33" s="145">
        <v>45323</v>
      </c>
      <c r="AO33" s="145">
        <v>45657</v>
      </c>
      <c r="AP33" s="130">
        <f t="shared" si="3"/>
        <v>334</v>
      </c>
      <c r="AQ33" s="633"/>
      <c r="AR33" s="633"/>
      <c r="AS33" s="588"/>
      <c r="AT33" s="588"/>
      <c r="AU33" s="585"/>
      <c r="AV33" s="590"/>
      <c r="AW33" s="588"/>
      <c r="AX33" s="588"/>
      <c r="AY33" s="633"/>
      <c r="AZ33" s="249" t="s">
        <v>154</v>
      </c>
      <c r="BA33" s="249" t="s">
        <v>980</v>
      </c>
      <c r="BB33" s="249" t="s">
        <v>981</v>
      </c>
      <c r="BC33" s="588"/>
      <c r="BD33" s="145">
        <v>45323</v>
      </c>
      <c r="BE33" s="81"/>
      <c r="BF33" s="78" t="s">
        <v>244</v>
      </c>
      <c r="BG33" s="78" t="s">
        <v>244</v>
      </c>
    </row>
    <row r="34" spans="1:59" ht="45" x14ac:dyDescent="0.25">
      <c r="A34" s="149"/>
      <c r="B34" s="368"/>
      <c r="C34" s="368"/>
      <c r="D34" s="368"/>
      <c r="E34" s="368"/>
      <c r="F34" s="119"/>
      <c r="G34" s="368"/>
      <c r="H34" s="149"/>
      <c r="I34" s="149"/>
      <c r="J34" s="370"/>
      <c r="K34" s="370"/>
      <c r="L34" s="370"/>
      <c r="M34" s="370"/>
      <c r="N34" s="975"/>
      <c r="O34" s="689"/>
      <c r="P34" s="689"/>
      <c r="Q34" s="796"/>
      <c r="R34" s="689"/>
      <c r="S34" s="634"/>
      <c r="T34" s="634"/>
      <c r="U34" s="589"/>
      <c r="V34" s="689"/>
      <c r="W34" s="689"/>
      <c r="X34" s="904"/>
      <c r="Y34" s="904"/>
      <c r="Z34" s="966"/>
      <c r="AA34" s="966"/>
      <c r="AB34" s="659"/>
      <c r="AC34" s="951"/>
      <c r="AD34" s="954"/>
      <c r="AE34" s="921"/>
      <c r="AF34" s="924"/>
      <c r="AG34" s="626"/>
      <c r="AH34" s="1025"/>
      <c r="AI34" s="626"/>
      <c r="AJ34" s="129" t="s">
        <v>970</v>
      </c>
      <c r="AK34" s="119" t="s">
        <v>974</v>
      </c>
      <c r="AL34" s="78">
        <v>1</v>
      </c>
      <c r="AM34" s="250">
        <f>220/669</f>
        <v>0.32884902840059793</v>
      </c>
      <c r="AN34" s="145">
        <v>45323</v>
      </c>
      <c r="AO34" s="145">
        <v>45657</v>
      </c>
      <c r="AP34" s="130">
        <f t="shared" si="3"/>
        <v>334</v>
      </c>
      <c r="AQ34" s="633"/>
      <c r="AR34" s="633"/>
      <c r="AS34" s="588"/>
      <c r="AT34" s="588"/>
      <c r="AU34" s="585"/>
      <c r="AV34" s="590"/>
      <c r="AW34" s="588"/>
      <c r="AX34" s="588"/>
      <c r="AY34" s="633"/>
      <c r="AZ34" s="249" t="s">
        <v>154</v>
      </c>
      <c r="BA34" s="249" t="s">
        <v>980</v>
      </c>
      <c r="BB34" s="249" t="s">
        <v>981</v>
      </c>
      <c r="BC34" s="588"/>
      <c r="BD34" s="145">
        <v>45323</v>
      </c>
      <c r="BE34" s="81"/>
      <c r="BF34" s="78" t="s">
        <v>244</v>
      </c>
      <c r="BG34" s="78" t="s">
        <v>244</v>
      </c>
    </row>
    <row r="35" spans="1:59" ht="30" x14ac:dyDescent="0.25">
      <c r="A35" s="149"/>
      <c r="B35" s="368"/>
      <c r="C35" s="368"/>
      <c r="D35" s="368"/>
      <c r="E35" s="368"/>
      <c r="F35" s="119"/>
      <c r="G35" s="368"/>
      <c r="H35" s="149"/>
      <c r="I35" s="149"/>
      <c r="J35" s="370"/>
      <c r="K35" s="370"/>
      <c r="L35" s="370"/>
      <c r="M35" s="370"/>
      <c r="N35" s="975"/>
      <c r="O35" s="76" t="s">
        <v>554</v>
      </c>
      <c r="P35" s="76" t="s">
        <v>488</v>
      </c>
      <c r="Q35" s="82">
        <v>5</v>
      </c>
      <c r="R35" s="77" t="s">
        <v>555</v>
      </c>
      <c r="S35" s="78"/>
      <c r="T35" s="78" t="s">
        <v>382</v>
      </c>
      <c r="U35" s="79" t="s">
        <v>546</v>
      </c>
      <c r="V35" s="76">
        <v>5</v>
      </c>
      <c r="W35" s="76">
        <v>5</v>
      </c>
      <c r="X35" s="130">
        <v>4</v>
      </c>
      <c r="Y35" s="130">
        <v>5</v>
      </c>
      <c r="Z35" s="171">
        <v>0</v>
      </c>
      <c r="AA35" s="171">
        <v>0</v>
      </c>
      <c r="AB35" s="245">
        <v>0</v>
      </c>
      <c r="AC35" s="951"/>
      <c r="AD35" s="954"/>
      <c r="AE35" s="921"/>
      <c r="AF35" s="924"/>
      <c r="AG35" s="626"/>
      <c r="AH35" s="1025"/>
      <c r="AI35" s="626"/>
      <c r="AJ35" s="657" t="s">
        <v>971</v>
      </c>
      <c r="AK35" s="657" t="s">
        <v>975</v>
      </c>
      <c r="AL35" s="585">
        <v>1</v>
      </c>
      <c r="AM35" s="658">
        <f>80/669</f>
        <v>0.11958146487294469</v>
      </c>
      <c r="AN35" s="641">
        <v>45323</v>
      </c>
      <c r="AO35" s="641">
        <v>45657</v>
      </c>
      <c r="AP35" s="659">
        <f t="shared" si="3"/>
        <v>334</v>
      </c>
      <c r="AQ35" s="633"/>
      <c r="AR35" s="633"/>
      <c r="AS35" s="588"/>
      <c r="AT35" s="588"/>
      <c r="AU35" s="585"/>
      <c r="AV35" s="590"/>
      <c r="AW35" s="588"/>
      <c r="AX35" s="588"/>
      <c r="AY35" s="633"/>
      <c r="AZ35" s="657" t="s">
        <v>154</v>
      </c>
      <c r="BA35" s="657" t="s">
        <v>980</v>
      </c>
      <c r="BB35" s="657" t="s">
        <v>981</v>
      </c>
      <c r="BC35" s="588"/>
      <c r="BD35" s="145">
        <v>45323</v>
      </c>
      <c r="BE35" s="81"/>
      <c r="BF35" s="78" t="s">
        <v>244</v>
      </c>
      <c r="BG35" s="78" t="s">
        <v>244</v>
      </c>
    </row>
    <row r="36" spans="1:59" ht="45" customHeight="1" x14ac:dyDescent="0.25">
      <c r="A36" s="149"/>
      <c r="B36" s="368"/>
      <c r="C36" s="368"/>
      <c r="D36" s="368"/>
      <c r="E36" s="368"/>
      <c r="F36" s="119"/>
      <c r="G36" s="368"/>
      <c r="H36" s="149"/>
      <c r="I36" s="149"/>
      <c r="J36" s="370"/>
      <c r="K36" s="370"/>
      <c r="L36" s="370"/>
      <c r="M36" s="370"/>
      <c r="N36" s="975"/>
      <c r="O36" s="687" t="s">
        <v>556</v>
      </c>
      <c r="P36" s="687" t="s">
        <v>488</v>
      </c>
      <c r="Q36" s="794">
        <v>3</v>
      </c>
      <c r="R36" s="687" t="s">
        <v>557</v>
      </c>
      <c r="S36" s="632"/>
      <c r="T36" s="632" t="s">
        <v>382</v>
      </c>
      <c r="U36" s="587" t="s">
        <v>546</v>
      </c>
      <c r="V36" s="687">
        <v>3</v>
      </c>
      <c r="W36" s="687">
        <v>3</v>
      </c>
      <c r="X36" s="903">
        <v>3</v>
      </c>
      <c r="Y36" s="968">
        <v>0</v>
      </c>
      <c r="Z36" s="956">
        <v>1</v>
      </c>
      <c r="AA36" s="956">
        <v>0</v>
      </c>
      <c r="AB36" s="1026">
        <v>3</v>
      </c>
      <c r="AC36" s="951"/>
      <c r="AD36" s="954"/>
      <c r="AE36" s="921"/>
      <c r="AF36" s="924"/>
      <c r="AG36" s="626"/>
      <c r="AH36" s="1025"/>
      <c r="AI36" s="626"/>
      <c r="AJ36" s="657"/>
      <c r="AK36" s="657"/>
      <c r="AL36" s="585"/>
      <c r="AM36" s="658"/>
      <c r="AN36" s="642"/>
      <c r="AO36" s="642"/>
      <c r="AP36" s="659"/>
      <c r="AQ36" s="633"/>
      <c r="AR36" s="633"/>
      <c r="AS36" s="588"/>
      <c r="AT36" s="588"/>
      <c r="AU36" s="586" t="s">
        <v>983</v>
      </c>
      <c r="AV36" s="590">
        <v>100000000</v>
      </c>
      <c r="AW36" s="588"/>
      <c r="AX36" s="588"/>
      <c r="AY36" s="633"/>
      <c r="AZ36" s="657"/>
      <c r="BA36" s="657"/>
      <c r="BB36" s="657"/>
      <c r="BC36" s="588"/>
      <c r="BD36" s="145">
        <v>45323</v>
      </c>
      <c r="BE36" s="81"/>
      <c r="BF36" s="78" t="s">
        <v>244</v>
      </c>
      <c r="BG36" s="78" t="s">
        <v>244</v>
      </c>
    </row>
    <row r="37" spans="1:59" ht="15" x14ac:dyDescent="0.25">
      <c r="A37" s="149"/>
      <c r="B37" s="368"/>
      <c r="C37" s="368"/>
      <c r="D37" s="368"/>
      <c r="E37" s="368"/>
      <c r="F37" s="119"/>
      <c r="G37" s="368"/>
      <c r="H37" s="149"/>
      <c r="I37" s="149"/>
      <c r="J37" s="370"/>
      <c r="K37" s="370"/>
      <c r="L37" s="370"/>
      <c r="M37" s="370"/>
      <c r="N37" s="975"/>
      <c r="O37" s="689"/>
      <c r="P37" s="689"/>
      <c r="Q37" s="796"/>
      <c r="R37" s="689"/>
      <c r="S37" s="634"/>
      <c r="T37" s="634"/>
      <c r="U37" s="589"/>
      <c r="V37" s="689"/>
      <c r="W37" s="689"/>
      <c r="X37" s="904"/>
      <c r="Y37" s="969"/>
      <c r="Z37" s="957"/>
      <c r="AA37" s="957"/>
      <c r="AB37" s="1027"/>
      <c r="AC37" s="951"/>
      <c r="AD37" s="954"/>
      <c r="AE37" s="921"/>
      <c r="AF37" s="924"/>
      <c r="AG37" s="626"/>
      <c r="AH37" s="1025"/>
      <c r="AI37" s="626"/>
      <c r="AJ37" s="657" t="s">
        <v>972</v>
      </c>
      <c r="AK37" s="657" t="s">
        <v>976</v>
      </c>
      <c r="AL37" s="585">
        <v>1</v>
      </c>
      <c r="AM37" s="660">
        <v>0.13</v>
      </c>
      <c r="AN37" s="641">
        <v>45323</v>
      </c>
      <c r="AO37" s="641">
        <v>45657</v>
      </c>
      <c r="AP37" s="659">
        <f>+AO37-AN37</f>
        <v>334</v>
      </c>
      <c r="AQ37" s="633"/>
      <c r="AR37" s="633"/>
      <c r="AS37" s="588"/>
      <c r="AT37" s="588"/>
      <c r="AU37" s="586"/>
      <c r="AV37" s="590"/>
      <c r="AW37" s="588"/>
      <c r="AX37" s="588"/>
      <c r="AY37" s="633"/>
      <c r="AZ37" s="657" t="s">
        <v>154</v>
      </c>
      <c r="BA37" s="657" t="s">
        <v>980</v>
      </c>
      <c r="BB37" s="657" t="s">
        <v>981</v>
      </c>
      <c r="BC37" s="588"/>
      <c r="BD37" s="641">
        <v>45323</v>
      </c>
      <c r="BE37" s="643"/>
      <c r="BF37" s="632" t="s">
        <v>244</v>
      </c>
      <c r="BG37" s="632" t="s">
        <v>244</v>
      </c>
    </row>
    <row r="38" spans="1:59" ht="75" x14ac:dyDescent="0.25">
      <c r="A38" s="149"/>
      <c r="B38" s="368"/>
      <c r="C38" s="368"/>
      <c r="D38" s="368"/>
      <c r="E38" s="368"/>
      <c r="F38" s="119"/>
      <c r="G38" s="368"/>
      <c r="H38" s="149"/>
      <c r="I38" s="149"/>
      <c r="J38" s="371"/>
      <c r="K38" s="371"/>
      <c r="L38" s="371"/>
      <c r="M38" s="371"/>
      <c r="N38" s="975"/>
      <c r="O38" s="76" t="s">
        <v>558</v>
      </c>
      <c r="P38" s="76" t="s">
        <v>488</v>
      </c>
      <c r="Q38" s="82">
        <v>250</v>
      </c>
      <c r="R38" s="77" t="s">
        <v>559</v>
      </c>
      <c r="S38" s="78"/>
      <c r="T38" s="78" t="s">
        <v>382</v>
      </c>
      <c r="U38" s="79" t="s">
        <v>560</v>
      </c>
      <c r="V38" s="76">
        <v>400</v>
      </c>
      <c r="W38" s="76">
        <v>250</v>
      </c>
      <c r="X38" s="130">
        <v>2335</v>
      </c>
      <c r="Y38" s="130">
        <v>112</v>
      </c>
      <c r="Z38" s="170">
        <v>829</v>
      </c>
      <c r="AA38" s="170">
        <v>478</v>
      </c>
      <c r="AB38" s="130">
        <v>908</v>
      </c>
      <c r="AC38" s="952"/>
      <c r="AD38" s="955"/>
      <c r="AE38" s="922"/>
      <c r="AF38" s="925"/>
      <c r="AG38" s="626"/>
      <c r="AH38" s="1025"/>
      <c r="AI38" s="626"/>
      <c r="AJ38" s="657"/>
      <c r="AK38" s="657"/>
      <c r="AL38" s="585"/>
      <c r="AM38" s="660"/>
      <c r="AN38" s="642"/>
      <c r="AO38" s="642"/>
      <c r="AP38" s="659"/>
      <c r="AQ38" s="634"/>
      <c r="AR38" s="634"/>
      <c r="AS38" s="589"/>
      <c r="AT38" s="589"/>
      <c r="AU38" s="586"/>
      <c r="AV38" s="590"/>
      <c r="AW38" s="589"/>
      <c r="AX38" s="589"/>
      <c r="AY38" s="634"/>
      <c r="AZ38" s="657"/>
      <c r="BA38" s="657"/>
      <c r="BB38" s="657"/>
      <c r="BC38" s="589"/>
      <c r="BD38" s="642"/>
      <c r="BE38" s="644"/>
      <c r="BF38" s="634"/>
      <c r="BG38" s="634"/>
    </row>
    <row r="39" spans="1:59" s="41" customFormat="1" ht="122.25" customHeight="1" x14ac:dyDescent="0.25">
      <c r="A39" s="611" t="s">
        <v>561</v>
      </c>
      <c r="B39" s="611" t="s">
        <v>562</v>
      </c>
      <c r="C39" s="611" t="s">
        <v>563</v>
      </c>
      <c r="D39" s="611" t="s">
        <v>564</v>
      </c>
      <c r="E39" s="973">
        <v>0.57699999999999996</v>
      </c>
      <c r="F39" s="611" t="s">
        <v>565</v>
      </c>
      <c r="G39" s="611" t="s">
        <v>566</v>
      </c>
      <c r="H39" s="611" t="s">
        <v>375</v>
      </c>
      <c r="I39" s="974">
        <v>0.749</v>
      </c>
      <c r="J39" s="674">
        <v>0.749</v>
      </c>
      <c r="K39" s="674">
        <v>0</v>
      </c>
      <c r="L39" s="674">
        <v>0</v>
      </c>
      <c r="M39" s="674">
        <v>0.83899999999999997</v>
      </c>
      <c r="N39" s="611" t="s">
        <v>567</v>
      </c>
      <c r="O39" s="611" t="s">
        <v>568</v>
      </c>
      <c r="P39" s="972" t="s">
        <v>488</v>
      </c>
      <c r="Q39" s="611" t="s">
        <v>569</v>
      </c>
      <c r="R39" s="611" t="s">
        <v>565</v>
      </c>
      <c r="S39" s="611"/>
      <c r="T39" s="611" t="s">
        <v>382</v>
      </c>
      <c r="U39" s="611"/>
      <c r="V39" s="855">
        <v>7</v>
      </c>
      <c r="W39" s="853">
        <v>3</v>
      </c>
      <c r="X39" s="850">
        <v>4</v>
      </c>
      <c r="Y39" s="778">
        <v>1</v>
      </c>
      <c r="Z39" s="778">
        <v>1</v>
      </c>
      <c r="AA39" s="778">
        <v>1</v>
      </c>
      <c r="AB39" s="778">
        <v>0</v>
      </c>
      <c r="AC39" s="851" t="s">
        <v>384</v>
      </c>
      <c r="AD39" s="852" t="s">
        <v>570</v>
      </c>
      <c r="AE39" s="854" t="s">
        <v>571</v>
      </c>
      <c r="AF39" s="751" t="s">
        <v>572</v>
      </c>
      <c r="AG39" s="751" t="s">
        <v>573</v>
      </c>
      <c r="AH39" s="1028">
        <v>2020130010277</v>
      </c>
      <c r="AI39" s="751" t="s">
        <v>574</v>
      </c>
      <c r="AJ39" s="44" t="s">
        <v>924</v>
      </c>
      <c r="AK39" s="42" t="s">
        <v>923</v>
      </c>
      <c r="AL39" s="42">
        <f>+(4*19)</f>
        <v>76</v>
      </c>
      <c r="AM39" s="42" t="s">
        <v>938</v>
      </c>
      <c r="AN39" s="46">
        <v>45323</v>
      </c>
      <c r="AO39" s="46">
        <v>45657</v>
      </c>
      <c r="AP39" s="43">
        <f>+AO39-AN39</f>
        <v>334</v>
      </c>
      <c r="AQ39" s="42">
        <v>2200</v>
      </c>
      <c r="AR39" s="42"/>
      <c r="AS39" s="611" t="s">
        <v>958</v>
      </c>
      <c r="AT39" s="611" t="s">
        <v>957</v>
      </c>
      <c r="AU39" s="611" t="s">
        <v>1072</v>
      </c>
      <c r="AV39" s="661" t="s">
        <v>1073</v>
      </c>
      <c r="AW39" s="611" t="s">
        <v>678</v>
      </c>
      <c r="AX39" s="611" t="s">
        <v>575</v>
      </c>
      <c r="AY39" s="611" t="s">
        <v>576</v>
      </c>
      <c r="AZ39" s="42" t="s">
        <v>154</v>
      </c>
      <c r="BA39" s="44" t="s">
        <v>577</v>
      </c>
      <c r="BB39" s="42" t="s">
        <v>578</v>
      </c>
      <c r="BC39" s="42" t="s">
        <v>346</v>
      </c>
      <c r="BD39" s="46">
        <v>45323</v>
      </c>
      <c r="BE39" s="42" t="s">
        <v>244</v>
      </c>
      <c r="BF39" s="44" t="s">
        <v>579</v>
      </c>
      <c r="BG39" s="44" t="s">
        <v>580</v>
      </c>
    </row>
    <row r="40" spans="1:59" s="41" customFormat="1" ht="121.5" customHeight="1" x14ac:dyDescent="0.25">
      <c r="A40" s="611"/>
      <c r="B40" s="611"/>
      <c r="C40" s="611"/>
      <c r="D40" s="611"/>
      <c r="E40" s="973"/>
      <c r="F40" s="611"/>
      <c r="G40" s="611"/>
      <c r="H40" s="611"/>
      <c r="I40" s="974"/>
      <c r="J40" s="675"/>
      <c r="K40" s="675"/>
      <c r="L40" s="675"/>
      <c r="M40" s="675"/>
      <c r="N40" s="611"/>
      <c r="O40" s="611"/>
      <c r="P40" s="972"/>
      <c r="Q40" s="611"/>
      <c r="R40" s="611"/>
      <c r="S40" s="611"/>
      <c r="T40" s="611"/>
      <c r="U40" s="611"/>
      <c r="V40" s="855"/>
      <c r="W40" s="853"/>
      <c r="X40" s="850"/>
      <c r="Y40" s="779"/>
      <c r="Z40" s="779"/>
      <c r="AA40" s="779"/>
      <c r="AB40" s="779"/>
      <c r="AC40" s="851"/>
      <c r="AD40" s="852"/>
      <c r="AE40" s="854"/>
      <c r="AF40" s="751"/>
      <c r="AG40" s="751"/>
      <c r="AH40" s="1028"/>
      <c r="AI40" s="751"/>
      <c r="AJ40" s="44" t="s">
        <v>984</v>
      </c>
      <c r="AK40" s="42" t="s">
        <v>925</v>
      </c>
      <c r="AL40" s="42">
        <v>680</v>
      </c>
      <c r="AM40" s="238" t="s">
        <v>937</v>
      </c>
      <c r="AN40" s="46">
        <v>45323</v>
      </c>
      <c r="AO40" s="46">
        <v>45657</v>
      </c>
      <c r="AP40" s="43">
        <f t="shared" ref="AP40:AP58" si="4">+AO40-AN40</f>
        <v>334</v>
      </c>
      <c r="AQ40" s="42">
        <v>2200</v>
      </c>
      <c r="AR40" s="42"/>
      <c r="AS40" s="611"/>
      <c r="AT40" s="611"/>
      <c r="AU40" s="611"/>
      <c r="AV40" s="661"/>
      <c r="AW40" s="611"/>
      <c r="AX40" s="611"/>
      <c r="AY40" s="611"/>
      <c r="AZ40" s="42" t="s">
        <v>154</v>
      </c>
      <c r="BA40" s="44" t="s">
        <v>577</v>
      </c>
      <c r="BB40" s="42" t="s">
        <v>578</v>
      </c>
      <c r="BC40" s="42" t="s">
        <v>346</v>
      </c>
      <c r="BD40" s="46">
        <v>45323</v>
      </c>
      <c r="BE40" s="42" t="s">
        <v>244</v>
      </c>
      <c r="BF40" s="44" t="s">
        <v>581</v>
      </c>
      <c r="BG40" s="44" t="s">
        <v>582</v>
      </c>
    </row>
    <row r="41" spans="1:59" s="41" customFormat="1" ht="143.25" customHeight="1" x14ac:dyDescent="0.25">
      <c r="A41" s="611"/>
      <c r="B41" s="611"/>
      <c r="C41" s="611"/>
      <c r="D41" s="611"/>
      <c r="E41" s="973"/>
      <c r="F41" s="611"/>
      <c r="G41" s="611"/>
      <c r="H41" s="611"/>
      <c r="I41" s="974"/>
      <c r="J41" s="675"/>
      <c r="K41" s="675"/>
      <c r="L41" s="675"/>
      <c r="M41" s="675"/>
      <c r="N41" s="611"/>
      <c r="O41" s="611"/>
      <c r="P41" s="972"/>
      <c r="Q41" s="611"/>
      <c r="R41" s="611"/>
      <c r="S41" s="611"/>
      <c r="T41" s="611"/>
      <c r="U41" s="611"/>
      <c r="V41" s="855"/>
      <c r="W41" s="853"/>
      <c r="X41" s="850"/>
      <c r="Y41" s="779"/>
      <c r="Z41" s="779"/>
      <c r="AA41" s="779"/>
      <c r="AB41" s="779"/>
      <c r="AC41" s="851"/>
      <c r="AD41" s="852"/>
      <c r="AE41" s="854"/>
      <c r="AF41" s="751"/>
      <c r="AG41" s="751"/>
      <c r="AH41" s="1028"/>
      <c r="AI41" s="751"/>
      <c r="AJ41" s="44" t="s">
        <v>985</v>
      </c>
      <c r="AK41" s="42" t="s">
        <v>929</v>
      </c>
      <c r="AL41" s="42">
        <v>16</v>
      </c>
      <c r="AM41" s="102">
        <v>1</v>
      </c>
      <c r="AN41" s="46">
        <v>45323</v>
      </c>
      <c r="AO41" s="46">
        <v>45657</v>
      </c>
      <c r="AP41" s="43">
        <f t="shared" si="4"/>
        <v>334</v>
      </c>
      <c r="AQ41" s="42">
        <v>2200</v>
      </c>
      <c r="AR41" s="42"/>
      <c r="AS41" s="611"/>
      <c r="AT41" s="611"/>
      <c r="AU41" s="611"/>
      <c r="AV41" s="661"/>
      <c r="AW41" s="611"/>
      <c r="AX41" s="611"/>
      <c r="AY41" s="611"/>
      <c r="AZ41" s="42" t="s">
        <v>154</v>
      </c>
      <c r="BA41" s="44" t="s">
        <v>577</v>
      </c>
      <c r="BB41" s="42" t="s">
        <v>578</v>
      </c>
      <c r="BC41" s="42" t="s">
        <v>346</v>
      </c>
      <c r="BD41" s="46">
        <v>45323</v>
      </c>
      <c r="BE41" s="42" t="s">
        <v>244</v>
      </c>
      <c r="BF41" s="44" t="s">
        <v>583</v>
      </c>
      <c r="BG41" s="44" t="s">
        <v>584</v>
      </c>
    </row>
    <row r="42" spans="1:59" s="41" customFormat="1" ht="136.5" customHeight="1" x14ac:dyDescent="0.25">
      <c r="A42" s="611"/>
      <c r="B42" s="611"/>
      <c r="C42" s="611"/>
      <c r="D42" s="611"/>
      <c r="E42" s="973"/>
      <c r="F42" s="611"/>
      <c r="G42" s="611"/>
      <c r="H42" s="611"/>
      <c r="I42" s="974"/>
      <c r="J42" s="675"/>
      <c r="K42" s="675"/>
      <c r="L42" s="675"/>
      <c r="M42" s="675"/>
      <c r="N42" s="611"/>
      <c r="O42" s="611"/>
      <c r="P42" s="972"/>
      <c r="Q42" s="611"/>
      <c r="R42" s="611"/>
      <c r="S42" s="611"/>
      <c r="T42" s="611"/>
      <c r="U42" s="611"/>
      <c r="V42" s="855"/>
      <c r="W42" s="853"/>
      <c r="X42" s="850"/>
      <c r="Y42" s="779"/>
      <c r="Z42" s="779"/>
      <c r="AA42" s="779"/>
      <c r="AB42" s="779"/>
      <c r="AC42" s="851"/>
      <c r="AD42" s="852"/>
      <c r="AE42" s="854" t="s">
        <v>537</v>
      </c>
      <c r="AF42" s="751" t="s">
        <v>585</v>
      </c>
      <c r="AG42" s="751"/>
      <c r="AH42" s="1028"/>
      <c r="AI42" s="751"/>
      <c r="AJ42" s="44" t="s">
        <v>926</v>
      </c>
      <c r="AK42" s="42" t="s">
        <v>927</v>
      </c>
      <c r="AL42" s="42">
        <v>1</v>
      </c>
      <c r="AM42" s="42" t="s">
        <v>586</v>
      </c>
      <c r="AN42" s="46">
        <v>45323</v>
      </c>
      <c r="AO42" s="46">
        <v>45657</v>
      </c>
      <c r="AP42" s="43">
        <f t="shared" si="4"/>
        <v>334</v>
      </c>
      <c r="AQ42" s="42">
        <v>2200</v>
      </c>
      <c r="AR42" s="42"/>
      <c r="AS42" s="611"/>
      <c r="AT42" s="611"/>
      <c r="AU42" s="611"/>
      <c r="AV42" s="661"/>
      <c r="AW42" s="611"/>
      <c r="AX42" s="611"/>
      <c r="AY42" s="611"/>
      <c r="AZ42" s="645" t="s">
        <v>154</v>
      </c>
      <c r="BA42" s="645" t="s">
        <v>587</v>
      </c>
      <c r="BB42" s="645" t="s">
        <v>588</v>
      </c>
      <c r="BC42" s="645" t="s">
        <v>346</v>
      </c>
      <c r="BD42" s="648">
        <v>45323</v>
      </c>
      <c r="BE42" s="645" t="s">
        <v>244</v>
      </c>
      <c r="BF42" s="651" t="s">
        <v>589</v>
      </c>
      <c r="BG42" s="651" t="s">
        <v>590</v>
      </c>
    </row>
    <row r="43" spans="1:59" s="41" customFormat="1" ht="151.5" customHeight="1" x14ac:dyDescent="0.25">
      <c r="A43" s="611"/>
      <c r="B43" s="611"/>
      <c r="C43" s="611"/>
      <c r="D43" s="611"/>
      <c r="E43" s="973"/>
      <c r="F43" s="611"/>
      <c r="G43" s="611"/>
      <c r="H43" s="611"/>
      <c r="I43" s="974"/>
      <c r="J43" s="675"/>
      <c r="K43" s="675"/>
      <c r="L43" s="675"/>
      <c r="M43" s="675"/>
      <c r="N43" s="611"/>
      <c r="O43" s="611"/>
      <c r="P43" s="972"/>
      <c r="Q43" s="611"/>
      <c r="R43" s="611"/>
      <c r="S43" s="611"/>
      <c r="T43" s="611"/>
      <c r="U43" s="611"/>
      <c r="V43" s="855"/>
      <c r="W43" s="853"/>
      <c r="X43" s="850"/>
      <c r="Y43" s="779"/>
      <c r="Z43" s="779"/>
      <c r="AA43" s="779"/>
      <c r="AB43" s="779"/>
      <c r="AC43" s="851"/>
      <c r="AD43" s="852"/>
      <c r="AE43" s="854"/>
      <c r="AF43" s="751"/>
      <c r="AG43" s="751"/>
      <c r="AH43" s="1028"/>
      <c r="AI43" s="751"/>
      <c r="AJ43" s="44" t="s">
        <v>930</v>
      </c>
      <c r="AK43" s="42" t="s">
        <v>931</v>
      </c>
      <c r="AL43" s="42">
        <v>1</v>
      </c>
      <c r="AM43" s="42" t="s">
        <v>586</v>
      </c>
      <c r="AN43" s="46">
        <v>45381</v>
      </c>
      <c r="AO43" s="46">
        <v>45412</v>
      </c>
      <c r="AP43" s="43">
        <f t="shared" si="4"/>
        <v>31</v>
      </c>
      <c r="AQ43" s="42">
        <v>2200</v>
      </c>
      <c r="AR43" s="42"/>
      <c r="AS43" s="611"/>
      <c r="AT43" s="611"/>
      <c r="AU43" s="611"/>
      <c r="AV43" s="661"/>
      <c r="AW43" s="611"/>
      <c r="AX43" s="611"/>
      <c r="AY43" s="611"/>
      <c r="AZ43" s="646"/>
      <c r="BA43" s="646"/>
      <c r="BB43" s="646"/>
      <c r="BC43" s="646"/>
      <c r="BD43" s="649"/>
      <c r="BE43" s="646"/>
      <c r="BF43" s="652"/>
      <c r="BG43" s="652"/>
    </row>
    <row r="44" spans="1:59" s="41" customFormat="1" ht="93.75" customHeight="1" x14ac:dyDescent="0.25">
      <c r="A44" s="611"/>
      <c r="B44" s="611"/>
      <c r="C44" s="611"/>
      <c r="D44" s="611"/>
      <c r="E44" s="973"/>
      <c r="F44" s="611"/>
      <c r="G44" s="611"/>
      <c r="H44" s="611"/>
      <c r="I44" s="974"/>
      <c r="J44" s="675"/>
      <c r="K44" s="675"/>
      <c r="L44" s="675"/>
      <c r="M44" s="675"/>
      <c r="N44" s="611"/>
      <c r="O44" s="611"/>
      <c r="P44" s="972"/>
      <c r="Q44" s="611"/>
      <c r="R44" s="611"/>
      <c r="S44" s="611"/>
      <c r="T44" s="611"/>
      <c r="U44" s="611"/>
      <c r="V44" s="855"/>
      <c r="W44" s="853"/>
      <c r="X44" s="850"/>
      <c r="Y44" s="779"/>
      <c r="Z44" s="779"/>
      <c r="AA44" s="779"/>
      <c r="AB44" s="779"/>
      <c r="AC44" s="851"/>
      <c r="AD44" s="852"/>
      <c r="AE44" s="854"/>
      <c r="AF44" s="751"/>
      <c r="AG44" s="751"/>
      <c r="AH44" s="1028"/>
      <c r="AI44" s="751"/>
      <c r="AJ44" s="44" t="s">
        <v>932</v>
      </c>
      <c r="AK44" s="42" t="s">
        <v>591</v>
      </c>
      <c r="AL44" s="42">
        <v>1</v>
      </c>
      <c r="AM44" s="42" t="s">
        <v>592</v>
      </c>
      <c r="AN44" s="46">
        <v>45342</v>
      </c>
      <c r="AO44" s="46">
        <v>45657</v>
      </c>
      <c r="AP44" s="43">
        <f t="shared" si="4"/>
        <v>315</v>
      </c>
      <c r="AQ44" s="42">
        <v>1057445</v>
      </c>
      <c r="AR44" s="42"/>
      <c r="AS44" s="611"/>
      <c r="AT44" s="611"/>
      <c r="AU44" s="611"/>
      <c r="AV44" s="661"/>
      <c r="AW44" s="611"/>
      <c r="AX44" s="611"/>
      <c r="AY44" s="611"/>
      <c r="AZ44" s="646"/>
      <c r="BA44" s="646"/>
      <c r="BB44" s="646"/>
      <c r="BC44" s="646"/>
      <c r="BD44" s="649"/>
      <c r="BE44" s="646"/>
      <c r="BF44" s="652"/>
      <c r="BG44" s="652"/>
    </row>
    <row r="45" spans="1:59" s="41" customFormat="1" ht="93.75" customHeight="1" x14ac:dyDescent="0.25">
      <c r="A45" s="611"/>
      <c r="B45" s="611"/>
      <c r="C45" s="611"/>
      <c r="D45" s="611"/>
      <c r="E45" s="973"/>
      <c r="F45" s="611"/>
      <c r="G45" s="611"/>
      <c r="H45" s="611"/>
      <c r="I45" s="974"/>
      <c r="J45" s="675"/>
      <c r="K45" s="675"/>
      <c r="L45" s="675"/>
      <c r="M45" s="675"/>
      <c r="N45" s="611"/>
      <c r="O45" s="611"/>
      <c r="P45" s="972"/>
      <c r="Q45" s="611"/>
      <c r="R45" s="611"/>
      <c r="S45" s="611"/>
      <c r="T45" s="611"/>
      <c r="U45" s="611"/>
      <c r="V45" s="855"/>
      <c r="W45" s="853"/>
      <c r="X45" s="850"/>
      <c r="Y45" s="779"/>
      <c r="Z45" s="779"/>
      <c r="AA45" s="779"/>
      <c r="AB45" s="779"/>
      <c r="AC45" s="851"/>
      <c r="AD45" s="852"/>
      <c r="AE45" s="854"/>
      <c r="AF45" s="751"/>
      <c r="AG45" s="751"/>
      <c r="AH45" s="1028"/>
      <c r="AI45" s="751"/>
      <c r="AJ45" s="44" t="s">
        <v>597</v>
      </c>
      <c r="AK45" s="42" t="s">
        <v>598</v>
      </c>
      <c r="AL45" s="42">
        <v>1</v>
      </c>
      <c r="AM45" s="42" t="s">
        <v>586</v>
      </c>
      <c r="AN45" s="46">
        <v>45337</v>
      </c>
      <c r="AO45" s="46">
        <v>45397</v>
      </c>
      <c r="AP45" s="43">
        <f t="shared" si="4"/>
        <v>60</v>
      </c>
      <c r="AQ45" s="42">
        <v>1057445</v>
      </c>
      <c r="AR45" s="42"/>
      <c r="AS45" s="611"/>
      <c r="AT45" s="611"/>
      <c r="AU45" s="611"/>
      <c r="AV45" s="661"/>
      <c r="AW45" s="611"/>
      <c r="AX45" s="611"/>
      <c r="AY45" s="611"/>
      <c r="AZ45" s="647"/>
      <c r="BA45" s="647"/>
      <c r="BB45" s="647"/>
      <c r="BC45" s="647"/>
      <c r="BD45" s="650"/>
      <c r="BE45" s="647"/>
      <c r="BF45" s="653"/>
      <c r="BG45" s="653"/>
    </row>
    <row r="46" spans="1:59" s="41" customFormat="1" ht="84.75" customHeight="1" x14ac:dyDescent="0.25">
      <c r="A46" s="611"/>
      <c r="B46" s="611"/>
      <c r="C46" s="611"/>
      <c r="D46" s="611"/>
      <c r="E46" s="973"/>
      <c r="F46" s="611"/>
      <c r="G46" s="611"/>
      <c r="H46" s="611"/>
      <c r="I46" s="974"/>
      <c r="J46" s="675"/>
      <c r="K46" s="675"/>
      <c r="L46" s="675"/>
      <c r="M46" s="675"/>
      <c r="N46" s="611"/>
      <c r="O46" s="611"/>
      <c r="P46" s="972"/>
      <c r="Q46" s="611"/>
      <c r="R46" s="611"/>
      <c r="S46" s="611"/>
      <c r="T46" s="611"/>
      <c r="U46" s="611"/>
      <c r="V46" s="855"/>
      <c r="W46" s="853"/>
      <c r="X46" s="850"/>
      <c r="Y46" s="779"/>
      <c r="Z46" s="779"/>
      <c r="AA46" s="779"/>
      <c r="AB46" s="779"/>
      <c r="AC46" s="851"/>
      <c r="AD46" s="852"/>
      <c r="AE46" s="854"/>
      <c r="AF46" s="751"/>
      <c r="AG46" s="751"/>
      <c r="AH46" s="1028"/>
      <c r="AI46" s="751"/>
      <c r="AJ46" s="44" t="s">
        <v>603</v>
      </c>
      <c r="AK46" s="42" t="s">
        <v>604</v>
      </c>
      <c r="AL46" s="42">
        <v>1</v>
      </c>
      <c r="AM46" s="42" t="s">
        <v>586</v>
      </c>
      <c r="AN46" s="46">
        <v>45337</v>
      </c>
      <c r="AO46" s="46">
        <v>45397</v>
      </c>
      <c r="AP46" s="43">
        <f t="shared" si="4"/>
        <v>60</v>
      </c>
      <c r="AQ46" s="42">
        <v>1057445</v>
      </c>
      <c r="AR46" s="42"/>
      <c r="AS46" s="611"/>
      <c r="AT46" s="611"/>
      <c r="AU46" s="611"/>
      <c r="AV46" s="661"/>
      <c r="AW46" s="611"/>
      <c r="AX46" s="611"/>
      <c r="AY46" s="611"/>
      <c r="AZ46" s="42" t="s">
        <v>154</v>
      </c>
      <c r="BA46" s="93" t="s">
        <v>593</v>
      </c>
      <c r="BB46" s="44" t="s">
        <v>594</v>
      </c>
      <c r="BC46" s="44" t="s">
        <v>346</v>
      </c>
      <c r="BD46" s="46">
        <v>45323</v>
      </c>
      <c r="BE46" s="42" t="s">
        <v>244</v>
      </c>
      <c r="BF46" s="44" t="s">
        <v>595</v>
      </c>
      <c r="BG46" s="44" t="s">
        <v>596</v>
      </c>
    </row>
    <row r="47" spans="1:59" s="41" customFormat="1" ht="130.5" customHeight="1" x14ac:dyDescent="0.25">
      <c r="A47" s="611"/>
      <c r="B47" s="611"/>
      <c r="C47" s="611"/>
      <c r="D47" s="611"/>
      <c r="E47" s="973"/>
      <c r="F47" s="611"/>
      <c r="G47" s="611"/>
      <c r="H47" s="611"/>
      <c r="I47" s="974"/>
      <c r="J47" s="675"/>
      <c r="K47" s="675"/>
      <c r="L47" s="675"/>
      <c r="M47" s="675"/>
      <c r="N47" s="611"/>
      <c r="O47" s="611"/>
      <c r="P47" s="972"/>
      <c r="Q47" s="611"/>
      <c r="R47" s="611"/>
      <c r="S47" s="611"/>
      <c r="T47" s="611"/>
      <c r="U47" s="611"/>
      <c r="V47" s="855"/>
      <c r="W47" s="853"/>
      <c r="X47" s="850"/>
      <c r="Y47" s="779"/>
      <c r="Z47" s="779"/>
      <c r="AA47" s="779"/>
      <c r="AB47" s="779"/>
      <c r="AC47" s="851"/>
      <c r="AD47" s="852"/>
      <c r="AE47" s="854"/>
      <c r="AF47" s="751"/>
      <c r="AG47" s="751"/>
      <c r="AH47" s="1028"/>
      <c r="AI47" s="751"/>
      <c r="AJ47" s="44" t="s">
        <v>933</v>
      </c>
      <c r="AK47" s="42" t="s">
        <v>934</v>
      </c>
      <c r="AL47" s="42">
        <v>3</v>
      </c>
      <c r="AM47" s="42" t="s">
        <v>586</v>
      </c>
      <c r="AN47" s="46">
        <v>45366</v>
      </c>
      <c r="AO47" s="46">
        <v>45534</v>
      </c>
      <c r="AP47" s="43">
        <f t="shared" si="4"/>
        <v>168</v>
      </c>
      <c r="AQ47" s="42">
        <v>20</v>
      </c>
      <c r="AR47" s="42"/>
      <c r="AS47" s="611"/>
      <c r="AT47" s="611"/>
      <c r="AU47" s="611"/>
      <c r="AV47" s="661"/>
      <c r="AW47" s="611"/>
      <c r="AX47" s="611"/>
      <c r="AY47" s="611"/>
      <c r="AZ47" s="42" t="s">
        <v>599</v>
      </c>
      <c r="BA47" s="44" t="s">
        <v>587</v>
      </c>
      <c r="BB47" s="44" t="s">
        <v>600</v>
      </c>
      <c r="BC47" s="44" t="s">
        <v>346</v>
      </c>
      <c r="BD47" s="46">
        <v>45323</v>
      </c>
      <c r="BE47" s="42" t="s">
        <v>244</v>
      </c>
      <c r="BF47" s="44" t="s">
        <v>601</v>
      </c>
      <c r="BG47" s="44" t="s">
        <v>602</v>
      </c>
    </row>
    <row r="48" spans="1:59" s="41" customFormat="1" ht="99.75" customHeight="1" x14ac:dyDescent="0.25">
      <c r="A48" s="611"/>
      <c r="B48" s="611"/>
      <c r="C48" s="611"/>
      <c r="D48" s="611"/>
      <c r="E48" s="973"/>
      <c r="F48" s="611"/>
      <c r="G48" s="611"/>
      <c r="H48" s="611"/>
      <c r="I48" s="974"/>
      <c r="J48" s="676"/>
      <c r="K48" s="676"/>
      <c r="L48" s="676"/>
      <c r="M48" s="676"/>
      <c r="N48" s="611"/>
      <c r="O48" s="611"/>
      <c r="P48" s="972"/>
      <c r="Q48" s="611"/>
      <c r="R48" s="611"/>
      <c r="S48" s="611"/>
      <c r="T48" s="611"/>
      <c r="U48" s="611"/>
      <c r="V48" s="855"/>
      <c r="W48" s="853"/>
      <c r="X48" s="850"/>
      <c r="Y48" s="780"/>
      <c r="Z48" s="780"/>
      <c r="AA48" s="780"/>
      <c r="AB48" s="780"/>
      <c r="AC48" s="851"/>
      <c r="AD48" s="852"/>
      <c r="AE48" s="854"/>
      <c r="AF48" s="751"/>
      <c r="AG48" s="751"/>
      <c r="AH48" s="1028"/>
      <c r="AI48" s="751"/>
      <c r="AJ48" s="44" t="s">
        <v>935</v>
      </c>
      <c r="AK48" s="42" t="s">
        <v>936</v>
      </c>
      <c r="AL48" s="42">
        <v>5</v>
      </c>
      <c r="AM48" s="42" t="s">
        <v>586</v>
      </c>
      <c r="AN48" s="46">
        <v>45366</v>
      </c>
      <c r="AO48" s="46">
        <v>45534</v>
      </c>
      <c r="AP48" s="43">
        <f t="shared" si="4"/>
        <v>168</v>
      </c>
      <c r="AQ48" s="42">
        <v>5</v>
      </c>
      <c r="AR48" s="42"/>
      <c r="AS48" s="611"/>
      <c r="AT48" s="611"/>
      <c r="AU48" s="611"/>
      <c r="AV48" s="661"/>
      <c r="AW48" s="611"/>
      <c r="AX48" s="611"/>
      <c r="AY48" s="611"/>
      <c r="AZ48" s="42" t="s">
        <v>599</v>
      </c>
      <c r="BA48" s="44" t="s">
        <v>587</v>
      </c>
      <c r="BB48" s="44" t="s">
        <v>600</v>
      </c>
      <c r="BC48" s="44" t="s">
        <v>346</v>
      </c>
      <c r="BD48" s="46">
        <v>45323</v>
      </c>
      <c r="BE48" s="42" t="s">
        <v>244</v>
      </c>
      <c r="BF48" s="44"/>
      <c r="BG48" s="44"/>
    </row>
    <row r="49" spans="1:59" ht="75" customHeight="1" x14ac:dyDescent="0.25">
      <c r="A49" s="690" t="s">
        <v>561</v>
      </c>
      <c r="B49" s="690" t="s">
        <v>562</v>
      </c>
      <c r="C49" s="690" t="s">
        <v>563</v>
      </c>
      <c r="D49" s="690" t="s">
        <v>564</v>
      </c>
      <c r="E49" s="978">
        <v>0.57699999999999996</v>
      </c>
      <c r="F49" s="690" t="s">
        <v>565</v>
      </c>
      <c r="G49" s="976" t="s">
        <v>566</v>
      </c>
      <c r="H49" s="690" t="s">
        <v>605</v>
      </c>
      <c r="I49" s="978">
        <v>0.749</v>
      </c>
      <c r="J49" s="677">
        <v>0.749</v>
      </c>
      <c r="K49" s="677">
        <v>0</v>
      </c>
      <c r="L49" s="677">
        <v>0</v>
      </c>
      <c r="M49" s="677">
        <v>0.83899999999999997</v>
      </c>
      <c r="N49" s="690" t="s">
        <v>567</v>
      </c>
      <c r="O49" s="837" t="s">
        <v>606</v>
      </c>
      <c r="P49" s="837" t="s">
        <v>375</v>
      </c>
      <c r="Q49" s="859">
        <v>0</v>
      </c>
      <c r="R49" s="690" t="s">
        <v>607</v>
      </c>
      <c r="S49" s="662"/>
      <c r="T49" s="690" t="s">
        <v>142</v>
      </c>
      <c r="U49" s="690" t="s">
        <v>608</v>
      </c>
      <c r="V49" s="830">
        <v>0.6</v>
      </c>
      <c r="W49" s="846">
        <v>0.24</v>
      </c>
      <c r="X49" s="781">
        <v>0.36</v>
      </c>
      <c r="Y49" s="781">
        <v>0.06</v>
      </c>
      <c r="Z49" s="781">
        <v>7.0000000000000007E-2</v>
      </c>
      <c r="AA49" s="781">
        <v>0.05</v>
      </c>
      <c r="AB49" s="781">
        <v>0.03</v>
      </c>
      <c r="AC49" s="690" t="s">
        <v>609</v>
      </c>
      <c r="AD49" s="690" t="s">
        <v>610</v>
      </c>
      <c r="AE49" s="690" t="s">
        <v>610</v>
      </c>
      <c r="AF49" s="690" t="s">
        <v>611</v>
      </c>
      <c r="AG49" s="808" t="s">
        <v>612</v>
      </c>
      <c r="AH49" s="1029">
        <v>2021130010178</v>
      </c>
      <c r="AI49" s="808" t="s">
        <v>613</v>
      </c>
      <c r="AJ49" s="124" t="s">
        <v>614</v>
      </c>
      <c r="AK49" s="83" t="s">
        <v>615</v>
      </c>
      <c r="AL49" s="85">
        <v>300</v>
      </c>
      <c r="AM49" s="121" t="s">
        <v>616</v>
      </c>
      <c r="AN49" s="122">
        <v>45349</v>
      </c>
      <c r="AO49" s="122">
        <v>45652</v>
      </c>
      <c r="AP49" s="85">
        <f t="shared" si="4"/>
        <v>303</v>
      </c>
      <c r="AQ49" s="662">
        <v>2845</v>
      </c>
      <c r="AR49" s="662">
        <v>2000</v>
      </c>
      <c r="AS49" s="690" t="s">
        <v>617</v>
      </c>
      <c r="AT49" s="690" t="s">
        <v>959</v>
      </c>
      <c r="AU49" s="690" t="s">
        <v>1075</v>
      </c>
      <c r="AV49" s="606" t="s">
        <v>1074</v>
      </c>
      <c r="AW49" s="690" t="s">
        <v>678</v>
      </c>
      <c r="AX49" s="690" t="s">
        <v>1179</v>
      </c>
      <c r="AY49" s="662" t="s">
        <v>619</v>
      </c>
      <c r="AZ49" s="85" t="s">
        <v>154</v>
      </c>
      <c r="BA49" s="85" t="s">
        <v>620</v>
      </c>
      <c r="BB49" s="83" t="s">
        <v>620</v>
      </c>
      <c r="BC49" s="662" t="s">
        <v>618</v>
      </c>
      <c r="BD49" s="122">
        <v>45323</v>
      </c>
      <c r="BE49" s="86"/>
      <c r="BF49" s="84" t="s">
        <v>621</v>
      </c>
      <c r="BG49" s="84" t="s">
        <v>622</v>
      </c>
    </row>
    <row r="50" spans="1:59" ht="159.75" customHeight="1" x14ac:dyDescent="0.25">
      <c r="A50" s="691"/>
      <c r="B50" s="691"/>
      <c r="C50" s="691"/>
      <c r="D50" s="691"/>
      <c r="E50" s="979"/>
      <c r="F50" s="691"/>
      <c r="G50" s="977"/>
      <c r="H50" s="691"/>
      <c r="I50" s="979"/>
      <c r="J50" s="678"/>
      <c r="K50" s="678"/>
      <c r="L50" s="678"/>
      <c r="M50" s="678"/>
      <c r="N50" s="691"/>
      <c r="O50" s="838"/>
      <c r="P50" s="838"/>
      <c r="Q50" s="860"/>
      <c r="R50" s="691"/>
      <c r="S50" s="663"/>
      <c r="T50" s="691"/>
      <c r="U50" s="691"/>
      <c r="V50" s="831"/>
      <c r="W50" s="847"/>
      <c r="X50" s="782"/>
      <c r="Y50" s="782"/>
      <c r="Z50" s="782"/>
      <c r="AA50" s="782"/>
      <c r="AB50" s="782"/>
      <c r="AC50" s="691"/>
      <c r="AD50" s="691"/>
      <c r="AE50" s="691"/>
      <c r="AF50" s="691"/>
      <c r="AG50" s="809"/>
      <c r="AH50" s="1030"/>
      <c r="AI50" s="809"/>
      <c r="AJ50" s="124" t="s">
        <v>623</v>
      </c>
      <c r="AK50" s="83" t="s">
        <v>624</v>
      </c>
      <c r="AL50" s="127">
        <v>1</v>
      </c>
      <c r="AM50" s="163" t="s">
        <v>625</v>
      </c>
      <c r="AN50" s="122">
        <v>45349</v>
      </c>
      <c r="AO50" s="122">
        <v>45652</v>
      </c>
      <c r="AP50" s="85">
        <v>240</v>
      </c>
      <c r="AQ50" s="663"/>
      <c r="AR50" s="663"/>
      <c r="AS50" s="691"/>
      <c r="AT50" s="691"/>
      <c r="AU50" s="663"/>
      <c r="AV50" s="607"/>
      <c r="AW50" s="691"/>
      <c r="AX50" s="691"/>
      <c r="AY50" s="663"/>
      <c r="AZ50" s="125" t="s">
        <v>154</v>
      </c>
      <c r="BA50" s="85" t="s">
        <v>265</v>
      </c>
      <c r="BB50" s="83" t="s">
        <v>265</v>
      </c>
      <c r="BC50" s="663"/>
      <c r="BD50" s="122">
        <v>45323</v>
      </c>
      <c r="BE50" s="86"/>
      <c r="BF50" s="84" t="s">
        <v>626</v>
      </c>
      <c r="BG50" s="84" t="s">
        <v>627</v>
      </c>
    </row>
    <row r="51" spans="1:59" ht="90" x14ac:dyDescent="0.25">
      <c r="A51" s="691"/>
      <c r="B51" s="691"/>
      <c r="C51" s="691"/>
      <c r="D51" s="691"/>
      <c r="E51" s="979"/>
      <c r="F51" s="691"/>
      <c r="G51" s="691"/>
      <c r="H51" s="691"/>
      <c r="I51" s="979"/>
      <c r="J51" s="678"/>
      <c r="K51" s="678"/>
      <c r="L51" s="678"/>
      <c r="M51" s="678"/>
      <c r="N51" s="691"/>
      <c r="O51" s="838"/>
      <c r="P51" s="838"/>
      <c r="Q51" s="860"/>
      <c r="R51" s="691"/>
      <c r="S51" s="663"/>
      <c r="T51" s="691"/>
      <c r="U51" s="691"/>
      <c r="V51" s="831"/>
      <c r="W51" s="848"/>
      <c r="X51" s="782"/>
      <c r="Y51" s="782"/>
      <c r="Z51" s="782"/>
      <c r="AA51" s="782"/>
      <c r="AB51" s="782"/>
      <c r="AC51" s="691"/>
      <c r="AD51" s="691"/>
      <c r="AE51" s="691"/>
      <c r="AF51" s="691"/>
      <c r="AG51" s="809"/>
      <c r="AH51" s="1030"/>
      <c r="AI51" s="809"/>
      <c r="AJ51" s="124" t="s">
        <v>628</v>
      </c>
      <c r="AK51" s="83" t="s">
        <v>629</v>
      </c>
      <c r="AL51" s="123">
        <v>1</v>
      </c>
      <c r="AM51" s="124" t="s">
        <v>630</v>
      </c>
      <c r="AN51" s="122">
        <v>45383</v>
      </c>
      <c r="AO51" s="122">
        <v>45652</v>
      </c>
      <c r="AP51" s="85">
        <f t="shared" si="4"/>
        <v>269</v>
      </c>
      <c r="AQ51" s="663"/>
      <c r="AR51" s="663"/>
      <c r="AS51" s="691"/>
      <c r="AT51" s="691"/>
      <c r="AU51" s="663"/>
      <c r="AV51" s="607"/>
      <c r="AW51" s="691"/>
      <c r="AX51" s="691"/>
      <c r="AY51" s="663"/>
      <c r="AZ51" s="125" t="s">
        <v>154</v>
      </c>
      <c r="BA51" s="85" t="s">
        <v>620</v>
      </c>
      <c r="BB51" s="83" t="s">
        <v>620</v>
      </c>
      <c r="BC51" s="663"/>
      <c r="BD51" s="122">
        <v>45323</v>
      </c>
      <c r="BE51" s="86"/>
      <c r="BF51" s="84" t="s">
        <v>621</v>
      </c>
      <c r="BG51" s="84" t="s">
        <v>622</v>
      </c>
    </row>
    <row r="52" spans="1:59" ht="90" x14ac:dyDescent="0.25">
      <c r="A52" s="691"/>
      <c r="B52" s="691"/>
      <c r="C52" s="691"/>
      <c r="D52" s="691"/>
      <c r="E52" s="979"/>
      <c r="F52" s="691"/>
      <c r="G52" s="691"/>
      <c r="H52" s="691"/>
      <c r="I52" s="979"/>
      <c r="J52" s="678"/>
      <c r="K52" s="678"/>
      <c r="L52" s="678"/>
      <c r="M52" s="678"/>
      <c r="N52" s="691"/>
      <c r="O52" s="838"/>
      <c r="P52" s="838"/>
      <c r="Q52" s="860"/>
      <c r="R52" s="691"/>
      <c r="S52" s="663"/>
      <c r="T52" s="691"/>
      <c r="U52" s="691"/>
      <c r="V52" s="831"/>
      <c r="W52" s="848"/>
      <c r="X52" s="782"/>
      <c r="Y52" s="782"/>
      <c r="Z52" s="782"/>
      <c r="AA52" s="782"/>
      <c r="AB52" s="782"/>
      <c r="AC52" s="691"/>
      <c r="AD52" s="691"/>
      <c r="AE52" s="691"/>
      <c r="AF52" s="691"/>
      <c r="AG52" s="809"/>
      <c r="AH52" s="1030"/>
      <c r="AI52" s="809"/>
      <c r="AJ52" s="124" t="s">
        <v>631</v>
      </c>
      <c r="AK52" s="126" t="s">
        <v>632</v>
      </c>
      <c r="AL52" s="127">
        <v>1</v>
      </c>
      <c r="AM52" s="128" t="s">
        <v>633</v>
      </c>
      <c r="AN52" s="122">
        <v>45381</v>
      </c>
      <c r="AO52" s="122">
        <v>45652</v>
      </c>
      <c r="AP52" s="85">
        <f t="shared" si="4"/>
        <v>271</v>
      </c>
      <c r="AQ52" s="663"/>
      <c r="AR52" s="663"/>
      <c r="AS52" s="691"/>
      <c r="AT52" s="691"/>
      <c r="AU52" s="663"/>
      <c r="AV52" s="607"/>
      <c r="AW52" s="691"/>
      <c r="AX52" s="691"/>
      <c r="AY52" s="663"/>
      <c r="AZ52" s="85" t="s">
        <v>154</v>
      </c>
      <c r="BA52" s="85" t="s">
        <v>620</v>
      </c>
      <c r="BB52" s="83" t="s">
        <v>620</v>
      </c>
      <c r="BC52" s="663"/>
      <c r="BD52" s="122">
        <v>45323</v>
      </c>
      <c r="BE52" s="86"/>
      <c r="BF52" s="84" t="s">
        <v>634</v>
      </c>
      <c r="BG52" s="84" t="s">
        <v>635</v>
      </c>
    </row>
    <row r="53" spans="1:59" ht="105" x14ac:dyDescent="0.25">
      <c r="A53" s="691"/>
      <c r="B53" s="691"/>
      <c r="C53" s="691"/>
      <c r="D53" s="691"/>
      <c r="E53" s="979"/>
      <c r="F53" s="691"/>
      <c r="G53" s="691"/>
      <c r="H53" s="691"/>
      <c r="I53" s="979"/>
      <c r="J53" s="678"/>
      <c r="K53" s="678"/>
      <c r="L53" s="678"/>
      <c r="M53" s="678"/>
      <c r="N53" s="691"/>
      <c r="O53" s="838"/>
      <c r="P53" s="838"/>
      <c r="Q53" s="860"/>
      <c r="R53" s="691"/>
      <c r="S53" s="663"/>
      <c r="T53" s="691"/>
      <c r="U53" s="691"/>
      <c r="V53" s="831"/>
      <c r="W53" s="848"/>
      <c r="X53" s="782"/>
      <c r="Y53" s="782"/>
      <c r="Z53" s="782"/>
      <c r="AA53" s="782"/>
      <c r="AB53" s="782"/>
      <c r="AC53" s="691"/>
      <c r="AD53" s="691"/>
      <c r="AE53" s="691"/>
      <c r="AF53" s="691"/>
      <c r="AG53" s="809"/>
      <c r="AH53" s="1030"/>
      <c r="AI53" s="809"/>
      <c r="AJ53" s="124" t="s">
        <v>636</v>
      </c>
      <c r="AK53" s="83" t="s">
        <v>637</v>
      </c>
      <c r="AL53" s="127">
        <v>1</v>
      </c>
      <c r="AM53" s="124" t="s">
        <v>638</v>
      </c>
      <c r="AN53" s="122">
        <v>45356</v>
      </c>
      <c r="AO53" s="122">
        <v>45652</v>
      </c>
      <c r="AP53" s="85">
        <f t="shared" si="4"/>
        <v>296</v>
      </c>
      <c r="AQ53" s="663"/>
      <c r="AR53" s="663"/>
      <c r="AS53" s="691"/>
      <c r="AT53" s="691"/>
      <c r="AU53" s="663"/>
      <c r="AV53" s="607"/>
      <c r="AW53" s="691"/>
      <c r="AX53" s="691"/>
      <c r="AY53" s="663"/>
      <c r="AZ53" s="85" t="s">
        <v>154</v>
      </c>
      <c r="BA53" s="85" t="s">
        <v>620</v>
      </c>
      <c r="BB53" s="83" t="s">
        <v>620</v>
      </c>
      <c r="BC53" s="663"/>
      <c r="BD53" s="122">
        <v>45323</v>
      </c>
      <c r="BE53" s="86"/>
      <c r="BF53" s="84" t="s">
        <v>634</v>
      </c>
      <c r="BG53" s="84" t="s">
        <v>635</v>
      </c>
    </row>
    <row r="54" spans="1:59" ht="60" x14ac:dyDescent="0.25">
      <c r="A54" s="691"/>
      <c r="B54" s="691"/>
      <c r="C54" s="691"/>
      <c r="D54" s="691"/>
      <c r="E54" s="979"/>
      <c r="F54" s="691"/>
      <c r="G54" s="691"/>
      <c r="H54" s="691"/>
      <c r="I54" s="979"/>
      <c r="J54" s="678"/>
      <c r="K54" s="678"/>
      <c r="L54" s="678"/>
      <c r="M54" s="678"/>
      <c r="N54" s="691"/>
      <c r="O54" s="838"/>
      <c r="P54" s="838"/>
      <c r="Q54" s="860"/>
      <c r="R54" s="691"/>
      <c r="S54" s="663"/>
      <c r="T54" s="691"/>
      <c r="U54" s="691"/>
      <c r="V54" s="831"/>
      <c r="W54" s="848"/>
      <c r="X54" s="782"/>
      <c r="Y54" s="782"/>
      <c r="Z54" s="782"/>
      <c r="AA54" s="782"/>
      <c r="AB54" s="782"/>
      <c r="AC54" s="691"/>
      <c r="AD54" s="691"/>
      <c r="AE54" s="691"/>
      <c r="AF54" s="691"/>
      <c r="AG54" s="809"/>
      <c r="AH54" s="1030"/>
      <c r="AI54" s="809"/>
      <c r="AJ54" s="124" t="s">
        <v>639</v>
      </c>
      <c r="AK54" s="83" t="s">
        <v>640</v>
      </c>
      <c r="AL54" s="85">
        <v>300</v>
      </c>
      <c r="AM54" s="121" t="s">
        <v>641</v>
      </c>
      <c r="AN54" s="122">
        <v>45350</v>
      </c>
      <c r="AO54" s="122">
        <v>45652</v>
      </c>
      <c r="AP54" s="85">
        <f t="shared" si="4"/>
        <v>302</v>
      </c>
      <c r="AQ54" s="663"/>
      <c r="AR54" s="663"/>
      <c r="AS54" s="691"/>
      <c r="AT54" s="691"/>
      <c r="AU54" s="663"/>
      <c r="AV54" s="607"/>
      <c r="AW54" s="691"/>
      <c r="AX54" s="691"/>
      <c r="AY54" s="663"/>
      <c r="AZ54" s="85" t="s">
        <v>154</v>
      </c>
      <c r="BA54" s="85" t="s">
        <v>620</v>
      </c>
      <c r="BB54" s="83" t="s">
        <v>620</v>
      </c>
      <c r="BC54" s="663"/>
      <c r="BD54" s="122">
        <v>45323</v>
      </c>
      <c r="BE54" s="86"/>
      <c r="BF54" s="84" t="s">
        <v>642</v>
      </c>
      <c r="BG54" s="84" t="s">
        <v>643</v>
      </c>
    </row>
    <row r="55" spans="1:59" ht="90" x14ac:dyDescent="0.25">
      <c r="A55" s="691"/>
      <c r="B55" s="691"/>
      <c r="C55" s="691"/>
      <c r="D55" s="691"/>
      <c r="E55" s="979"/>
      <c r="F55" s="691"/>
      <c r="G55" s="691"/>
      <c r="H55" s="691"/>
      <c r="I55" s="979"/>
      <c r="J55" s="678"/>
      <c r="K55" s="678"/>
      <c r="L55" s="678"/>
      <c r="M55" s="678"/>
      <c r="N55" s="691"/>
      <c r="O55" s="838"/>
      <c r="P55" s="838"/>
      <c r="Q55" s="860"/>
      <c r="R55" s="691"/>
      <c r="S55" s="663"/>
      <c r="T55" s="691"/>
      <c r="U55" s="691"/>
      <c r="V55" s="831"/>
      <c r="W55" s="848"/>
      <c r="X55" s="782"/>
      <c r="Y55" s="782"/>
      <c r="Z55" s="782"/>
      <c r="AA55" s="782"/>
      <c r="AB55" s="782"/>
      <c r="AC55" s="691"/>
      <c r="AD55" s="691"/>
      <c r="AE55" s="691"/>
      <c r="AF55" s="691"/>
      <c r="AG55" s="809"/>
      <c r="AH55" s="1030"/>
      <c r="AI55" s="809"/>
      <c r="AJ55" s="124" t="s">
        <v>644</v>
      </c>
      <c r="AK55" s="83" t="s">
        <v>645</v>
      </c>
      <c r="AL55" s="83">
        <v>3</v>
      </c>
      <c r="AM55" s="121" t="s">
        <v>646</v>
      </c>
      <c r="AN55" s="122">
        <v>45352</v>
      </c>
      <c r="AO55" s="122">
        <v>45591</v>
      </c>
      <c r="AP55" s="85">
        <f t="shared" si="4"/>
        <v>239</v>
      </c>
      <c r="AQ55" s="663"/>
      <c r="AR55" s="663"/>
      <c r="AS55" s="691"/>
      <c r="AT55" s="691"/>
      <c r="AU55" s="663"/>
      <c r="AV55" s="607"/>
      <c r="AW55" s="691"/>
      <c r="AX55" s="691"/>
      <c r="AY55" s="663"/>
      <c r="AZ55" s="85" t="s">
        <v>154</v>
      </c>
      <c r="BA55" s="85" t="s">
        <v>620</v>
      </c>
      <c r="BB55" s="83" t="s">
        <v>620</v>
      </c>
      <c r="BC55" s="663"/>
      <c r="BD55" s="122">
        <v>45323</v>
      </c>
      <c r="BE55" s="86"/>
      <c r="BF55" s="84" t="s">
        <v>642</v>
      </c>
      <c r="BG55" s="84" t="s">
        <v>647</v>
      </c>
    </row>
    <row r="56" spans="1:59" ht="120" x14ac:dyDescent="0.25">
      <c r="A56" s="691"/>
      <c r="B56" s="691"/>
      <c r="C56" s="691"/>
      <c r="D56" s="691"/>
      <c r="E56" s="979"/>
      <c r="F56" s="691"/>
      <c r="G56" s="691"/>
      <c r="H56" s="691"/>
      <c r="I56" s="979"/>
      <c r="J56" s="678"/>
      <c r="K56" s="678"/>
      <c r="L56" s="678"/>
      <c r="M56" s="678"/>
      <c r="N56" s="691"/>
      <c r="O56" s="838"/>
      <c r="P56" s="838"/>
      <c r="Q56" s="860"/>
      <c r="R56" s="691"/>
      <c r="S56" s="663"/>
      <c r="T56" s="691"/>
      <c r="U56" s="691"/>
      <c r="V56" s="831"/>
      <c r="W56" s="848"/>
      <c r="X56" s="782"/>
      <c r="Y56" s="782"/>
      <c r="Z56" s="782"/>
      <c r="AA56" s="782"/>
      <c r="AB56" s="782"/>
      <c r="AC56" s="691"/>
      <c r="AD56" s="691"/>
      <c r="AE56" s="691"/>
      <c r="AF56" s="691"/>
      <c r="AG56" s="809"/>
      <c r="AH56" s="1030"/>
      <c r="AI56" s="809"/>
      <c r="AJ56" s="124" t="s">
        <v>648</v>
      </c>
      <c r="AK56" s="83" t="s">
        <v>649</v>
      </c>
      <c r="AL56" s="127">
        <v>1</v>
      </c>
      <c r="AM56" s="121" t="s">
        <v>650</v>
      </c>
      <c r="AN56" s="122">
        <v>45383</v>
      </c>
      <c r="AO56" s="122">
        <v>45611</v>
      </c>
      <c r="AP56" s="85">
        <f t="shared" si="4"/>
        <v>228</v>
      </c>
      <c r="AQ56" s="663"/>
      <c r="AR56" s="663"/>
      <c r="AS56" s="691"/>
      <c r="AT56" s="691"/>
      <c r="AU56" s="663"/>
      <c r="AV56" s="607"/>
      <c r="AW56" s="691"/>
      <c r="AX56" s="691"/>
      <c r="AY56" s="663"/>
      <c r="AZ56" s="85" t="s">
        <v>154</v>
      </c>
      <c r="BA56" s="85" t="s">
        <v>651</v>
      </c>
      <c r="BB56" s="83" t="s">
        <v>651</v>
      </c>
      <c r="BC56" s="663"/>
      <c r="BD56" s="122">
        <v>45323</v>
      </c>
      <c r="BE56" s="86"/>
      <c r="BF56" s="84" t="s">
        <v>642</v>
      </c>
      <c r="BG56" s="84" t="s">
        <v>652</v>
      </c>
    </row>
    <row r="57" spans="1:59" ht="135" x14ac:dyDescent="0.25">
      <c r="A57" s="691"/>
      <c r="B57" s="691"/>
      <c r="C57" s="691"/>
      <c r="D57" s="691"/>
      <c r="E57" s="979"/>
      <c r="F57" s="691"/>
      <c r="G57" s="691"/>
      <c r="H57" s="691"/>
      <c r="I57" s="979"/>
      <c r="J57" s="678"/>
      <c r="K57" s="678"/>
      <c r="L57" s="678"/>
      <c r="M57" s="678"/>
      <c r="N57" s="691"/>
      <c r="O57" s="838"/>
      <c r="P57" s="838"/>
      <c r="Q57" s="860"/>
      <c r="R57" s="691"/>
      <c r="S57" s="663"/>
      <c r="T57" s="691"/>
      <c r="U57" s="691"/>
      <c r="V57" s="831"/>
      <c r="W57" s="848"/>
      <c r="X57" s="782"/>
      <c r="Y57" s="782"/>
      <c r="Z57" s="782"/>
      <c r="AA57" s="782"/>
      <c r="AB57" s="782"/>
      <c r="AC57" s="691"/>
      <c r="AD57" s="691"/>
      <c r="AE57" s="691"/>
      <c r="AF57" s="691"/>
      <c r="AG57" s="809"/>
      <c r="AH57" s="1030"/>
      <c r="AI57" s="809"/>
      <c r="AJ57" s="124" t="s">
        <v>653</v>
      </c>
      <c r="AK57" s="83" t="s">
        <v>654</v>
      </c>
      <c r="AL57" s="127">
        <v>1</v>
      </c>
      <c r="AM57" s="121" t="s">
        <v>655</v>
      </c>
      <c r="AN57" s="122">
        <v>45337</v>
      </c>
      <c r="AO57" s="122">
        <v>45652</v>
      </c>
      <c r="AP57" s="85">
        <f t="shared" si="4"/>
        <v>315</v>
      </c>
      <c r="AQ57" s="663"/>
      <c r="AR57" s="663"/>
      <c r="AS57" s="691"/>
      <c r="AT57" s="691"/>
      <c r="AU57" s="663"/>
      <c r="AV57" s="607"/>
      <c r="AW57" s="691"/>
      <c r="AX57" s="691"/>
      <c r="AY57" s="663"/>
      <c r="AZ57" s="85" t="s">
        <v>154</v>
      </c>
      <c r="BA57" s="85" t="s">
        <v>620</v>
      </c>
      <c r="BB57" s="83" t="s">
        <v>620</v>
      </c>
      <c r="BC57" s="663"/>
      <c r="BD57" s="122">
        <v>45323</v>
      </c>
      <c r="BE57" s="86"/>
      <c r="BF57" s="84" t="s">
        <v>642</v>
      </c>
      <c r="BG57" s="84" t="s">
        <v>652</v>
      </c>
    </row>
    <row r="58" spans="1:59" ht="60" x14ac:dyDescent="0.25">
      <c r="A58" s="692"/>
      <c r="B58" s="692"/>
      <c r="C58" s="692"/>
      <c r="D58" s="692"/>
      <c r="E58" s="980"/>
      <c r="F58" s="692"/>
      <c r="G58" s="692"/>
      <c r="H58" s="692"/>
      <c r="I58" s="980"/>
      <c r="J58" s="679"/>
      <c r="K58" s="679"/>
      <c r="L58" s="679"/>
      <c r="M58" s="679"/>
      <c r="N58" s="692"/>
      <c r="O58" s="839"/>
      <c r="P58" s="839"/>
      <c r="Q58" s="861"/>
      <c r="R58" s="692"/>
      <c r="S58" s="664"/>
      <c r="T58" s="692"/>
      <c r="U58" s="692"/>
      <c r="V58" s="832"/>
      <c r="W58" s="849"/>
      <c r="X58" s="783"/>
      <c r="Y58" s="783"/>
      <c r="Z58" s="783"/>
      <c r="AA58" s="783"/>
      <c r="AB58" s="783"/>
      <c r="AC58" s="692"/>
      <c r="AD58" s="692"/>
      <c r="AE58" s="692"/>
      <c r="AF58" s="692"/>
      <c r="AG58" s="810"/>
      <c r="AH58" s="1031"/>
      <c r="AI58" s="810"/>
      <c r="AJ58" s="124" t="s">
        <v>656</v>
      </c>
      <c r="AK58" s="83" t="s">
        <v>657</v>
      </c>
      <c r="AL58" s="85">
        <v>2</v>
      </c>
      <c r="AM58" s="121" t="s">
        <v>658</v>
      </c>
      <c r="AN58" s="122">
        <v>45327</v>
      </c>
      <c r="AO58" s="122">
        <v>45652</v>
      </c>
      <c r="AP58" s="85">
        <f t="shared" si="4"/>
        <v>325</v>
      </c>
      <c r="AQ58" s="664"/>
      <c r="AR58" s="664"/>
      <c r="AS58" s="692"/>
      <c r="AT58" s="692"/>
      <c r="AU58" s="664"/>
      <c r="AV58" s="608"/>
      <c r="AW58" s="692"/>
      <c r="AX58" s="692"/>
      <c r="AY58" s="664"/>
      <c r="AZ58" s="85" t="s">
        <v>154</v>
      </c>
      <c r="BA58" s="85" t="s">
        <v>620</v>
      </c>
      <c r="BB58" s="83" t="s">
        <v>620</v>
      </c>
      <c r="BC58" s="664"/>
      <c r="BD58" s="122">
        <v>45323</v>
      </c>
      <c r="BE58" s="86"/>
      <c r="BF58" s="84" t="s">
        <v>659</v>
      </c>
      <c r="BG58" s="84" t="s">
        <v>660</v>
      </c>
    </row>
    <row r="59" spans="1:59" ht="93.75" customHeight="1" x14ac:dyDescent="0.25">
      <c r="A59" s="856" t="s">
        <v>661</v>
      </c>
      <c r="B59" s="706" t="s">
        <v>562</v>
      </c>
      <c r="C59" s="706" t="s">
        <v>563</v>
      </c>
      <c r="D59" s="706" t="s">
        <v>564</v>
      </c>
      <c r="E59" s="857">
        <v>0.57699999999999996</v>
      </c>
      <c r="F59" s="706" t="s">
        <v>662</v>
      </c>
      <c r="G59" s="706" t="s">
        <v>566</v>
      </c>
      <c r="H59" s="706" t="s">
        <v>162</v>
      </c>
      <c r="I59" s="828">
        <v>0.749</v>
      </c>
      <c r="J59" s="828">
        <v>0.749</v>
      </c>
      <c r="K59" s="828">
        <v>0</v>
      </c>
      <c r="L59" s="828">
        <v>0</v>
      </c>
      <c r="M59" s="828">
        <v>0.83899999999999997</v>
      </c>
      <c r="N59" s="706" t="s">
        <v>663</v>
      </c>
      <c r="O59" s="706" t="s">
        <v>664</v>
      </c>
      <c r="P59" s="819" t="s">
        <v>665</v>
      </c>
      <c r="Q59" s="706" t="s">
        <v>666</v>
      </c>
      <c r="R59" s="706" t="s">
        <v>667</v>
      </c>
      <c r="S59" s="821"/>
      <c r="T59" s="716" t="s">
        <v>142</v>
      </c>
      <c r="U59" s="706" t="s">
        <v>668</v>
      </c>
      <c r="V59" s="716">
        <v>8</v>
      </c>
      <c r="W59" s="863">
        <v>3</v>
      </c>
      <c r="X59" s="815">
        <v>5</v>
      </c>
      <c r="Y59" s="815">
        <v>0</v>
      </c>
      <c r="Z59" s="815">
        <v>1</v>
      </c>
      <c r="AA59" s="815">
        <v>1</v>
      </c>
      <c r="AB59" s="815">
        <v>1</v>
      </c>
      <c r="AC59" s="812" t="s">
        <v>669</v>
      </c>
      <c r="AD59" s="812" t="s">
        <v>670</v>
      </c>
      <c r="AE59" s="879" t="s">
        <v>671</v>
      </c>
      <c r="AF59" s="812" t="s">
        <v>672</v>
      </c>
      <c r="AG59" s="881" t="s">
        <v>673</v>
      </c>
      <c r="AH59" s="883">
        <v>2021130010285</v>
      </c>
      <c r="AI59" s="881" t="s">
        <v>674</v>
      </c>
      <c r="AJ59" s="754" t="s">
        <v>939</v>
      </c>
      <c r="AK59" s="752" t="s">
        <v>940</v>
      </c>
      <c r="AL59" s="760">
        <v>1</v>
      </c>
      <c r="AM59" s="752" t="s">
        <v>675</v>
      </c>
      <c r="AN59" s="866">
        <v>45323</v>
      </c>
      <c r="AO59" s="756">
        <v>45383</v>
      </c>
      <c r="AP59" s="758">
        <f>+AO59-AN59</f>
        <v>60</v>
      </c>
      <c r="AQ59" s="760">
        <v>2000</v>
      </c>
      <c r="AR59" s="716">
        <v>1000</v>
      </c>
      <c r="AS59" s="706" t="s">
        <v>676</v>
      </c>
      <c r="AT59" s="706" t="s">
        <v>677</v>
      </c>
      <c r="AU59" s="706" t="s">
        <v>1076</v>
      </c>
      <c r="AV59" s="721" t="s">
        <v>1077</v>
      </c>
      <c r="AW59" s="706" t="s">
        <v>678</v>
      </c>
      <c r="AX59" s="706" t="s">
        <v>679</v>
      </c>
      <c r="AY59" s="716" t="s">
        <v>680</v>
      </c>
      <c r="AZ59" s="716" t="s">
        <v>154</v>
      </c>
      <c r="BA59" s="706" t="s">
        <v>681</v>
      </c>
      <c r="BB59" s="716" t="s">
        <v>682</v>
      </c>
      <c r="BC59" s="706" t="s">
        <v>678</v>
      </c>
      <c r="BD59" s="708">
        <v>45323</v>
      </c>
      <c r="BE59" s="718"/>
      <c r="BF59" s="706" t="s">
        <v>683</v>
      </c>
      <c r="BG59" s="166" t="s">
        <v>684</v>
      </c>
    </row>
    <row r="60" spans="1:59" ht="46.5" customHeight="1" x14ac:dyDescent="0.25">
      <c r="A60" s="856"/>
      <c r="B60" s="715"/>
      <c r="C60" s="715"/>
      <c r="D60" s="715"/>
      <c r="E60" s="858"/>
      <c r="F60" s="715"/>
      <c r="G60" s="715"/>
      <c r="H60" s="715"/>
      <c r="I60" s="829"/>
      <c r="J60" s="829"/>
      <c r="K60" s="829"/>
      <c r="L60" s="829"/>
      <c r="M60" s="829"/>
      <c r="N60" s="715"/>
      <c r="O60" s="715"/>
      <c r="P60" s="820"/>
      <c r="Q60" s="715"/>
      <c r="R60" s="715"/>
      <c r="S60" s="822"/>
      <c r="T60" s="720"/>
      <c r="U60" s="715"/>
      <c r="V60" s="720"/>
      <c r="W60" s="864"/>
      <c r="X60" s="816"/>
      <c r="Y60" s="816"/>
      <c r="Z60" s="816"/>
      <c r="AA60" s="816"/>
      <c r="AB60" s="816"/>
      <c r="AC60" s="813"/>
      <c r="AD60" s="813"/>
      <c r="AE60" s="880"/>
      <c r="AF60" s="813"/>
      <c r="AG60" s="882"/>
      <c r="AH60" s="884"/>
      <c r="AI60" s="882"/>
      <c r="AJ60" s="811"/>
      <c r="AK60" s="762"/>
      <c r="AL60" s="763"/>
      <c r="AM60" s="762"/>
      <c r="AN60" s="1033"/>
      <c r="AO60" s="874"/>
      <c r="AP60" s="1032"/>
      <c r="AQ60" s="763"/>
      <c r="AR60" s="720"/>
      <c r="AS60" s="715"/>
      <c r="AT60" s="715"/>
      <c r="AU60" s="720"/>
      <c r="AV60" s="722"/>
      <c r="AW60" s="715"/>
      <c r="AX60" s="715"/>
      <c r="AY60" s="720"/>
      <c r="AZ60" s="717"/>
      <c r="BA60" s="707"/>
      <c r="BB60" s="717"/>
      <c r="BC60" s="707"/>
      <c r="BD60" s="709"/>
      <c r="BE60" s="719"/>
      <c r="BF60" s="707"/>
      <c r="BG60" s="166" t="s">
        <v>685</v>
      </c>
    </row>
    <row r="61" spans="1:59" ht="76.5" customHeight="1" x14ac:dyDescent="0.25">
      <c r="A61" s="856"/>
      <c r="B61" s="715"/>
      <c r="C61" s="715"/>
      <c r="D61" s="715"/>
      <c r="E61" s="858"/>
      <c r="F61" s="715"/>
      <c r="G61" s="715"/>
      <c r="H61" s="715"/>
      <c r="I61" s="829"/>
      <c r="J61" s="829"/>
      <c r="K61" s="829"/>
      <c r="L61" s="829"/>
      <c r="M61" s="829"/>
      <c r="N61" s="715"/>
      <c r="O61" s="715"/>
      <c r="P61" s="820"/>
      <c r="Q61" s="715"/>
      <c r="R61" s="715"/>
      <c r="S61" s="822"/>
      <c r="T61" s="720"/>
      <c r="U61" s="715"/>
      <c r="V61" s="720"/>
      <c r="W61" s="864"/>
      <c r="X61" s="816"/>
      <c r="Y61" s="816"/>
      <c r="Z61" s="816"/>
      <c r="AA61" s="816"/>
      <c r="AB61" s="816"/>
      <c r="AC61" s="813"/>
      <c r="AD61" s="813"/>
      <c r="AE61" s="880"/>
      <c r="AF61" s="813"/>
      <c r="AG61" s="882"/>
      <c r="AH61" s="884"/>
      <c r="AI61" s="882"/>
      <c r="AJ61" s="755"/>
      <c r="AK61" s="753"/>
      <c r="AL61" s="761"/>
      <c r="AM61" s="753"/>
      <c r="AN61" s="867"/>
      <c r="AO61" s="757"/>
      <c r="AP61" s="759"/>
      <c r="AQ61" s="761"/>
      <c r="AR61" s="717"/>
      <c r="AS61" s="715"/>
      <c r="AT61" s="715"/>
      <c r="AU61" s="720"/>
      <c r="AV61" s="722"/>
      <c r="AW61" s="715"/>
      <c r="AX61" s="715"/>
      <c r="AY61" s="720"/>
      <c r="AZ61" s="716" t="s">
        <v>239</v>
      </c>
      <c r="BA61" s="706" t="s">
        <v>681</v>
      </c>
      <c r="BB61" s="716" t="s">
        <v>682</v>
      </c>
      <c r="BC61" s="706" t="s">
        <v>678</v>
      </c>
      <c r="BD61" s="708">
        <v>45323</v>
      </c>
      <c r="BE61" s="718"/>
      <c r="BF61" s="706" t="s">
        <v>686</v>
      </c>
      <c r="BG61" s="166" t="s">
        <v>687</v>
      </c>
    </row>
    <row r="62" spans="1:59" ht="150" customHeight="1" x14ac:dyDescent="0.25">
      <c r="A62" s="856"/>
      <c r="B62" s="715"/>
      <c r="C62" s="715"/>
      <c r="D62" s="715"/>
      <c r="E62" s="858"/>
      <c r="F62" s="715"/>
      <c r="G62" s="715"/>
      <c r="H62" s="715"/>
      <c r="I62" s="829"/>
      <c r="J62" s="829"/>
      <c r="K62" s="829"/>
      <c r="L62" s="829"/>
      <c r="M62" s="829"/>
      <c r="N62" s="715"/>
      <c r="O62" s="715"/>
      <c r="P62" s="820"/>
      <c r="Q62" s="715"/>
      <c r="R62" s="715"/>
      <c r="S62" s="822"/>
      <c r="T62" s="720"/>
      <c r="U62" s="715"/>
      <c r="V62" s="720"/>
      <c r="W62" s="864"/>
      <c r="X62" s="816"/>
      <c r="Y62" s="816"/>
      <c r="Z62" s="816"/>
      <c r="AA62" s="816"/>
      <c r="AB62" s="816"/>
      <c r="AC62" s="813"/>
      <c r="AD62" s="813"/>
      <c r="AE62" s="880"/>
      <c r="AF62" s="813"/>
      <c r="AG62" s="882"/>
      <c r="AH62" s="884"/>
      <c r="AI62" s="882"/>
      <c r="AJ62" s="754" t="s">
        <v>941</v>
      </c>
      <c r="AK62" s="752" t="s">
        <v>942</v>
      </c>
      <c r="AL62" s="760">
        <v>1</v>
      </c>
      <c r="AM62" s="752" t="s">
        <v>675</v>
      </c>
      <c r="AN62" s="866">
        <v>45323</v>
      </c>
      <c r="AO62" s="756">
        <v>45627</v>
      </c>
      <c r="AP62" s="758">
        <f>+AO62-AN62</f>
        <v>304</v>
      </c>
      <c r="AQ62" s="760">
        <v>346</v>
      </c>
      <c r="AR62" s="716">
        <v>100</v>
      </c>
      <c r="AS62" s="715"/>
      <c r="AT62" s="715"/>
      <c r="AU62" s="720"/>
      <c r="AV62" s="722"/>
      <c r="AW62" s="715"/>
      <c r="AX62" s="715"/>
      <c r="AY62" s="720"/>
      <c r="AZ62" s="717"/>
      <c r="BA62" s="707"/>
      <c r="BB62" s="717"/>
      <c r="BC62" s="707"/>
      <c r="BD62" s="709"/>
      <c r="BE62" s="719"/>
      <c r="BF62" s="707"/>
      <c r="BG62" s="166" t="s">
        <v>689</v>
      </c>
    </row>
    <row r="63" spans="1:59" ht="150" customHeight="1" x14ac:dyDescent="0.25">
      <c r="A63" s="856"/>
      <c r="B63" s="715"/>
      <c r="C63" s="715"/>
      <c r="D63" s="715"/>
      <c r="E63" s="858"/>
      <c r="F63" s="715"/>
      <c r="G63" s="715"/>
      <c r="H63" s="715"/>
      <c r="I63" s="829"/>
      <c r="J63" s="829"/>
      <c r="K63" s="829"/>
      <c r="L63" s="829"/>
      <c r="M63" s="829"/>
      <c r="N63" s="715"/>
      <c r="O63" s="715"/>
      <c r="P63" s="820"/>
      <c r="Q63" s="715"/>
      <c r="R63" s="715"/>
      <c r="S63" s="822"/>
      <c r="T63" s="720"/>
      <c r="U63" s="715"/>
      <c r="V63" s="720"/>
      <c r="W63" s="864"/>
      <c r="X63" s="816"/>
      <c r="Y63" s="816"/>
      <c r="Z63" s="816"/>
      <c r="AA63" s="816"/>
      <c r="AB63" s="816"/>
      <c r="AC63" s="813"/>
      <c r="AD63" s="813"/>
      <c r="AE63" s="880"/>
      <c r="AF63" s="813"/>
      <c r="AG63" s="882"/>
      <c r="AH63" s="884"/>
      <c r="AI63" s="882"/>
      <c r="AJ63" s="755"/>
      <c r="AK63" s="753"/>
      <c r="AL63" s="761"/>
      <c r="AM63" s="753"/>
      <c r="AN63" s="867"/>
      <c r="AO63" s="757"/>
      <c r="AP63" s="759"/>
      <c r="AQ63" s="761"/>
      <c r="AR63" s="717"/>
      <c r="AS63" s="715"/>
      <c r="AT63" s="715"/>
      <c r="AU63" s="720"/>
      <c r="AV63" s="722"/>
      <c r="AW63" s="715"/>
      <c r="AX63" s="715"/>
      <c r="AY63" s="720"/>
      <c r="AZ63" s="716" t="s">
        <v>154</v>
      </c>
      <c r="BA63" s="706" t="s">
        <v>690</v>
      </c>
      <c r="BB63" s="716" t="s">
        <v>691</v>
      </c>
      <c r="BC63" s="706" t="s">
        <v>678</v>
      </c>
      <c r="BD63" s="708">
        <v>45323</v>
      </c>
      <c r="BE63" s="710"/>
      <c r="BF63" s="706" t="s">
        <v>692</v>
      </c>
      <c r="BG63" s="166" t="s">
        <v>693</v>
      </c>
    </row>
    <row r="64" spans="1:59" ht="150" customHeight="1" x14ac:dyDescent="0.25">
      <c r="A64" s="856"/>
      <c r="B64" s="715"/>
      <c r="C64" s="715"/>
      <c r="D64" s="715"/>
      <c r="E64" s="858"/>
      <c r="F64" s="715"/>
      <c r="G64" s="715"/>
      <c r="H64" s="715"/>
      <c r="I64" s="829"/>
      <c r="J64" s="829"/>
      <c r="K64" s="829"/>
      <c r="L64" s="829"/>
      <c r="M64" s="829"/>
      <c r="N64" s="715"/>
      <c r="O64" s="715"/>
      <c r="P64" s="820"/>
      <c r="Q64" s="715"/>
      <c r="R64" s="715"/>
      <c r="S64" s="822"/>
      <c r="T64" s="720"/>
      <c r="U64" s="715"/>
      <c r="V64" s="720"/>
      <c r="W64" s="864"/>
      <c r="X64" s="816"/>
      <c r="Y64" s="816"/>
      <c r="Z64" s="816"/>
      <c r="AA64" s="816"/>
      <c r="AB64" s="816"/>
      <c r="AC64" s="813"/>
      <c r="AD64" s="813"/>
      <c r="AE64" s="880"/>
      <c r="AF64" s="813"/>
      <c r="AG64" s="882"/>
      <c r="AH64" s="884"/>
      <c r="AI64" s="882"/>
      <c r="AJ64" s="754" t="s">
        <v>943</v>
      </c>
      <c r="AK64" s="752" t="s">
        <v>944</v>
      </c>
      <c r="AL64" s="760">
        <v>1</v>
      </c>
      <c r="AM64" s="752" t="s">
        <v>675</v>
      </c>
      <c r="AN64" s="866">
        <v>45323</v>
      </c>
      <c r="AO64" s="756">
        <v>45627</v>
      </c>
      <c r="AP64" s="758">
        <f>+AO64-AN64</f>
        <v>304</v>
      </c>
      <c r="AQ64" s="760">
        <v>500</v>
      </c>
      <c r="AR64" s="716">
        <v>700</v>
      </c>
      <c r="AS64" s="715"/>
      <c r="AT64" s="715"/>
      <c r="AU64" s="720"/>
      <c r="AV64" s="722"/>
      <c r="AW64" s="715"/>
      <c r="AX64" s="715"/>
      <c r="AY64" s="720"/>
      <c r="AZ64" s="717"/>
      <c r="BA64" s="707"/>
      <c r="BB64" s="717"/>
      <c r="BC64" s="707"/>
      <c r="BD64" s="709"/>
      <c r="BE64" s="711"/>
      <c r="BF64" s="707"/>
      <c r="BG64" s="166" t="s">
        <v>694</v>
      </c>
    </row>
    <row r="65" spans="1:59" ht="150" customHeight="1" x14ac:dyDescent="0.25">
      <c r="A65" s="856"/>
      <c r="B65" s="715"/>
      <c r="C65" s="715"/>
      <c r="D65" s="715"/>
      <c r="E65" s="858"/>
      <c r="F65" s="715"/>
      <c r="G65" s="715"/>
      <c r="H65" s="715"/>
      <c r="I65" s="829"/>
      <c r="J65" s="829"/>
      <c r="K65" s="829"/>
      <c r="L65" s="829"/>
      <c r="M65" s="829"/>
      <c r="N65" s="715"/>
      <c r="O65" s="707"/>
      <c r="P65" s="862"/>
      <c r="Q65" s="707"/>
      <c r="R65" s="707"/>
      <c r="S65" s="824"/>
      <c r="T65" s="717"/>
      <c r="U65" s="707"/>
      <c r="V65" s="717"/>
      <c r="W65" s="865"/>
      <c r="X65" s="817"/>
      <c r="Y65" s="817"/>
      <c r="Z65" s="817"/>
      <c r="AA65" s="817"/>
      <c r="AB65" s="817"/>
      <c r="AC65" s="813"/>
      <c r="AD65" s="813"/>
      <c r="AE65" s="880"/>
      <c r="AF65" s="813"/>
      <c r="AG65" s="882"/>
      <c r="AH65" s="884"/>
      <c r="AI65" s="882"/>
      <c r="AJ65" s="755"/>
      <c r="AK65" s="753"/>
      <c r="AL65" s="761"/>
      <c r="AM65" s="753"/>
      <c r="AN65" s="867"/>
      <c r="AO65" s="757"/>
      <c r="AP65" s="759"/>
      <c r="AQ65" s="761"/>
      <c r="AR65" s="717"/>
      <c r="AS65" s="715"/>
      <c r="AT65" s="715"/>
      <c r="AU65" s="720"/>
      <c r="AV65" s="722"/>
      <c r="AW65" s="715"/>
      <c r="AX65" s="715"/>
      <c r="AY65" s="720"/>
      <c r="AZ65" s="716" t="s">
        <v>154</v>
      </c>
      <c r="BA65" s="706" t="s">
        <v>695</v>
      </c>
      <c r="BB65" s="716" t="s">
        <v>691</v>
      </c>
      <c r="BC65" s="706" t="s">
        <v>678</v>
      </c>
      <c r="BD65" s="708">
        <v>45323</v>
      </c>
      <c r="BE65" s="710"/>
      <c r="BF65" s="706" t="s">
        <v>696</v>
      </c>
      <c r="BG65" s="166" t="s">
        <v>697</v>
      </c>
    </row>
    <row r="66" spans="1:59" ht="150" customHeight="1" x14ac:dyDescent="0.25">
      <c r="A66" s="856"/>
      <c r="B66" s="715"/>
      <c r="C66" s="715"/>
      <c r="D66" s="715"/>
      <c r="E66" s="858"/>
      <c r="F66" s="715"/>
      <c r="G66" s="715"/>
      <c r="H66" s="715"/>
      <c r="I66" s="829"/>
      <c r="J66" s="829"/>
      <c r="K66" s="829"/>
      <c r="L66" s="829"/>
      <c r="M66" s="829"/>
      <c r="N66" s="715"/>
      <c r="O66" s="819" t="s">
        <v>698</v>
      </c>
      <c r="P66" s="819" t="s">
        <v>699</v>
      </c>
      <c r="Q66" s="716" t="s">
        <v>248</v>
      </c>
      <c r="R66" s="706" t="s">
        <v>662</v>
      </c>
      <c r="S66" s="821"/>
      <c r="T66" s="823" t="s">
        <v>142</v>
      </c>
      <c r="U66" s="706" t="s">
        <v>700</v>
      </c>
      <c r="V66" s="716">
        <v>1</v>
      </c>
      <c r="W66" s="863">
        <v>1</v>
      </c>
      <c r="X66" s="815">
        <v>1</v>
      </c>
      <c r="Y66" s="815">
        <v>0</v>
      </c>
      <c r="Z66" s="816">
        <v>1</v>
      </c>
      <c r="AA66" s="818">
        <v>0.34</v>
      </c>
      <c r="AB66" s="818">
        <v>1</v>
      </c>
      <c r="AC66" s="813"/>
      <c r="AD66" s="813"/>
      <c r="AE66" s="880"/>
      <c r="AF66" s="813"/>
      <c r="AG66" s="882"/>
      <c r="AH66" s="884"/>
      <c r="AI66" s="882"/>
      <c r="AJ66" s="754" t="s">
        <v>945</v>
      </c>
      <c r="AK66" s="752" t="s">
        <v>946</v>
      </c>
      <c r="AL66" s="760">
        <v>10</v>
      </c>
      <c r="AM66" s="752" t="s">
        <v>675</v>
      </c>
      <c r="AN66" s="866">
        <v>45323</v>
      </c>
      <c r="AO66" s="756">
        <v>45597</v>
      </c>
      <c r="AP66" s="758">
        <f>+AO66-AN66</f>
        <v>274</v>
      </c>
      <c r="AQ66" s="870">
        <v>500</v>
      </c>
      <c r="AR66" s="868">
        <v>1043926</v>
      </c>
      <c r="AS66" s="715"/>
      <c r="AT66" s="715"/>
      <c r="AU66" s="720"/>
      <c r="AV66" s="722"/>
      <c r="AW66" s="715"/>
      <c r="AX66" s="715"/>
      <c r="AY66" s="720"/>
      <c r="AZ66" s="717"/>
      <c r="BA66" s="707"/>
      <c r="BB66" s="717"/>
      <c r="BC66" s="707"/>
      <c r="BD66" s="709"/>
      <c r="BE66" s="711"/>
      <c r="BF66" s="707"/>
      <c r="BG66" s="166" t="s">
        <v>701</v>
      </c>
    </row>
    <row r="67" spans="1:59" ht="150" customHeight="1" x14ac:dyDescent="0.25">
      <c r="A67" s="856"/>
      <c r="B67" s="715"/>
      <c r="C67" s="715"/>
      <c r="D67" s="715"/>
      <c r="E67" s="858"/>
      <c r="F67" s="715"/>
      <c r="G67" s="715"/>
      <c r="H67" s="715"/>
      <c r="I67" s="829"/>
      <c r="J67" s="829"/>
      <c r="K67" s="829"/>
      <c r="L67" s="829"/>
      <c r="M67" s="829"/>
      <c r="N67" s="715"/>
      <c r="O67" s="820"/>
      <c r="P67" s="820"/>
      <c r="Q67" s="720"/>
      <c r="R67" s="715"/>
      <c r="S67" s="822"/>
      <c r="T67" s="823"/>
      <c r="U67" s="715"/>
      <c r="V67" s="720"/>
      <c r="W67" s="864"/>
      <c r="X67" s="816"/>
      <c r="Y67" s="816"/>
      <c r="Z67" s="816"/>
      <c r="AA67" s="818"/>
      <c r="AB67" s="818"/>
      <c r="AC67" s="813"/>
      <c r="AD67" s="813"/>
      <c r="AE67" s="880"/>
      <c r="AF67" s="813"/>
      <c r="AG67" s="882"/>
      <c r="AH67" s="884"/>
      <c r="AI67" s="882"/>
      <c r="AJ67" s="755"/>
      <c r="AK67" s="753"/>
      <c r="AL67" s="761"/>
      <c r="AM67" s="753"/>
      <c r="AN67" s="867"/>
      <c r="AO67" s="757"/>
      <c r="AP67" s="759"/>
      <c r="AQ67" s="871"/>
      <c r="AR67" s="869"/>
      <c r="AS67" s="715"/>
      <c r="AT67" s="715"/>
      <c r="AU67" s="720"/>
      <c r="AV67" s="722"/>
      <c r="AW67" s="715"/>
      <c r="AX67" s="715"/>
      <c r="AY67" s="720"/>
      <c r="AZ67" s="716" t="s">
        <v>239</v>
      </c>
      <c r="BA67" s="706"/>
      <c r="BB67" s="716"/>
      <c r="BC67" s="706"/>
      <c r="BD67" s="708"/>
      <c r="BE67" s="710"/>
      <c r="BF67" s="706" t="s">
        <v>702</v>
      </c>
      <c r="BG67" s="166" t="s">
        <v>703</v>
      </c>
    </row>
    <row r="68" spans="1:59" ht="150" customHeight="1" x14ac:dyDescent="0.25">
      <c r="A68" s="856"/>
      <c r="B68" s="715"/>
      <c r="C68" s="715"/>
      <c r="D68" s="715"/>
      <c r="E68" s="858"/>
      <c r="F68" s="715"/>
      <c r="G68" s="715"/>
      <c r="H68" s="715"/>
      <c r="I68" s="829"/>
      <c r="J68" s="829"/>
      <c r="K68" s="829"/>
      <c r="L68" s="829"/>
      <c r="M68" s="829"/>
      <c r="N68" s="715"/>
      <c r="O68" s="820"/>
      <c r="P68" s="820"/>
      <c r="Q68" s="720"/>
      <c r="R68" s="715"/>
      <c r="S68" s="822"/>
      <c r="T68" s="823"/>
      <c r="U68" s="715"/>
      <c r="V68" s="720"/>
      <c r="W68" s="864"/>
      <c r="X68" s="816"/>
      <c r="Y68" s="816"/>
      <c r="Z68" s="816"/>
      <c r="AA68" s="818"/>
      <c r="AB68" s="818"/>
      <c r="AC68" s="813"/>
      <c r="AD68" s="813"/>
      <c r="AE68" s="880"/>
      <c r="AF68" s="813"/>
      <c r="AG68" s="882"/>
      <c r="AH68" s="884"/>
      <c r="AI68" s="882"/>
      <c r="AJ68" s="754" t="s">
        <v>947</v>
      </c>
      <c r="AK68" s="752" t="s">
        <v>710</v>
      </c>
      <c r="AL68" s="760">
        <v>2</v>
      </c>
      <c r="AM68" s="752" t="s">
        <v>688</v>
      </c>
      <c r="AN68" s="866">
        <v>45323</v>
      </c>
      <c r="AO68" s="756">
        <v>45627</v>
      </c>
      <c r="AP68" s="758">
        <f>+AO68-AN68</f>
        <v>304</v>
      </c>
      <c r="AQ68" s="760">
        <v>1052015</v>
      </c>
      <c r="AR68" s="716">
        <v>100</v>
      </c>
      <c r="AS68" s="715"/>
      <c r="AT68" s="715"/>
      <c r="AU68" s="720"/>
      <c r="AV68" s="722"/>
      <c r="AW68" s="715"/>
      <c r="AX68" s="715"/>
      <c r="AY68" s="720"/>
      <c r="AZ68" s="717"/>
      <c r="BA68" s="707"/>
      <c r="BB68" s="717"/>
      <c r="BC68" s="707"/>
      <c r="BD68" s="709"/>
      <c r="BE68" s="711"/>
      <c r="BF68" s="707"/>
      <c r="BG68" s="166" t="s">
        <v>704</v>
      </c>
    </row>
    <row r="69" spans="1:59" ht="69.75" customHeight="1" x14ac:dyDescent="0.25">
      <c r="A69" s="856"/>
      <c r="B69" s="715"/>
      <c r="C69" s="715"/>
      <c r="D69" s="715"/>
      <c r="E69" s="858"/>
      <c r="F69" s="715"/>
      <c r="G69" s="715"/>
      <c r="H69" s="715"/>
      <c r="I69" s="829"/>
      <c r="J69" s="829"/>
      <c r="K69" s="829"/>
      <c r="L69" s="829"/>
      <c r="M69" s="829"/>
      <c r="N69" s="715"/>
      <c r="O69" s="820"/>
      <c r="P69" s="820"/>
      <c r="Q69" s="720"/>
      <c r="R69" s="715"/>
      <c r="S69" s="822"/>
      <c r="T69" s="823"/>
      <c r="U69" s="715"/>
      <c r="V69" s="720"/>
      <c r="W69" s="864"/>
      <c r="X69" s="816"/>
      <c r="Y69" s="816"/>
      <c r="Z69" s="816"/>
      <c r="AA69" s="818"/>
      <c r="AB69" s="818"/>
      <c r="AC69" s="813"/>
      <c r="AD69" s="813"/>
      <c r="AE69" s="880"/>
      <c r="AF69" s="813"/>
      <c r="AG69" s="882"/>
      <c r="AH69" s="884"/>
      <c r="AI69" s="882"/>
      <c r="AJ69" s="755"/>
      <c r="AK69" s="753"/>
      <c r="AL69" s="761"/>
      <c r="AM69" s="753"/>
      <c r="AN69" s="867"/>
      <c r="AO69" s="757"/>
      <c r="AP69" s="759"/>
      <c r="AQ69" s="761"/>
      <c r="AR69" s="717"/>
      <c r="AS69" s="715"/>
      <c r="AT69" s="715"/>
      <c r="AU69" s="720"/>
      <c r="AV69" s="722"/>
      <c r="AW69" s="715"/>
      <c r="AX69" s="715"/>
      <c r="AY69" s="720"/>
      <c r="AZ69" s="716" t="s">
        <v>154</v>
      </c>
      <c r="BA69" s="706" t="s">
        <v>705</v>
      </c>
      <c r="BB69" s="716" t="s">
        <v>706</v>
      </c>
      <c r="BC69" s="706" t="s">
        <v>678</v>
      </c>
      <c r="BD69" s="708">
        <v>45323</v>
      </c>
      <c r="BE69" s="710"/>
      <c r="BF69" s="706" t="s">
        <v>707</v>
      </c>
      <c r="BG69" s="166" t="s">
        <v>708</v>
      </c>
    </row>
    <row r="70" spans="1:59" ht="150" customHeight="1" x14ac:dyDescent="0.25">
      <c r="A70" s="856"/>
      <c r="B70" s="715"/>
      <c r="C70" s="715"/>
      <c r="D70" s="715"/>
      <c r="E70" s="858"/>
      <c r="F70" s="715"/>
      <c r="G70" s="715"/>
      <c r="H70" s="715"/>
      <c r="I70" s="829"/>
      <c r="J70" s="829"/>
      <c r="K70" s="829"/>
      <c r="L70" s="829"/>
      <c r="M70" s="829"/>
      <c r="N70" s="715"/>
      <c r="O70" s="820"/>
      <c r="P70" s="820"/>
      <c r="Q70" s="720"/>
      <c r="R70" s="715"/>
      <c r="S70" s="822"/>
      <c r="T70" s="823"/>
      <c r="U70" s="715"/>
      <c r="V70" s="720"/>
      <c r="W70" s="864"/>
      <c r="X70" s="816"/>
      <c r="Y70" s="816"/>
      <c r="Z70" s="816"/>
      <c r="AA70" s="818"/>
      <c r="AB70" s="818"/>
      <c r="AC70" s="813"/>
      <c r="AD70" s="813"/>
      <c r="AE70" s="880"/>
      <c r="AF70" s="813"/>
      <c r="AG70" s="882"/>
      <c r="AH70" s="884"/>
      <c r="AI70" s="882"/>
      <c r="AJ70" s="366" t="s">
        <v>948</v>
      </c>
      <c r="AK70" s="367" t="s">
        <v>949</v>
      </c>
      <c r="AL70" s="239">
        <v>3</v>
      </c>
      <c r="AM70" s="367" t="s">
        <v>688</v>
      </c>
      <c r="AN70" s="240">
        <v>45323</v>
      </c>
      <c r="AO70" s="241">
        <v>45627</v>
      </c>
      <c r="AP70" s="242">
        <f>+AO70-AN70</f>
        <v>304</v>
      </c>
      <c r="AQ70" s="239">
        <v>500</v>
      </c>
      <c r="AR70" s="87">
        <v>10</v>
      </c>
      <c r="AS70" s="715"/>
      <c r="AT70" s="715"/>
      <c r="AU70" s="720"/>
      <c r="AV70" s="722"/>
      <c r="AW70" s="715"/>
      <c r="AX70" s="715"/>
      <c r="AY70" s="720"/>
      <c r="AZ70" s="717"/>
      <c r="BA70" s="707"/>
      <c r="BB70" s="717"/>
      <c r="BC70" s="707"/>
      <c r="BD70" s="709"/>
      <c r="BE70" s="711"/>
      <c r="BF70" s="707"/>
      <c r="BG70" s="166" t="s">
        <v>709</v>
      </c>
    </row>
    <row r="71" spans="1:59" ht="150" customHeight="1" x14ac:dyDescent="0.25">
      <c r="A71" s="856"/>
      <c r="B71" s="715"/>
      <c r="C71" s="715"/>
      <c r="D71" s="715"/>
      <c r="E71" s="858"/>
      <c r="F71" s="715"/>
      <c r="G71" s="715"/>
      <c r="H71" s="715"/>
      <c r="I71" s="829"/>
      <c r="J71" s="829"/>
      <c r="K71" s="829"/>
      <c r="L71" s="829"/>
      <c r="M71" s="829"/>
      <c r="N71" s="715"/>
      <c r="O71" s="820"/>
      <c r="P71" s="820"/>
      <c r="Q71" s="720"/>
      <c r="R71" s="715"/>
      <c r="S71" s="822"/>
      <c r="T71" s="823"/>
      <c r="U71" s="715"/>
      <c r="V71" s="720"/>
      <c r="W71" s="864"/>
      <c r="X71" s="816"/>
      <c r="Y71" s="816"/>
      <c r="Z71" s="816"/>
      <c r="AA71" s="818"/>
      <c r="AB71" s="818"/>
      <c r="AC71" s="813"/>
      <c r="AD71" s="813"/>
      <c r="AE71" s="880"/>
      <c r="AF71" s="813"/>
      <c r="AG71" s="882"/>
      <c r="AH71" s="884"/>
      <c r="AI71" s="882"/>
      <c r="AJ71" s="366" t="s">
        <v>950</v>
      </c>
      <c r="AK71" s="239" t="s">
        <v>710</v>
      </c>
      <c r="AL71" s="239">
        <v>2</v>
      </c>
      <c r="AM71" s="367" t="s">
        <v>688</v>
      </c>
      <c r="AN71" s="240">
        <v>45323</v>
      </c>
      <c r="AO71" s="241">
        <v>45627</v>
      </c>
      <c r="AP71" s="242">
        <f t="shared" ref="AP71" si="5">+AO71-AN71</f>
        <v>304</v>
      </c>
      <c r="AQ71" s="239">
        <v>1052015</v>
      </c>
      <c r="AR71" s="87">
        <v>100</v>
      </c>
      <c r="AS71" s="715"/>
      <c r="AT71" s="715"/>
      <c r="AU71" s="720"/>
      <c r="AV71" s="722"/>
      <c r="AW71" s="715"/>
      <c r="AX71" s="715"/>
      <c r="AY71" s="720"/>
      <c r="AZ71" s="87" t="s">
        <v>239</v>
      </c>
      <c r="BA71" s="88"/>
      <c r="BB71" s="88"/>
      <c r="BC71" s="88"/>
      <c r="BD71" s="143"/>
      <c r="BE71" s="88"/>
      <c r="BF71" s="235" t="s">
        <v>696</v>
      </c>
      <c r="BG71" s="166" t="s">
        <v>697</v>
      </c>
    </row>
    <row r="72" spans="1:59" ht="120" customHeight="1" x14ac:dyDescent="0.25">
      <c r="A72" s="581" t="s">
        <v>661</v>
      </c>
      <c r="B72" s="581" t="s">
        <v>562</v>
      </c>
      <c r="C72" s="581" t="s">
        <v>711</v>
      </c>
      <c r="D72" s="581" t="s">
        <v>712</v>
      </c>
      <c r="E72" s="581" t="s">
        <v>248</v>
      </c>
      <c r="F72" s="581" t="s">
        <v>713</v>
      </c>
      <c r="G72" s="581" t="s">
        <v>714</v>
      </c>
      <c r="H72" s="579" t="s">
        <v>375</v>
      </c>
      <c r="I72" s="814">
        <v>0.6</v>
      </c>
      <c r="J72" s="840">
        <v>9.3299999999999994E-2</v>
      </c>
      <c r="K72" s="825">
        <v>0.22</v>
      </c>
      <c r="L72" s="825">
        <v>0</v>
      </c>
      <c r="M72" s="825">
        <v>0.6</v>
      </c>
      <c r="N72" s="593" t="s">
        <v>715</v>
      </c>
      <c r="O72" s="65" t="s">
        <v>716</v>
      </c>
      <c r="P72" s="89" t="s">
        <v>247</v>
      </c>
      <c r="Q72" s="90">
        <v>0</v>
      </c>
      <c r="R72" s="91" t="s">
        <v>717</v>
      </c>
      <c r="S72" s="64"/>
      <c r="T72" s="64" t="s">
        <v>382</v>
      </c>
      <c r="U72" s="111" t="s">
        <v>718</v>
      </c>
      <c r="V72" s="90">
        <v>1</v>
      </c>
      <c r="W72" s="69">
        <v>1</v>
      </c>
      <c r="X72" s="70">
        <v>0</v>
      </c>
      <c r="Y72" s="70">
        <v>0</v>
      </c>
      <c r="Z72" s="172">
        <v>0.45</v>
      </c>
      <c r="AA72" s="172">
        <v>0.45</v>
      </c>
      <c r="AB72" s="172">
        <v>0.6</v>
      </c>
      <c r="AC72" s="156" t="s">
        <v>384</v>
      </c>
      <c r="AD72" s="71" t="s">
        <v>719</v>
      </c>
      <c r="AE72" s="131" t="s">
        <v>425</v>
      </c>
      <c r="AF72" s="132" t="s">
        <v>720</v>
      </c>
      <c r="AG72" s="767" t="s">
        <v>721</v>
      </c>
      <c r="AH72" s="895">
        <v>2021130010189</v>
      </c>
      <c r="AI72" s="767" t="s">
        <v>722</v>
      </c>
      <c r="AJ72" s="111" t="s">
        <v>1014</v>
      </c>
      <c r="AK72" s="63" t="s">
        <v>1015</v>
      </c>
      <c r="AL72" s="63">
        <v>4</v>
      </c>
      <c r="AM72" s="274">
        <v>1</v>
      </c>
      <c r="AN72" s="141">
        <v>45292</v>
      </c>
      <c r="AO72" s="146">
        <v>45657</v>
      </c>
      <c r="AP72" s="70">
        <f>+AO72-AN72</f>
        <v>365</v>
      </c>
      <c r="AQ72" s="64">
        <v>1057496</v>
      </c>
      <c r="AR72" s="64">
        <v>1057496</v>
      </c>
      <c r="AS72" s="581" t="s">
        <v>430</v>
      </c>
      <c r="AT72" s="581" t="s">
        <v>431</v>
      </c>
      <c r="AU72" s="579" t="s">
        <v>254</v>
      </c>
      <c r="AV72" s="580">
        <v>430000000</v>
      </c>
      <c r="AW72" s="593" t="s">
        <v>678</v>
      </c>
      <c r="AX72" s="110" t="s">
        <v>723</v>
      </c>
      <c r="AY72" s="257" t="s">
        <v>723</v>
      </c>
      <c r="AZ72" s="110" t="s">
        <v>154</v>
      </c>
      <c r="BA72" s="110" t="s">
        <v>412</v>
      </c>
      <c r="BB72" s="112" t="s">
        <v>724</v>
      </c>
      <c r="BC72" s="112" t="s">
        <v>359</v>
      </c>
      <c r="BD72" s="141">
        <v>45323</v>
      </c>
      <c r="BE72" s="72"/>
      <c r="BF72" s="112" t="s">
        <v>434</v>
      </c>
      <c r="BG72" s="109" t="s">
        <v>435</v>
      </c>
    </row>
    <row r="73" spans="1:59" ht="91.5" customHeight="1" x14ac:dyDescent="0.25">
      <c r="A73" s="581"/>
      <c r="B73" s="581"/>
      <c r="C73" s="581"/>
      <c r="D73" s="581"/>
      <c r="E73" s="581"/>
      <c r="F73" s="579"/>
      <c r="G73" s="581"/>
      <c r="H73" s="579"/>
      <c r="I73" s="579"/>
      <c r="J73" s="841"/>
      <c r="K73" s="826"/>
      <c r="L73" s="826"/>
      <c r="M73" s="826"/>
      <c r="N73" s="615"/>
      <c r="O73" s="65" t="s">
        <v>725</v>
      </c>
      <c r="P73" s="89" t="s">
        <v>247</v>
      </c>
      <c r="Q73" s="90">
        <v>0</v>
      </c>
      <c r="R73" s="91" t="s">
        <v>726</v>
      </c>
      <c r="S73" s="64" t="s">
        <v>352</v>
      </c>
      <c r="T73" s="64"/>
      <c r="U73" s="111" t="s">
        <v>718</v>
      </c>
      <c r="V73" s="90">
        <v>1</v>
      </c>
      <c r="W73" s="69">
        <v>0</v>
      </c>
      <c r="X73" s="70">
        <v>1</v>
      </c>
      <c r="Y73" s="70">
        <v>1</v>
      </c>
      <c r="Z73" s="70">
        <v>1</v>
      </c>
      <c r="AA73" s="70">
        <v>1</v>
      </c>
      <c r="AB73" s="70">
        <v>1</v>
      </c>
      <c r="AC73" s="156" t="s">
        <v>384</v>
      </c>
      <c r="AD73" s="71" t="s">
        <v>719</v>
      </c>
      <c r="AE73" s="131" t="s">
        <v>425</v>
      </c>
      <c r="AF73" s="132" t="s">
        <v>720</v>
      </c>
      <c r="AG73" s="768"/>
      <c r="AH73" s="896"/>
      <c r="AI73" s="768"/>
      <c r="AJ73" s="111" t="s">
        <v>1016</v>
      </c>
      <c r="AK73" s="63" t="s">
        <v>1017</v>
      </c>
      <c r="AL73" s="63">
        <v>1</v>
      </c>
      <c r="AM73" s="274">
        <v>1</v>
      </c>
      <c r="AN73" s="141">
        <v>45292</v>
      </c>
      <c r="AO73" s="146">
        <v>45657</v>
      </c>
      <c r="AP73" s="70">
        <f t="shared" ref="AP73:AP81" si="6">+AO73-AN73</f>
        <v>365</v>
      </c>
      <c r="AQ73" s="64">
        <v>1057496</v>
      </c>
      <c r="AR73" s="64">
        <v>1057496</v>
      </c>
      <c r="AS73" s="581"/>
      <c r="AT73" s="581"/>
      <c r="AU73" s="579"/>
      <c r="AV73" s="580"/>
      <c r="AW73" s="615"/>
      <c r="AX73" s="110" t="s">
        <v>723</v>
      </c>
      <c r="AY73" s="257" t="s">
        <v>723</v>
      </c>
      <c r="AZ73" s="110" t="s">
        <v>154</v>
      </c>
      <c r="BA73" s="110" t="s">
        <v>412</v>
      </c>
      <c r="BB73" s="112" t="s">
        <v>724</v>
      </c>
      <c r="BC73" s="112" t="s">
        <v>359</v>
      </c>
      <c r="BD73" s="141">
        <v>45323</v>
      </c>
      <c r="BE73" s="72"/>
      <c r="BF73" s="112" t="s">
        <v>434</v>
      </c>
      <c r="BG73" s="109" t="s">
        <v>435</v>
      </c>
    </row>
    <row r="74" spans="1:59" ht="116.25" customHeight="1" x14ac:dyDescent="0.25">
      <c r="A74" s="581"/>
      <c r="B74" s="581"/>
      <c r="C74" s="581"/>
      <c r="D74" s="581"/>
      <c r="E74" s="581"/>
      <c r="F74" s="579"/>
      <c r="G74" s="581"/>
      <c r="H74" s="579"/>
      <c r="I74" s="579"/>
      <c r="J74" s="841"/>
      <c r="K74" s="826"/>
      <c r="L74" s="826"/>
      <c r="M74" s="826"/>
      <c r="N74" s="615"/>
      <c r="O74" s="65" t="s">
        <v>727</v>
      </c>
      <c r="P74" s="89" t="s">
        <v>247</v>
      </c>
      <c r="Q74" s="90">
        <v>0</v>
      </c>
      <c r="R74" s="91" t="s">
        <v>728</v>
      </c>
      <c r="S74" s="64" t="s">
        <v>352</v>
      </c>
      <c r="T74" s="64"/>
      <c r="U74" s="112" t="s">
        <v>718</v>
      </c>
      <c r="V74" s="90">
        <v>1</v>
      </c>
      <c r="W74" s="69">
        <v>0</v>
      </c>
      <c r="X74" s="70">
        <v>1</v>
      </c>
      <c r="Y74" s="70">
        <v>1</v>
      </c>
      <c r="Z74" s="70">
        <v>1</v>
      </c>
      <c r="AA74" s="70">
        <v>1</v>
      </c>
      <c r="AB74" s="70">
        <v>1</v>
      </c>
      <c r="AC74" s="156" t="s">
        <v>384</v>
      </c>
      <c r="AD74" s="71" t="s">
        <v>719</v>
      </c>
      <c r="AE74" s="131" t="s">
        <v>425</v>
      </c>
      <c r="AF74" s="132" t="s">
        <v>720</v>
      </c>
      <c r="AG74" s="768"/>
      <c r="AH74" s="896"/>
      <c r="AI74" s="768"/>
      <c r="AJ74" s="111" t="s">
        <v>1018</v>
      </c>
      <c r="AK74" s="63" t="s">
        <v>1019</v>
      </c>
      <c r="AL74" s="63">
        <v>1</v>
      </c>
      <c r="AM74" s="274">
        <v>1</v>
      </c>
      <c r="AN74" s="141">
        <v>45292</v>
      </c>
      <c r="AO74" s="146">
        <v>45657</v>
      </c>
      <c r="AP74" s="70">
        <f t="shared" si="6"/>
        <v>365</v>
      </c>
      <c r="AQ74" s="64">
        <v>1057496</v>
      </c>
      <c r="AR74" s="64">
        <v>1057496</v>
      </c>
      <c r="AS74" s="581"/>
      <c r="AT74" s="581"/>
      <c r="AU74" s="579"/>
      <c r="AV74" s="580"/>
      <c r="AW74" s="615"/>
      <c r="AX74" s="110" t="s">
        <v>723</v>
      </c>
      <c r="AY74" s="257" t="s">
        <v>723</v>
      </c>
      <c r="AZ74" s="110" t="s">
        <v>154</v>
      </c>
      <c r="BA74" s="110" t="s">
        <v>412</v>
      </c>
      <c r="BB74" s="112" t="s">
        <v>724</v>
      </c>
      <c r="BC74" s="112" t="s">
        <v>359</v>
      </c>
      <c r="BD74" s="141">
        <v>45323</v>
      </c>
      <c r="BE74" s="72"/>
      <c r="BF74" s="112" t="s">
        <v>434</v>
      </c>
      <c r="BG74" s="109" t="s">
        <v>435</v>
      </c>
    </row>
    <row r="75" spans="1:59" ht="109.5" customHeight="1" x14ac:dyDescent="0.25">
      <c r="A75" s="581"/>
      <c r="B75" s="581"/>
      <c r="C75" s="581"/>
      <c r="D75" s="581"/>
      <c r="E75" s="581"/>
      <c r="F75" s="579"/>
      <c r="G75" s="581"/>
      <c r="H75" s="579"/>
      <c r="I75" s="579"/>
      <c r="J75" s="841"/>
      <c r="K75" s="826"/>
      <c r="L75" s="826"/>
      <c r="M75" s="826"/>
      <c r="N75" s="615"/>
      <c r="O75" s="65" t="s">
        <v>729</v>
      </c>
      <c r="P75" s="89" t="s">
        <v>247</v>
      </c>
      <c r="Q75" s="90">
        <v>0</v>
      </c>
      <c r="R75" s="91" t="s">
        <v>730</v>
      </c>
      <c r="S75" s="64" t="s">
        <v>352</v>
      </c>
      <c r="T75" s="64"/>
      <c r="U75" s="153" t="s">
        <v>731</v>
      </c>
      <c r="V75" s="90">
        <v>4</v>
      </c>
      <c r="W75" s="69">
        <v>1</v>
      </c>
      <c r="X75" s="70">
        <v>3</v>
      </c>
      <c r="Y75" s="70">
        <v>3</v>
      </c>
      <c r="Z75" s="70">
        <v>5</v>
      </c>
      <c r="AA75" s="70">
        <v>3</v>
      </c>
      <c r="AB75" s="70">
        <v>4</v>
      </c>
      <c r="AC75" s="156" t="s">
        <v>384</v>
      </c>
      <c r="AD75" s="71" t="s">
        <v>719</v>
      </c>
      <c r="AE75" s="131" t="s">
        <v>732</v>
      </c>
      <c r="AF75" s="132" t="s">
        <v>733</v>
      </c>
      <c r="AG75" s="768"/>
      <c r="AH75" s="896"/>
      <c r="AI75" s="768"/>
      <c r="AJ75" s="111" t="s">
        <v>1020</v>
      </c>
      <c r="AK75" s="63" t="s">
        <v>1021</v>
      </c>
      <c r="AL75" s="63">
        <v>1</v>
      </c>
      <c r="AM75" s="274">
        <v>1</v>
      </c>
      <c r="AN75" s="141">
        <v>45292</v>
      </c>
      <c r="AO75" s="146">
        <v>45657</v>
      </c>
      <c r="AP75" s="70">
        <f t="shared" si="6"/>
        <v>365</v>
      </c>
      <c r="AQ75" s="64">
        <v>1057496</v>
      </c>
      <c r="AR75" s="64">
        <v>1057496</v>
      </c>
      <c r="AS75" s="581"/>
      <c r="AT75" s="581"/>
      <c r="AU75" s="579"/>
      <c r="AV75" s="580"/>
      <c r="AW75" s="615"/>
      <c r="AX75" s="110" t="s">
        <v>723</v>
      </c>
      <c r="AY75" s="257" t="s">
        <v>723</v>
      </c>
      <c r="AZ75" s="110" t="s">
        <v>154</v>
      </c>
      <c r="BA75" s="110" t="s">
        <v>412</v>
      </c>
      <c r="BB75" s="112" t="s">
        <v>724</v>
      </c>
      <c r="BC75" s="112" t="s">
        <v>359</v>
      </c>
      <c r="BD75" s="141">
        <v>45323</v>
      </c>
      <c r="BE75" s="72"/>
      <c r="BF75" s="112" t="s">
        <v>734</v>
      </c>
      <c r="BG75" s="112" t="s">
        <v>735</v>
      </c>
    </row>
    <row r="76" spans="1:59" ht="87" customHeight="1" x14ac:dyDescent="0.25">
      <c r="A76" s="581"/>
      <c r="B76" s="581"/>
      <c r="C76" s="581"/>
      <c r="D76" s="581"/>
      <c r="E76" s="581"/>
      <c r="F76" s="579"/>
      <c r="G76" s="581"/>
      <c r="H76" s="579"/>
      <c r="I76" s="579"/>
      <c r="J76" s="841"/>
      <c r="K76" s="826"/>
      <c r="L76" s="826"/>
      <c r="M76" s="826"/>
      <c r="N76" s="615"/>
      <c r="O76" s="65" t="s">
        <v>736</v>
      </c>
      <c r="P76" s="89" t="s">
        <v>247</v>
      </c>
      <c r="Q76" s="90">
        <v>0</v>
      </c>
      <c r="R76" s="91" t="s">
        <v>737</v>
      </c>
      <c r="S76" s="64"/>
      <c r="T76" s="64" t="s">
        <v>382</v>
      </c>
      <c r="U76" s="153" t="s">
        <v>731</v>
      </c>
      <c r="V76" s="90">
        <v>1</v>
      </c>
      <c r="W76" s="69">
        <v>1</v>
      </c>
      <c r="X76" s="70">
        <v>0</v>
      </c>
      <c r="Y76" s="70">
        <v>0</v>
      </c>
      <c r="Z76" s="70">
        <v>0</v>
      </c>
      <c r="AA76" s="70">
        <v>0</v>
      </c>
      <c r="AB76" s="70">
        <v>0</v>
      </c>
      <c r="AC76" s="156" t="s">
        <v>384</v>
      </c>
      <c r="AD76" s="71" t="s">
        <v>719</v>
      </c>
      <c r="AE76" s="131" t="s">
        <v>425</v>
      </c>
      <c r="AF76" s="132" t="s">
        <v>720</v>
      </c>
      <c r="AG76" s="768"/>
      <c r="AH76" s="896"/>
      <c r="AI76" s="768"/>
      <c r="AJ76" s="111" t="s">
        <v>1022</v>
      </c>
      <c r="AK76" s="63" t="s">
        <v>1023</v>
      </c>
      <c r="AL76" s="63">
        <v>1</v>
      </c>
      <c r="AM76" s="274">
        <v>1</v>
      </c>
      <c r="AN76" s="141">
        <v>45292</v>
      </c>
      <c r="AO76" s="146">
        <v>45657</v>
      </c>
      <c r="AP76" s="70">
        <f t="shared" si="6"/>
        <v>365</v>
      </c>
      <c r="AQ76" s="64">
        <v>1057496</v>
      </c>
      <c r="AR76" s="64">
        <v>1057496</v>
      </c>
      <c r="AS76" s="581"/>
      <c r="AT76" s="581"/>
      <c r="AU76" s="581" t="s">
        <v>1069</v>
      </c>
      <c r="AV76" s="580">
        <v>100000000</v>
      </c>
      <c r="AW76" s="615"/>
      <c r="AX76" s="110" t="s">
        <v>723</v>
      </c>
      <c r="AY76" s="257" t="s">
        <v>723</v>
      </c>
      <c r="AZ76" s="110" t="s">
        <v>154</v>
      </c>
      <c r="BA76" s="110" t="s">
        <v>412</v>
      </c>
      <c r="BB76" s="112" t="s">
        <v>724</v>
      </c>
      <c r="BC76" s="112" t="s">
        <v>359</v>
      </c>
      <c r="BD76" s="141">
        <v>45323</v>
      </c>
      <c r="BE76" s="72"/>
      <c r="BF76" s="112" t="s">
        <v>434</v>
      </c>
      <c r="BG76" s="109" t="s">
        <v>435</v>
      </c>
    </row>
    <row r="77" spans="1:59" ht="57.75" customHeight="1" x14ac:dyDescent="0.25">
      <c r="A77" s="581"/>
      <c r="B77" s="581"/>
      <c r="C77" s="581"/>
      <c r="D77" s="581"/>
      <c r="E77" s="581"/>
      <c r="F77" s="579"/>
      <c r="G77" s="581"/>
      <c r="H77" s="579"/>
      <c r="I77" s="579"/>
      <c r="J77" s="841"/>
      <c r="K77" s="826"/>
      <c r="L77" s="826"/>
      <c r="M77" s="826"/>
      <c r="N77" s="615"/>
      <c r="O77" s="65" t="s">
        <v>738</v>
      </c>
      <c r="P77" s="89" t="s">
        <v>162</v>
      </c>
      <c r="Q77" s="90">
        <v>1</v>
      </c>
      <c r="R77" s="91" t="s">
        <v>739</v>
      </c>
      <c r="S77" s="64"/>
      <c r="T77" s="64" t="s">
        <v>382</v>
      </c>
      <c r="U77" s="112" t="s">
        <v>731</v>
      </c>
      <c r="V77" s="92">
        <v>0.5</v>
      </c>
      <c r="W77" s="133">
        <v>0.5</v>
      </c>
      <c r="X77" s="134">
        <v>0.68</v>
      </c>
      <c r="Y77" s="134">
        <v>0.68</v>
      </c>
      <c r="Z77" s="134">
        <v>0.68</v>
      </c>
      <c r="AA77" s="134">
        <v>0.68</v>
      </c>
      <c r="AB77" s="134">
        <v>0.75700000000000001</v>
      </c>
      <c r="AC77" s="156" t="s">
        <v>384</v>
      </c>
      <c r="AD77" s="71" t="s">
        <v>719</v>
      </c>
      <c r="AE77" s="131" t="s">
        <v>425</v>
      </c>
      <c r="AF77" s="132" t="s">
        <v>720</v>
      </c>
      <c r="AG77" s="768"/>
      <c r="AH77" s="896"/>
      <c r="AI77" s="768"/>
      <c r="AJ77" s="275" t="s">
        <v>1024</v>
      </c>
      <c r="AK77" s="63" t="s">
        <v>1025</v>
      </c>
      <c r="AL77" s="63">
        <v>1</v>
      </c>
      <c r="AM77" s="274">
        <v>1</v>
      </c>
      <c r="AN77" s="141">
        <v>45292</v>
      </c>
      <c r="AO77" s="146">
        <v>45657</v>
      </c>
      <c r="AP77" s="70">
        <f t="shared" si="6"/>
        <v>365</v>
      </c>
      <c r="AQ77" s="64">
        <v>1057496</v>
      </c>
      <c r="AR77" s="64">
        <v>1057496</v>
      </c>
      <c r="AS77" s="581"/>
      <c r="AT77" s="581"/>
      <c r="AU77" s="581"/>
      <c r="AV77" s="580"/>
      <c r="AW77" s="615"/>
      <c r="AX77" s="110" t="s">
        <v>723</v>
      </c>
      <c r="AY77" s="257" t="s">
        <v>723</v>
      </c>
      <c r="AZ77" s="110" t="s">
        <v>154</v>
      </c>
      <c r="BA77" s="110" t="s">
        <v>412</v>
      </c>
      <c r="BB77" s="112" t="s">
        <v>724</v>
      </c>
      <c r="BC77" s="112" t="s">
        <v>359</v>
      </c>
      <c r="BD77" s="141">
        <v>45323</v>
      </c>
      <c r="BE77" s="72"/>
      <c r="BF77" s="112" t="s">
        <v>434</v>
      </c>
      <c r="BG77" s="109" t="s">
        <v>435</v>
      </c>
    </row>
    <row r="78" spans="1:59" ht="90" customHeight="1" x14ac:dyDescent="0.25">
      <c r="A78" s="581"/>
      <c r="B78" s="581"/>
      <c r="C78" s="581"/>
      <c r="D78" s="581"/>
      <c r="E78" s="581"/>
      <c r="F78" s="579"/>
      <c r="G78" s="581"/>
      <c r="H78" s="579"/>
      <c r="I78" s="579"/>
      <c r="J78" s="841"/>
      <c r="K78" s="826"/>
      <c r="L78" s="826"/>
      <c r="M78" s="826"/>
      <c r="N78" s="615"/>
      <c r="O78" s="767" t="s">
        <v>740</v>
      </c>
      <c r="P78" s="771" t="s">
        <v>247</v>
      </c>
      <c r="Q78" s="773">
        <v>0</v>
      </c>
      <c r="R78" s="773" t="s">
        <v>741</v>
      </c>
      <c r="S78" s="668"/>
      <c r="T78" s="668" t="s">
        <v>382</v>
      </c>
      <c r="U78" s="1020" t="s">
        <v>731</v>
      </c>
      <c r="V78" s="773">
        <v>1</v>
      </c>
      <c r="W78" s="684">
        <v>0</v>
      </c>
      <c r="X78" s="681">
        <v>1</v>
      </c>
      <c r="Y78" s="681">
        <v>1</v>
      </c>
      <c r="Z78" s="681">
        <v>1</v>
      </c>
      <c r="AA78" s="681">
        <v>1</v>
      </c>
      <c r="AB78" s="1024">
        <v>1</v>
      </c>
      <c r="AC78" s="695" t="s">
        <v>384</v>
      </c>
      <c r="AD78" s="698" t="s">
        <v>742</v>
      </c>
      <c r="AE78" s="701" t="s">
        <v>425</v>
      </c>
      <c r="AF78" s="767" t="s">
        <v>720</v>
      </c>
      <c r="AG78" s="768"/>
      <c r="AH78" s="896"/>
      <c r="AI78" s="768"/>
      <c r="AJ78" s="275" t="s">
        <v>1026</v>
      </c>
      <c r="AK78" s="63" t="s">
        <v>1027</v>
      </c>
      <c r="AL78" s="63">
        <v>1</v>
      </c>
      <c r="AM78" s="274">
        <v>1</v>
      </c>
      <c r="AN78" s="141">
        <v>45292</v>
      </c>
      <c r="AO78" s="146">
        <v>45657</v>
      </c>
      <c r="AP78" s="70">
        <f>+AO78-AN78</f>
        <v>365</v>
      </c>
      <c r="AQ78" s="64">
        <v>1057496</v>
      </c>
      <c r="AR78" s="64">
        <v>1057496</v>
      </c>
      <c r="AS78" s="581"/>
      <c r="AT78" s="581"/>
      <c r="AU78" s="581"/>
      <c r="AV78" s="580"/>
      <c r="AW78" s="615"/>
      <c r="AX78" s="110" t="s">
        <v>723</v>
      </c>
      <c r="AY78" s="257" t="s">
        <v>723</v>
      </c>
      <c r="AZ78" s="110" t="s">
        <v>154</v>
      </c>
      <c r="BA78" s="110" t="s">
        <v>412</v>
      </c>
      <c r="BB78" s="112" t="s">
        <v>724</v>
      </c>
      <c r="BC78" s="112" t="s">
        <v>359</v>
      </c>
      <c r="BD78" s="141">
        <v>45323</v>
      </c>
      <c r="BE78" s="72"/>
      <c r="BF78" s="112" t="s">
        <v>434</v>
      </c>
      <c r="BG78" s="109" t="s">
        <v>435</v>
      </c>
    </row>
    <row r="79" spans="1:59" ht="99.75" customHeight="1" x14ac:dyDescent="0.25">
      <c r="A79" s="581"/>
      <c r="B79" s="581"/>
      <c r="C79" s="581"/>
      <c r="D79" s="581"/>
      <c r="E79" s="581"/>
      <c r="F79" s="579"/>
      <c r="G79" s="581"/>
      <c r="H79" s="579"/>
      <c r="I79" s="579"/>
      <c r="J79" s="841"/>
      <c r="K79" s="826"/>
      <c r="L79" s="826"/>
      <c r="M79" s="826"/>
      <c r="N79" s="615"/>
      <c r="O79" s="768"/>
      <c r="P79" s="772"/>
      <c r="Q79" s="774"/>
      <c r="R79" s="774"/>
      <c r="S79" s="669"/>
      <c r="T79" s="669"/>
      <c r="U79" s="1021"/>
      <c r="V79" s="774"/>
      <c r="W79" s="685"/>
      <c r="X79" s="682"/>
      <c r="Y79" s="682"/>
      <c r="Z79" s="682"/>
      <c r="AA79" s="682"/>
      <c r="AB79" s="1024"/>
      <c r="AC79" s="696"/>
      <c r="AD79" s="699"/>
      <c r="AE79" s="702"/>
      <c r="AF79" s="768"/>
      <c r="AG79" s="768"/>
      <c r="AH79" s="896"/>
      <c r="AI79" s="768"/>
      <c r="AJ79" s="275" t="s">
        <v>1028</v>
      </c>
      <c r="AK79" s="63" t="s">
        <v>1029</v>
      </c>
      <c r="AL79" s="63">
        <v>1</v>
      </c>
      <c r="AM79" s="274">
        <v>1</v>
      </c>
      <c r="AN79" s="141">
        <v>45292</v>
      </c>
      <c r="AO79" s="146">
        <v>45657</v>
      </c>
      <c r="AP79" s="70">
        <f t="shared" si="6"/>
        <v>365</v>
      </c>
      <c r="AQ79" s="64">
        <v>1057496</v>
      </c>
      <c r="AR79" s="64">
        <v>1057496</v>
      </c>
      <c r="AS79" s="581"/>
      <c r="AT79" s="581"/>
      <c r="AU79" s="581" t="s">
        <v>1078</v>
      </c>
      <c r="AV79" s="580">
        <v>100000000</v>
      </c>
      <c r="AW79" s="615"/>
      <c r="AX79" s="110" t="s">
        <v>723</v>
      </c>
      <c r="AY79" s="257" t="s">
        <v>723</v>
      </c>
      <c r="AZ79" s="110" t="s">
        <v>154</v>
      </c>
      <c r="BA79" s="110" t="s">
        <v>412</v>
      </c>
      <c r="BB79" s="112" t="s">
        <v>724</v>
      </c>
      <c r="BC79" s="112" t="s">
        <v>359</v>
      </c>
      <c r="BD79" s="141">
        <v>45323</v>
      </c>
      <c r="BE79" s="72"/>
      <c r="BF79" s="112" t="s">
        <v>434</v>
      </c>
      <c r="BG79" s="109" t="s">
        <v>435</v>
      </c>
    </row>
    <row r="80" spans="1:59" ht="99.75" customHeight="1" x14ac:dyDescent="0.25">
      <c r="A80" s="581"/>
      <c r="B80" s="581"/>
      <c r="C80" s="581"/>
      <c r="D80" s="581"/>
      <c r="E80" s="581"/>
      <c r="F80" s="579"/>
      <c r="G80" s="581"/>
      <c r="H80" s="579"/>
      <c r="I80" s="579"/>
      <c r="J80" s="841"/>
      <c r="K80" s="826"/>
      <c r="L80" s="826"/>
      <c r="M80" s="826"/>
      <c r="N80" s="615"/>
      <c r="O80" s="768"/>
      <c r="P80" s="772"/>
      <c r="Q80" s="774"/>
      <c r="R80" s="774"/>
      <c r="S80" s="669"/>
      <c r="T80" s="669"/>
      <c r="U80" s="1021"/>
      <c r="V80" s="774"/>
      <c r="W80" s="685"/>
      <c r="X80" s="682"/>
      <c r="Y80" s="682"/>
      <c r="Z80" s="682"/>
      <c r="AA80" s="682"/>
      <c r="AB80" s="1024"/>
      <c r="AC80" s="696"/>
      <c r="AD80" s="699"/>
      <c r="AE80" s="702"/>
      <c r="AF80" s="768"/>
      <c r="AG80" s="768"/>
      <c r="AH80" s="896"/>
      <c r="AI80" s="768"/>
      <c r="AJ80" s="275" t="s">
        <v>1030</v>
      </c>
      <c r="AK80" s="63" t="s">
        <v>1029</v>
      </c>
      <c r="AL80" s="63">
        <v>1</v>
      </c>
      <c r="AM80" s="274">
        <v>1</v>
      </c>
      <c r="AN80" s="141">
        <v>45292</v>
      </c>
      <c r="AO80" s="146">
        <v>45657</v>
      </c>
      <c r="AP80" s="70">
        <f t="shared" si="6"/>
        <v>365</v>
      </c>
      <c r="AQ80" s="64">
        <v>1057496</v>
      </c>
      <c r="AR80" s="64">
        <v>1057496</v>
      </c>
      <c r="AS80" s="581"/>
      <c r="AT80" s="581"/>
      <c r="AU80" s="581"/>
      <c r="AV80" s="580"/>
      <c r="AW80" s="615"/>
      <c r="AX80" s="110" t="s">
        <v>723</v>
      </c>
      <c r="AY80" s="257" t="s">
        <v>723</v>
      </c>
      <c r="AZ80" s="110" t="s">
        <v>154</v>
      </c>
      <c r="BA80" s="110" t="s">
        <v>412</v>
      </c>
      <c r="BB80" s="112" t="s">
        <v>724</v>
      </c>
      <c r="BC80" s="112" t="s">
        <v>359</v>
      </c>
      <c r="BD80" s="141">
        <v>45323</v>
      </c>
      <c r="BE80" s="72"/>
      <c r="BF80" s="112" t="s">
        <v>434</v>
      </c>
      <c r="BG80" s="109" t="s">
        <v>435</v>
      </c>
    </row>
    <row r="81" spans="1:59" ht="99.75" customHeight="1" x14ac:dyDescent="0.25">
      <c r="A81" s="581"/>
      <c r="B81" s="581"/>
      <c r="C81" s="581"/>
      <c r="D81" s="581"/>
      <c r="E81" s="581"/>
      <c r="F81" s="579"/>
      <c r="G81" s="581"/>
      <c r="H81" s="579"/>
      <c r="I81" s="579"/>
      <c r="J81" s="841"/>
      <c r="K81" s="826"/>
      <c r="L81" s="826"/>
      <c r="M81" s="826"/>
      <c r="N81" s="615"/>
      <c r="O81" s="768"/>
      <c r="P81" s="772"/>
      <c r="Q81" s="774"/>
      <c r="R81" s="774"/>
      <c r="S81" s="669"/>
      <c r="T81" s="669"/>
      <c r="U81" s="1021"/>
      <c r="V81" s="774"/>
      <c r="W81" s="685"/>
      <c r="X81" s="682"/>
      <c r="Y81" s="682"/>
      <c r="Z81" s="682"/>
      <c r="AA81" s="682"/>
      <c r="AB81" s="1024"/>
      <c r="AC81" s="696"/>
      <c r="AD81" s="699"/>
      <c r="AE81" s="702"/>
      <c r="AF81" s="768"/>
      <c r="AG81" s="768"/>
      <c r="AH81" s="896"/>
      <c r="AI81" s="768"/>
      <c r="AJ81" s="275" t="s">
        <v>1031</v>
      </c>
      <c r="AK81" s="63" t="s">
        <v>1032</v>
      </c>
      <c r="AL81" s="63">
        <v>1</v>
      </c>
      <c r="AM81" s="274">
        <v>1</v>
      </c>
      <c r="AN81" s="141">
        <v>45292</v>
      </c>
      <c r="AO81" s="146">
        <v>45657</v>
      </c>
      <c r="AP81" s="70">
        <f t="shared" si="6"/>
        <v>365</v>
      </c>
      <c r="AQ81" s="64">
        <v>1057496</v>
      </c>
      <c r="AR81" s="64">
        <v>1057496</v>
      </c>
      <c r="AS81" s="581"/>
      <c r="AT81" s="581"/>
      <c r="AU81" s="581"/>
      <c r="AV81" s="580"/>
      <c r="AW81" s="594"/>
      <c r="AX81" s="110" t="s">
        <v>723</v>
      </c>
      <c r="AY81" s="257" t="s">
        <v>723</v>
      </c>
      <c r="AZ81" s="110" t="s">
        <v>154</v>
      </c>
      <c r="BA81" s="110" t="s">
        <v>412</v>
      </c>
      <c r="BB81" s="112" t="s">
        <v>724</v>
      </c>
      <c r="BC81" s="112" t="s">
        <v>359</v>
      </c>
      <c r="BD81" s="141">
        <v>45323</v>
      </c>
      <c r="BE81" s="72"/>
      <c r="BF81" s="112" t="s">
        <v>434</v>
      </c>
      <c r="BG81" s="109" t="s">
        <v>435</v>
      </c>
    </row>
    <row r="82" spans="1:59" ht="134.25" customHeight="1" x14ac:dyDescent="0.25">
      <c r="A82" s="581"/>
      <c r="B82" s="581"/>
      <c r="C82" s="581"/>
      <c r="D82" s="581"/>
      <c r="E82" s="581"/>
      <c r="F82" s="579"/>
      <c r="G82" s="581"/>
      <c r="H82" s="579"/>
      <c r="I82" s="579"/>
      <c r="J82" s="841"/>
      <c r="K82" s="826"/>
      <c r="L82" s="826"/>
      <c r="M82" s="826"/>
      <c r="N82" s="581" t="s">
        <v>743</v>
      </c>
      <c r="O82" s="65" t="s">
        <v>744</v>
      </c>
      <c r="P82" s="89" t="s">
        <v>247</v>
      </c>
      <c r="Q82" s="90">
        <v>0</v>
      </c>
      <c r="R82" s="91" t="s">
        <v>745</v>
      </c>
      <c r="S82" s="64"/>
      <c r="T82" s="64" t="s">
        <v>382</v>
      </c>
      <c r="U82" s="112" t="s">
        <v>746</v>
      </c>
      <c r="V82" s="90">
        <v>8</v>
      </c>
      <c r="W82" s="69">
        <v>8</v>
      </c>
      <c r="X82" s="70">
        <v>11</v>
      </c>
      <c r="Y82" s="70">
        <v>8</v>
      </c>
      <c r="Z82" s="189">
        <v>5</v>
      </c>
      <c r="AA82" s="189">
        <v>15</v>
      </c>
      <c r="AB82" s="70">
        <v>15</v>
      </c>
      <c r="AC82" s="156">
        <v>22</v>
      </c>
      <c r="AD82" s="71" t="s">
        <v>719</v>
      </c>
      <c r="AE82" s="131" t="s">
        <v>747</v>
      </c>
      <c r="AF82" s="157" t="s">
        <v>748</v>
      </c>
      <c r="AG82" s="878" t="s">
        <v>749</v>
      </c>
      <c r="AH82" s="888">
        <v>2021130010287</v>
      </c>
      <c r="AI82" s="878" t="s">
        <v>750</v>
      </c>
      <c r="AJ82" s="111" t="s">
        <v>1033</v>
      </c>
      <c r="AK82" s="63" t="s">
        <v>1034</v>
      </c>
      <c r="AL82" s="63">
        <v>1</v>
      </c>
      <c r="AM82" s="63" t="s">
        <v>1035</v>
      </c>
      <c r="AN82" s="141">
        <v>45292</v>
      </c>
      <c r="AO82" s="146">
        <v>45657</v>
      </c>
      <c r="AP82" s="70">
        <f>+AO82-AN82</f>
        <v>365</v>
      </c>
      <c r="AQ82" s="64">
        <v>1057496</v>
      </c>
      <c r="AR82" s="64">
        <v>1057496</v>
      </c>
      <c r="AS82" s="581"/>
      <c r="AT82" s="581"/>
      <c r="AU82" s="668" t="s">
        <v>254</v>
      </c>
      <c r="AV82" s="591">
        <v>385000000</v>
      </c>
      <c r="AW82" s="593" t="s">
        <v>678</v>
      </c>
      <c r="AX82" s="668" t="s">
        <v>751</v>
      </c>
      <c r="AY82" s="668" t="s">
        <v>751</v>
      </c>
      <c r="AZ82" s="110" t="s">
        <v>154</v>
      </c>
      <c r="BA82" s="110" t="s">
        <v>412</v>
      </c>
      <c r="BB82" s="112" t="s">
        <v>724</v>
      </c>
      <c r="BC82" s="112" t="s">
        <v>359</v>
      </c>
      <c r="BD82" s="141">
        <v>45323</v>
      </c>
      <c r="BE82" s="72"/>
      <c r="BF82" s="112" t="s">
        <v>752</v>
      </c>
      <c r="BG82" s="112" t="s">
        <v>753</v>
      </c>
    </row>
    <row r="83" spans="1:59" ht="119.25" customHeight="1" x14ac:dyDescent="0.25">
      <c r="A83" s="581"/>
      <c r="B83" s="581"/>
      <c r="C83" s="581"/>
      <c r="D83" s="581"/>
      <c r="E83" s="581"/>
      <c r="F83" s="579"/>
      <c r="G83" s="581"/>
      <c r="H83" s="579"/>
      <c r="I83" s="579"/>
      <c r="J83" s="842"/>
      <c r="K83" s="827"/>
      <c r="L83" s="827"/>
      <c r="M83" s="827"/>
      <c r="N83" s="581"/>
      <c r="O83" s="65" t="s">
        <v>754</v>
      </c>
      <c r="P83" s="89" t="s">
        <v>247</v>
      </c>
      <c r="Q83" s="90">
        <v>0</v>
      </c>
      <c r="R83" s="91" t="s">
        <v>755</v>
      </c>
      <c r="S83" s="64"/>
      <c r="T83" s="64" t="s">
        <v>382</v>
      </c>
      <c r="U83" s="112" t="s">
        <v>746</v>
      </c>
      <c r="V83" s="90">
        <v>3</v>
      </c>
      <c r="W83" s="69">
        <v>3</v>
      </c>
      <c r="X83" s="70">
        <v>3</v>
      </c>
      <c r="Y83" s="70">
        <v>3</v>
      </c>
      <c r="Z83" s="189">
        <v>2</v>
      </c>
      <c r="AA83" s="189">
        <v>3</v>
      </c>
      <c r="AB83" s="70">
        <v>3</v>
      </c>
      <c r="AC83" s="156" t="s">
        <v>384</v>
      </c>
      <c r="AD83" s="71" t="s">
        <v>719</v>
      </c>
      <c r="AE83" s="131" t="s">
        <v>747</v>
      </c>
      <c r="AF83" s="157" t="s">
        <v>748</v>
      </c>
      <c r="AG83" s="878"/>
      <c r="AH83" s="888"/>
      <c r="AI83" s="878"/>
      <c r="AJ83" s="111" t="s">
        <v>1036</v>
      </c>
      <c r="AK83" s="63" t="s">
        <v>1034</v>
      </c>
      <c r="AL83" s="63">
        <v>1</v>
      </c>
      <c r="AM83" s="63" t="s">
        <v>1037</v>
      </c>
      <c r="AN83" s="141">
        <v>45292</v>
      </c>
      <c r="AO83" s="146">
        <v>45657</v>
      </c>
      <c r="AP83" s="70">
        <f>+AO83-AN83</f>
        <v>365</v>
      </c>
      <c r="AQ83" s="64">
        <v>1057496</v>
      </c>
      <c r="AR83" s="64">
        <v>1057496</v>
      </c>
      <c r="AS83" s="581"/>
      <c r="AT83" s="581"/>
      <c r="AU83" s="670"/>
      <c r="AV83" s="592"/>
      <c r="AW83" s="594"/>
      <c r="AX83" s="670"/>
      <c r="AY83" s="670"/>
      <c r="AZ83" s="110" t="s">
        <v>154</v>
      </c>
      <c r="BA83" s="110" t="s">
        <v>412</v>
      </c>
      <c r="BB83" s="112" t="s">
        <v>724</v>
      </c>
      <c r="BC83" s="112" t="s">
        <v>359</v>
      </c>
      <c r="BD83" s="141">
        <v>45323</v>
      </c>
      <c r="BE83" s="72"/>
      <c r="BF83" s="112" t="s">
        <v>752</v>
      </c>
      <c r="BG83" s="112" t="s">
        <v>753</v>
      </c>
    </row>
    <row r="84" spans="1:59" s="25" customFormat="1" ht="105" customHeight="1" x14ac:dyDescent="0.25">
      <c r="A84" s="645" t="s">
        <v>561</v>
      </c>
      <c r="B84" s="645" t="s">
        <v>562</v>
      </c>
      <c r="C84" s="645" t="s">
        <v>711</v>
      </c>
      <c r="D84" s="645" t="s">
        <v>712</v>
      </c>
      <c r="E84" s="872" t="s">
        <v>248</v>
      </c>
      <c r="F84" s="645" t="s">
        <v>713</v>
      </c>
      <c r="G84" s="645" t="s">
        <v>714</v>
      </c>
      <c r="H84" s="872" t="s">
        <v>375</v>
      </c>
      <c r="I84" s="835">
        <v>0.6</v>
      </c>
      <c r="J84" s="833">
        <v>9.3299999999999994E-2</v>
      </c>
      <c r="K84" s="835">
        <v>0.22</v>
      </c>
      <c r="L84" s="835">
        <v>0</v>
      </c>
      <c r="M84" s="835">
        <v>0.6</v>
      </c>
      <c r="N84" s="645" t="s">
        <v>756</v>
      </c>
      <c r="O84" s="645" t="s">
        <v>757</v>
      </c>
      <c r="P84" s="872" t="s">
        <v>758</v>
      </c>
      <c r="Q84" s="872" t="s">
        <v>759</v>
      </c>
      <c r="R84" s="645" t="s">
        <v>760</v>
      </c>
      <c r="S84" s="247"/>
      <c r="T84" s="872" t="s">
        <v>382</v>
      </c>
      <c r="U84" s="645" t="s">
        <v>761</v>
      </c>
      <c r="V84" s="872">
        <v>5</v>
      </c>
      <c r="W84" s="1018">
        <v>1.2</v>
      </c>
      <c r="X84" s="1002">
        <v>3.8</v>
      </c>
      <c r="Y84" s="1002">
        <v>0</v>
      </c>
      <c r="Z84" s="1004">
        <v>0.1</v>
      </c>
      <c r="AA84" s="1004">
        <v>0</v>
      </c>
      <c r="AB84" s="1002">
        <v>0.1</v>
      </c>
      <c r="AC84" s="1022" t="s">
        <v>762</v>
      </c>
      <c r="AD84" s="1050" t="s">
        <v>763</v>
      </c>
      <c r="AE84" s="1052" t="s">
        <v>764</v>
      </c>
      <c r="AF84" s="1048" t="s">
        <v>765</v>
      </c>
      <c r="AG84" s="1048" t="s">
        <v>766</v>
      </c>
      <c r="AH84" s="1046" t="s">
        <v>767</v>
      </c>
      <c r="AI84" s="1048" t="s">
        <v>760</v>
      </c>
      <c r="AJ84" s="93" t="s">
        <v>986</v>
      </c>
      <c r="AK84" s="42" t="s">
        <v>989</v>
      </c>
      <c r="AL84" s="45" t="s">
        <v>1006</v>
      </c>
      <c r="AM84" s="44" t="s">
        <v>1006</v>
      </c>
      <c r="AN84" s="46">
        <v>45323</v>
      </c>
      <c r="AO84" s="46">
        <v>45657</v>
      </c>
      <c r="AP84" s="43">
        <f>+AO84-AN84</f>
        <v>334</v>
      </c>
      <c r="AQ84" s="872">
        <v>2175</v>
      </c>
      <c r="AR84" s="872">
        <v>2175</v>
      </c>
      <c r="AS84" s="645" t="s">
        <v>768</v>
      </c>
      <c r="AT84" s="645" t="s">
        <v>960</v>
      </c>
      <c r="AU84" s="645" t="s">
        <v>254</v>
      </c>
      <c r="AV84" s="1054">
        <v>1</v>
      </c>
      <c r="AW84" s="645" t="s">
        <v>678</v>
      </c>
      <c r="AX84" s="645" t="s">
        <v>769</v>
      </c>
      <c r="AY84" s="872" t="s">
        <v>770</v>
      </c>
      <c r="AZ84" s="45" t="s">
        <v>154</v>
      </c>
      <c r="BA84" s="645" t="s">
        <v>771</v>
      </c>
      <c r="BB84" s="645" t="s">
        <v>578</v>
      </c>
      <c r="BC84" s="872" t="s">
        <v>772</v>
      </c>
      <c r="BD84" s="1056">
        <v>45310</v>
      </c>
      <c r="BE84" s="42"/>
      <c r="BF84" s="645" t="s">
        <v>773</v>
      </c>
      <c r="BG84" s="645" t="s">
        <v>774</v>
      </c>
    </row>
    <row r="85" spans="1:59" s="25" customFormat="1" ht="105" customHeight="1" x14ac:dyDescent="0.25">
      <c r="A85" s="646"/>
      <c r="B85" s="646"/>
      <c r="C85" s="646"/>
      <c r="D85" s="646"/>
      <c r="E85" s="873"/>
      <c r="F85" s="646"/>
      <c r="G85" s="646"/>
      <c r="H85" s="873"/>
      <c r="I85" s="836"/>
      <c r="J85" s="834"/>
      <c r="K85" s="836"/>
      <c r="L85" s="836"/>
      <c r="M85" s="836"/>
      <c r="N85" s="646"/>
      <c r="O85" s="646"/>
      <c r="P85" s="873"/>
      <c r="Q85" s="873"/>
      <c r="R85" s="646"/>
      <c r="S85" s="246"/>
      <c r="T85" s="873"/>
      <c r="U85" s="646"/>
      <c r="V85" s="873"/>
      <c r="W85" s="1019"/>
      <c r="X85" s="1003"/>
      <c r="Y85" s="1003"/>
      <c r="Z85" s="1003"/>
      <c r="AA85" s="1003"/>
      <c r="AB85" s="1003"/>
      <c r="AC85" s="1023"/>
      <c r="AD85" s="1051"/>
      <c r="AE85" s="1053"/>
      <c r="AF85" s="1049"/>
      <c r="AG85" s="1049"/>
      <c r="AH85" s="1047"/>
      <c r="AI85" s="1049"/>
      <c r="AJ85" s="93" t="s">
        <v>987</v>
      </c>
      <c r="AK85" s="42" t="s">
        <v>990</v>
      </c>
      <c r="AL85" s="45" t="s">
        <v>1006</v>
      </c>
      <c r="AM85" s="44" t="s">
        <v>1006</v>
      </c>
      <c r="AN85" s="46">
        <v>45323</v>
      </c>
      <c r="AO85" s="46">
        <v>45657</v>
      </c>
      <c r="AP85" s="43">
        <f>+AO85-AN85</f>
        <v>334</v>
      </c>
      <c r="AQ85" s="873"/>
      <c r="AR85" s="873"/>
      <c r="AS85" s="646"/>
      <c r="AT85" s="646"/>
      <c r="AU85" s="646"/>
      <c r="AV85" s="1055"/>
      <c r="AW85" s="646"/>
      <c r="AX85" s="646"/>
      <c r="AY85" s="873"/>
      <c r="AZ85" s="45" t="s">
        <v>154</v>
      </c>
      <c r="BA85" s="646"/>
      <c r="BB85" s="646"/>
      <c r="BC85" s="873"/>
      <c r="BD85" s="1057"/>
      <c r="BE85" s="42"/>
      <c r="BF85" s="646"/>
      <c r="BG85" s="646"/>
    </row>
    <row r="86" spans="1:59" s="25" customFormat="1" ht="105" customHeight="1" x14ac:dyDescent="0.25">
      <c r="A86" s="646"/>
      <c r="B86" s="646"/>
      <c r="C86" s="646"/>
      <c r="D86" s="646"/>
      <c r="E86" s="873"/>
      <c r="F86" s="646"/>
      <c r="G86" s="646"/>
      <c r="H86" s="873"/>
      <c r="I86" s="836"/>
      <c r="J86" s="834"/>
      <c r="K86" s="836"/>
      <c r="L86" s="836"/>
      <c r="M86" s="836"/>
      <c r="N86" s="646"/>
      <c r="O86" s="646"/>
      <c r="P86" s="873"/>
      <c r="Q86" s="873"/>
      <c r="R86" s="646"/>
      <c r="S86" s="246"/>
      <c r="T86" s="873"/>
      <c r="U86" s="646"/>
      <c r="V86" s="873"/>
      <c r="W86" s="1019"/>
      <c r="X86" s="1003"/>
      <c r="Y86" s="1003"/>
      <c r="Z86" s="1003"/>
      <c r="AA86" s="1003"/>
      <c r="AB86" s="1003"/>
      <c r="AC86" s="1023"/>
      <c r="AD86" s="1051"/>
      <c r="AE86" s="1053"/>
      <c r="AF86" s="1049"/>
      <c r="AG86" s="1049"/>
      <c r="AH86" s="1047"/>
      <c r="AI86" s="1049"/>
      <c r="AJ86" s="93" t="s">
        <v>988</v>
      </c>
      <c r="AK86" s="42" t="s">
        <v>991</v>
      </c>
      <c r="AL86" s="45" t="s">
        <v>1006</v>
      </c>
      <c r="AM86" s="44" t="s">
        <v>1006</v>
      </c>
      <c r="AN86" s="46">
        <v>45323</v>
      </c>
      <c r="AO86" s="46">
        <v>45657</v>
      </c>
      <c r="AP86" s="43">
        <f t="shared" ref="AP86" si="7">+AO86-AN86</f>
        <v>334</v>
      </c>
      <c r="AQ86" s="873"/>
      <c r="AR86" s="873"/>
      <c r="AS86" s="646"/>
      <c r="AT86" s="646"/>
      <c r="AU86" s="646"/>
      <c r="AV86" s="1055"/>
      <c r="AW86" s="646"/>
      <c r="AX86" s="646"/>
      <c r="AY86" s="873"/>
      <c r="AZ86" s="45" t="s">
        <v>154</v>
      </c>
      <c r="BA86" s="646"/>
      <c r="BB86" s="646"/>
      <c r="BC86" s="873"/>
      <c r="BD86" s="1057"/>
      <c r="BE86" s="42"/>
      <c r="BF86" s="646"/>
      <c r="BG86" s="646"/>
    </row>
    <row r="87" spans="1:59" ht="54.75" customHeight="1" x14ac:dyDescent="0.25">
      <c r="A87" s="986" t="s">
        <v>561</v>
      </c>
      <c r="B87" s="595" t="s">
        <v>562</v>
      </c>
      <c r="C87" s="595" t="s">
        <v>711</v>
      </c>
      <c r="D87" s="595" t="s">
        <v>712</v>
      </c>
      <c r="E87" s="598" t="s">
        <v>248</v>
      </c>
      <c r="F87" s="595" t="s">
        <v>713</v>
      </c>
      <c r="G87" s="595" t="s">
        <v>714</v>
      </c>
      <c r="H87" s="598" t="s">
        <v>375</v>
      </c>
      <c r="I87" s="990">
        <v>0.6</v>
      </c>
      <c r="J87" s="993">
        <v>9.3299999999999994E-2</v>
      </c>
      <c r="K87" s="990">
        <v>0.22</v>
      </c>
      <c r="L87" s="990">
        <v>0</v>
      </c>
      <c r="M87" s="990">
        <v>0.6</v>
      </c>
      <c r="N87" s="595" t="s">
        <v>775</v>
      </c>
      <c r="O87" s="775" t="s">
        <v>776</v>
      </c>
      <c r="P87" s="1005" t="s">
        <v>777</v>
      </c>
      <c r="Q87" s="595" t="s">
        <v>778</v>
      </c>
      <c r="R87" s="595" t="s">
        <v>779</v>
      </c>
      <c r="S87" s="598"/>
      <c r="T87" s="598" t="s">
        <v>535</v>
      </c>
      <c r="U87" s="598" t="s">
        <v>780</v>
      </c>
      <c r="V87" s="598">
        <v>1</v>
      </c>
      <c r="W87" s="1011">
        <v>1</v>
      </c>
      <c r="X87" s="999">
        <v>0.42</v>
      </c>
      <c r="Y87" s="889">
        <v>0.01</v>
      </c>
      <c r="Z87" s="889">
        <v>0.05</v>
      </c>
      <c r="AA87" s="889">
        <v>0.1</v>
      </c>
      <c r="AB87" s="889">
        <v>0</v>
      </c>
      <c r="AC87" s="885" t="s">
        <v>384</v>
      </c>
      <c r="AD87" s="885" t="s">
        <v>781</v>
      </c>
      <c r="AE87" s="885" t="s">
        <v>386</v>
      </c>
      <c r="AF87" s="775" t="s">
        <v>387</v>
      </c>
      <c r="AG87" s="775" t="s">
        <v>782</v>
      </c>
      <c r="AH87" s="892">
        <v>2021130010284</v>
      </c>
      <c r="AI87" s="775" t="s">
        <v>783</v>
      </c>
      <c r="AJ87" s="260" t="s">
        <v>784</v>
      </c>
      <c r="AK87" s="94" t="s">
        <v>785</v>
      </c>
      <c r="AL87" s="94">
        <v>1</v>
      </c>
      <c r="AM87" s="94">
        <v>25</v>
      </c>
      <c r="AN87" s="147">
        <v>45323</v>
      </c>
      <c r="AO87" s="147">
        <v>45473</v>
      </c>
      <c r="AP87" s="98">
        <f>+AO87-AN87</f>
        <v>150</v>
      </c>
      <c r="AQ87" s="95">
        <v>1043926</v>
      </c>
      <c r="AR87" s="95">
        <v>1043926</v>
      </c>
      <c r="AS87" s="595" t="s">
        <v>390</v>
      </c>
      <c r="AT87" s="595" t="s">
        <v>1041</v>
      </c>
      <c r="AU87" s="598" t="s">
        <v>254</v>
      </c>
      <c r="AV87" s="601">
        <v>300000000</v>
      </c>
      <c r="AW87" s="595" t="s">
        <v>678</v>
      </c>
      <c r="AX87" s="595" t="s">
        <v>786</v>
      </c>
      <c r="AY87" s="598" t="s">
        <v>787</v>
      </c>
      <c r="AZ87" s="97" t="s">
        <v>239</v>
      </c>
      <c r="BA87" s="97"/>
      <c r="BB87" s="97"/>
      <c r="BC87" s="97"/>
      <c r="BD87" s="97"/>
      <c r="BE87" s="155" t="s">
        <v>788</v>
      </c>
      <c r="BF87" s="155" t="s">
        <v>789</v>
      </c>
      <c r="BG87" s="155" t="s">
        <v>790</v>
      </c>
    </row>
    <row r="88" spans="1:59" ht="52.5" customHeight="1" x14ac:dyDescent="0.25">
      <c r="A88" s="987"/>
      <c r="B88" s="596"/>
      <c r="C88" s="596"/>
      <c r="D88" s="596"/>
      <c r="E88" s="599"/>
      <c r="F88" s="599"/>
      <c r="G88" s="596"/>
      <c r="H88" s="599"/>
      <c r="I88" s="599"/>
      <c r="J88" s="994"/>
      <c r="K88" s="991"/>
      <c r="L88" s="991"/>
      <c r="M88" s="991"/>
      <c r="N88" s="596"/>
      <c r="O88" s="776"/>
      <c r="P88" s="1006"/>
      <c r="Q88" s="596"/>
      <c r="R88" s="596"/>
      <c r="S88" s="599"/>
      <c r="T88" s="599"/>
      <c r="U88" s="599"/>
      <c r="V88" s="599"/>
      <c r="W88" s="1012"/>
      <c r="X88" s="1000"/>
      <c r="Y88" s="890"/>
      <c r="Z88" s="890"/>
      <c r="AA88" s="890"/>
      <c r="AB88" s="890"/>
      <c r="AC88" s="886"/>
      <c r="AD88" s="886"/>
      <c r="AE88" s="886"/>
      <c r="AF88" s="776"/>
      <c r="AG88" s="776"/>
      <c r="AH88" s="893"/>
      <c r="AI88" s="776"/>
      <c r="AJ88" s="260" t="s">
        <v>995</v>
      </c>
      <c r="AK88" s="94" t="s">
        <v>785</v>
      </c>
      <c r="AL88" s="94">
        <v>200</v>
      </c>
      <c r="AM88" s="94">
        <v>25</v>
      </c>
      <c r="AN88" s="147">
        <v>45323</v>
      </c>
      <c r="AO88" s="147">
        <v>45657</v>
      </c>
      <c r="AP88" s="98">
        <f t="shared" ref="AP88:AP94" si="8">+AO88-AN88</f>
        <v>334</v>
      </c>
      <c r="AQ88" s="95">
        <v>1043926</v>
      </c>
      <c r="AR88" s="95">
        <v>1043926</v>
      </c>
      <c r="AS88" s="596"/>
      <c r="AT88" s="596"/>
      <c r="AU88" s="599"/>
      <c r="AV88" s="602"/>
      <c r="AW88" s="596"/>
      <c r="AX88" s="596"/>
      <c r="AY88" s="599"/>
      <c r="AZ88" s="97" t="s">
        <v>239</v>
      </c>
      <c r="BA88" s="97"/>
      <c r="BB88" s="97"/>
      <c r="BC88" s="97"/>
      <c r="BD88" s="97"/>
      <c r="BE88" s="155" t="s">
        <v>791</v>
      </c>
      <c r="BF88" s="155" t="s">
        <v>792</v>
      </c>
      <c r="BG88" s="155" t="s">
        <v>793</v>
      </c>
    </row>
    <row r="89" spans="1:59" ht="57.75" customHeight="1" x14ac:dyDescent="0.25">
      <c r="A89" s="987"/>
      <c r="B89" s="596"/>
      <c r="C89" s="596"/>
      <c r="D89" s="596"/>
      <c r="E89" s="599"/>
      <c r="F89" s="599"/>
      <c r="G89" s="596"/>
      <c r="H89" s="599"/>
      <c r="I89" s="599"/>
      <c r="J89" s="994"/>
      <c r="K89" s="991"/>
      <c r="L89" s="991"/>
      <c r="M89" s="991"/>
      <c r="N89" s="596"/>
      <c r="O89" s="776"/>
      <c r="P89" s="1006"/>
      <c r="Q89" s="596"/>
      <c r="R89" s="596"/>
      <c r="S89" s="599"/>
      <c r="T89" s="599"/>
      <c r="U89" s="599"/>
      <c r="V89" s="599"/>
      <c r="W89" s="1012"/>
      <c r="X89" s="1000"/>
      <c r="Y89" s="890"/>
      <c r="Z89" s="890"/>
      <c r="AA89" s="890"/>
      <c r="AB89" s="890"/>
      <c r="AC89" s="886"/>
      <c r="AD89" s="886"/>
      <c r="AE89" s="886"/>
      <c r="AF89" s="776"/>
      <c r="AG89" s="776"/>
      <c r="AH89" s="893"/>
      <c r="AI89" s="776"/>
      <c r="AJ89" s="260" t="s">
        <v>996</v>
      </c>
      <c r="AK89" s="94" t="s">
        <v>785</v>
      </c>
      <c r="AL89" s="94">
        <v>200</v>
      </c>
      <c r="AM89" s="94">
        <v>20</v>
      </c>
      <c r="AN89" s="147">
        <v>45323</v>
      </c>
      <c r="AO89" s="147">
        <v>45657</v>
      </c>
      <c r="AP89" s="98">
        <f t="shared" si="8"/>
        <v>334</v>
      </c>
      <c r="AQ89" s="95">
        <v>1043926</v>
      </c>
      <c r="AR89" s="95">
        <v>1043926</v>
      </c>
      <c r="AS89" s="596"/>
      <c r="AT89" s="596"/>
      <c r="AU89" s="599"/>
      <c r="AV89" s="602"/>
      <c r="AW89" s="596"/>
      <c r="AX89" s="596"/>
      <c r="AY89" s="599"/>
      <c r="AZ89" s="97" t="s">
        <v>239</v>
      </c>
      <c r="BA89" s="97"/>
      <c r="BB89" s="97"/>
      <c r="BC89" s="97"/>
      <c r="BD89" s="97"/>
      <c r="BE89" s="155" t="s">
        <v>794</v>
      </c>
      <c r="BF89" s="155" t="s">
        <v>795</v>
      </c>
      <c r="BG89" s="155" t="s">
        <v>796</v>
      </c>
    </row>
    <row r="90" spans="1:59" ht="48.75" customHeight="1" x14ac:dyDescent="0.25">
      <c r="A90" s="987"/>
      <c r="B90" s="596"/>
      <c r="C90" s="596"/>
      <c r="D90" s="596"/>
      <c r="E90" s="599"/>
      <c r="F90" s="599"/>
      <c r="G90" s="596"/>
      <c r="H90" s="599"/>
      <c r="I90" s="599"/>
      <c r="J90" s="994"/>
      <c r="K90" s="991"/>
      <c r="L90" s="991"/>
      <c r="M90" s="991"/>
      <c r="N90" s="596"/>
      <c r="O90" s="776"/>
      <c r="P90" s="1006"/>
      <c r="Q90" s="596"/>
      <c r="R90" s="596"/>
      <c r="S90" s="599"/>
      <c r="T90" s="599"/>
      <c r="U90" s="599"/>
      <c r="V90" s="599"/>
      <c r="W90" s="1012"/>
      <c r="X90" s="1000"/>
      <c r="Y90" s="890"/>
      <c r="Z90" s="890"/>
      <c r="AA90" s="890"/>
      <c r="AB90" s="890"/>
      <c r="AC90" s="886"/>
      <c r="AD90" s="886"/>
      <c r="AE90" s="886"/>
      <c r="AF90" s="776"/>
      <c r="AG90" s="776"/>
      <c r="AH90" s="893"/>
      <c r="AI90" s="776"/>
      <c r="AJ90" s="260" t="s">
        <v>997</v>
      </c>
      <c r="AK90" s="94" t="s">
        <v>797</v>
      </c>
      <c r="AL90" s="94">
        <v>200</v>
      </c>
      <c r="AM90" s="94">
        <v>5</v>
      </c>
      <c r="AN90" s="147">
        <v>45323</v>
      </c>
      <c r="AO90" s="147">
        <v>45657</v>
      </c>
      <c r="AP90" s="98">
        <f t="shared" si="8"/>
        <v>334</v>
      </c>
      <c r="AQ90" s="95">
        <v>1043926</v>
      </c>
      <c r="AR90" s="95">
        <v>1043926</v>
      </c>
      <c r="AS90" s="596"/>
      <c r="AT90" s="596"/>
      <c r="AU90" s="599"/>
      <c r="AV90" s="602"/>
      <c r="AW90" s="596"/>
      <c r="AX90" s="596"/>
      <c r="AY90" s="599"/>
      <c r="AZ90" s="97" t="s">
        <v>239</v>
      </c>
      <c r="BA90" s="97"/>
      <c r="BB90" s="97"/>
      <c r="BC90" s="97"/>
      <c r="BD90" s="97"/>
      <c r="BE90" s="155" t="s">
        <v>798</v>
      </c>
      <c r="BF90" s="155" t="s">
        <v>799</v>
      </c>
      <c r="BG90" s="155" t="s">
        <v>800</v>
      </c>
    </row>
    <row r="91" spans="1:59" ht="54" customHeight="1" x14ac:dyDescent="0.25">
      <c r="A91" s="987"/>
      <c r="B91" s="596"/>
      <c r="C91" s="596"/>
      <c r="D91" s="596"/>
      <c r="E91" s="599"/>
      <c r="F91" s="599"/>
      <c r="G91" s="596"/>
      <c r="H91" s="599"/>
      <c r="I91" s="599"/>
      <c r="J91" s="994"/>
      <c r="K91" s="991"/>
      <c r="L91" s="991"/>
      <c r="M91" s="991"/>
      <c r="N91" s="596"/>
      <c r="O91" s="776"/>
      <c r="P91" s="1006"/>
      <c r="Q91" s="596"/>
      <c r="R91" s="596"/>
      <c r="S91" s="599"/>
      <c r="T91" s="599"/>
      <c r="U91" s="599"/>
      <c r="V91" s="599"/>
      <c r="W91" s="1012"/>
      <c r="X91" s="1000"/>
      <c r="Y91" s="890"/>
      <c r="Z91" s="890"/>
      <c r="AA91" s="890"/>
      <c r="AB91" s="890"/>
      <c r="AC91" s="886"/>
      <c r="AD91" s="886"/>
      <c r="AE91" s="886"/>
      <c r="AF91" s="776"/>
      <c r="AG91" s="776"/>
      <c r="AH91" s="893"/>
      <c r="AI91" s="776"/>
      <c r="AJ91" s="260" t="s">
        <v>998</v>
      </c>
      <c r="AK91" s="94" t="s">
        <v>801</v>
      </c>
      <c r="AL91" s="94">
        <v>6</v>
      </c>
      <c r="AM91" s="94">
        <v>10</v>
      </c>
      <c r="AN91" s="147">
        <v>45323</v>
      </c>
      <c r="AO91" s="147">
        <v>45657</v>
      </c>
      <c r="AP91" s="98">
        <f t="shared" si="8"/>
        <v>334</v>
      </c>
      <c r="AQ91" s="95">
        <v>1043926</v>
      </c>
      <c r="AR91" s="95">
        <v>1043926</v>
      </c>
      <c r="AS91" s="596"/>
      <c r="AT91" s="596"/>
      <c r="AU91" s="599"/>
      <c r="AV91" s="602"/>
      <c r="AW91" s="596"/>
      <c r="AX91" s="596"/>
      <c r="AY91" s="599"/>
      <c r="AZ91" s="97" t="s">
        <v>239</v>
      </c>
      <c r="BA91" s="97"/>
      <c r="BB91" s="97"/>
      <c r="BC91" s="97"/>
      <c r="BD91" s="97"/>
      <c r="BE91" s="155" t="s">
        <v>802</v>
      </c>
      <c r="BF91" s="159" t="s">
        <v>803</v>
      </c>
      <c r="BG91" s="155" t="s">
        <v>804</v>
      </c>
    </row>
    <row r="92" spans="1:59" ht="69" customHeight="1" x14ac:dyDescent="0.25">
      <c r="A92" s="987"/>
      <c r="B92" s="596"/>
      <c r="C92" s="596"/>
      <c r="D92" s="596"/>
      <c r="E92" s="599"/>
      <c r="F92" s="599"/>
      <c r="G92" s="596"/>
      <c r="H92" s="599"/>
      <c r="I92" s="599"/>
      <c r="J92" s="994"/>
      <c r="K92" s="991"/>
      <c r="L92" s="991"/>
      <c r="M92" s="991"/>
      <c r="N92" s="596"/>
      <c r="O92" s="776"/>
      <c r="P92" s="1006"/>
      <c r="Q92" s="596"/>
      <c r="R92" s="596"/>
      <c r="S92" s="599"/>
      <c r="T92" s="599"/>
      <c r="U92" s="599"/>
      <c r="V92" s="599"/>
      <c r="W92" s="1012"/>
      <c r="X92" s="1000"/>
      <c r="Y92" s="890"/>
      <c r="Z92" s="890"/>
      <c r="AA92" s="890"/>
      <c r="AB92" s="890"/>
      <c r="AC92" s="886"/>
      <c r="AD92" s="886"/>
      <c r="AE92" s="886"/>
      <c r="AF92" s="776"/>
      <c r="AG92" s="776"/>
      <c r="AH92" s="893"/>
      <c r="AI92" s="776"/>
      <c r="AJ92" s="260" t="s">
        <v>999</v>
      </c>
      <c r="AK92" s="94" t="s">
        <v>805</v>
      </c>
      <c r="AL92" s="94">
        <v>6</v>
      </c>
      <c r="AM92" s="94">
        <v>5</v>
      </c>
      <c r="AN92" s="147">
        <v>45323</v>
      </c>
      <c r="AO92" s="147">
        <v>45657</v>
      </c>
      <c r="AP92" s="98">
        <f t="shared" si="8"/>
        <v>334</v>
      </c>
      <c r="AQ92" s="95">
        <v>1043926</v>
      </c>
      <c r="AR92" s="95">
        <v>1043926</v>
      </c>
      <c r="AS92" s="596"/>
      <c r="AT92" s="596"/>
      <c r="AU92" s="599"/>
      <c r="AV92" s="602"/>
      <c r="AW92" s="596"/>
      <c r="AX92" s="596"/>
      <c r="AY92" s="599"/>
      <c r="AZ92" s="97" t="s">
        <v>154</v>
      </c>
      <c r="BA92" s="155" t="s">
        <v>806</v>
      </c>
      <c r="BB92" s="155" t="s">
        <v>724</v>
      </c>
      <c r="BC92" s="96" t="s">
        <v>807</v>
      </c>
      <c r="BD92" s="160">
        <v>45323</v>
      </c>
      <c r="BE92" s="155" t="s">
        <v>808</v>
      </c>
      <c r="BF92" s="159" t="s">
        <v>809</v>
      </c>
      <c r="BG92" s="159" t="s">
        <v>810</v>
      </c>
    </row>
    <row r="93" spans="1:59" ht="80.25" customHeight="1" x14ac:dyDescent="0.25">
      <c r="A93" s="987"/>
      <c r="B93" s="596"/>
      <c r="C93" s="596"/>
      <c r="D93" s="596"/>
      <c r="E93" s="599"/>
      <c r="F93" s="599"/>
      <c r="G93" s="596"/>
      <c r="H93" s="599"/>
      <c r="I93" s="599"/>
      <c r="J93" s="994"/>
      <c r="K93" s="991"/>
      <c r="L93" s="991"/>
      <c r="M93" s="991"/>
      <c r="N93" s="596"/>
      <c r="O93" s="776"/>
      <c r="P93" s="1006"/>
      <c r="Q93" s="596"/>
      <c r="R93" s="596"/>
      <c r="S93" s="599"/>
      <c r="T93" s="599"/>
      <c r="U93" s="599"/>
      <c r="V93" s="599"/>
      <c r="W93" s="1012"/>
      <c r="X93" s="1000"/>
      <c r="Y93" s="890"/>
      <c r="Z93" s="890"/>
      <c r="AA93" s="890"/>
      <c r="AB93" s="890"/>
      <c r="AC93" s="886"/>
      <c r="AD93" s="886"/>
      <c r="AE93" s="886"/>
      <c r="AF93" s="776"/>
      <c r="AG93" s="776"/>
      <c r="AH93" s="893"/>
      <c r="AI93" s="776"/>
      <c r="AJ93" s="260" t="s">
        <v>1000</v>
      </c>
      <c r="AK93" s="94" t="s">
        <v>805</v>
      </c>
      <c r="AL93" s="94">
        <v>0</v>
      </c>
      <c r="AM93" s="94">
        <v>5</v>
      </c>
      <c r="AN93" s="147">
        <v>45323</v>
      </c>
      <c r="AO93" s="147">
        <v>45657</v>
      </c>
      <c r="AP93" s="98">
        <f t="shared" si="8"/>
        <v>334</v>
      </c>
      <c r="AQ93" s="95">
        <v>1043926</v>
      </c>
      <c r="AR93" s="95">
        <v>1043926</v>
      </c>
      <c r="AS93" s="596"/>
      <c r="AT93" s="596"/>
      <c r="AU93" s="599"/>
      <c r="AV93" s="602"/>
      <c r="AW93" s="596"/>
      <c r="AX93" s="596"/>
      <c r="AY93" s="599"/>
      <c r="AZ93" s="97" t="s">
        <v>239</v>
      </c>
      <c r="BA93" s="97"/>
      <c r="BB93" s="97"/>
      <c r="BC93" s="97"/>
      <c r="BD93" s="97"/>
      <c r="BE93" s="155" t="s">
        <v>808</v>
      </c>
      <c r="BF93" s="155" t="s">
        <v>811</v>
      </c>
      <c r="BG93" s="155" t="s">
        <v>812</v>
      </c>
    </row>
    <row r="94" spans="1:59" ht="102" customHeight="1" x14ac:dyDescent="0.25">
      <c r="A94" s="988"/>
      <c r="B94" s="597"/>
      <c r="C94" s="597"/>
      <c r="D94" s="597"/>
      <c r="E94" s="600"/>
      <c r="F94" s="600"/>
      <c r="G94" s="597"/>
      <c r="H94" s="600"/>
      <c r="I94" s="600"/>
      <c r="J94" s="995"/>
      <c r="K94" s="992"/>
      <c r="L94" s="992"/>
      <c r="M94" s="992"/>
      <c r="N94" s="597"/>
      <c r="O94" s="777"/>
      <c r="P94" s="1007"/>
      <c r="Q94" s="597"/>
      <c r="R94" s="597"/>
      <c r="S94" s="600"/>
      <c r="T94" s="600"/>
      <c r="U94" s="600"/>
      <c r="V94" s="600"/>
      <c r="W94" s="1013"/>
      <c r="X94" s="1001"/>
      <c r="Y94" s="891"/>
      <c r="Z94" s="891"/>
      <c r="AA94" s="891"/>
      <c r="AB94" s="891"/>
      <c r="AC94" s="887"/>
      <c r="AD94" s="887"/>
      <c r="AE94" s="887"/>
      <c r="AF94" s="777"/>
      <c r="AG94" s="777"/>
      <c r="AH94" s="894"/>
      <c r="AI94" s="777"/>
      <c r="AJ94" s="260" t="s">
        <v>1001</v>
      </c>
      <c r="AK94" s="94" t="s">
        <v>801</v>
      </c>
      <c r="AL94" s="94">
        <v>3</v>
      </c>
      <c r="AM94" s="94">
        <v>5</v>
      </c>
      <c r="AN94" s="147">
        <v>45323</v>
      </c>
      <c r="AO94" s="147">
        <v>45657</v>
      </c>
      <c r="AP94" s="98">
        <f t="shared" si="8"/>
        <v>334</v>
      </c>
      <c r="AQ94" s="95">
        <v>1043926</v>
      </c>
      <c r="AR94" s="95">
        <v>1043926</v>
      </c>
      <c r="AS94" s="597"/>
      <c r="AT94" s="597"/>
      <c r="AU94" s="600"/>
      <c r="AV94" s="603"/>
      <c r="AW94" s="597"/>
      <c r="AX94" s="597"/>
      <c r="AY94" s="600"/>
      <c r="AZ94" s="97" t="s">
        <v>239</v>
      </c>
      <c r="BA94" s="97"/>
      <c r="BB94" s="97"/>
      <c r="BC94" s="97"/>
      <c r="BD94" s="97"/>
      <c r="BE94" s="155" t="s">
        <v>813</v>
      </c>
      <c r="BF94" s="159" t="s">
        <v>814</v>
      </c>
      <c r="BG94" s="155" t="s">
        <v>815</v>
      </c>
    </row>
    <row r="95" spans="1:59" s="11" customFormat="1" ht="116.25" customHeight="1" x14ac:dyDescent="0.25">
      <c r="A95" s="587" t="s">
        <v>561</v>
      </c>
      <c r="B95" s="587" t="s">
        <v>562</v>
      </c>
      <c r="C95" s="587" t="s">
        <v>661</v>
      </c>
      <c r="D95" s="587" t="s">
        <v>562</v>
      </c>
      <c r="E95" s="587" t="s">
        <v>711</v>
      </c>
      <c r="F95" s="587" t="s">
        <v>712</v>
      </c>
      <c r="G95" s="587" t="s">
        <v>714</v>
      </c>
      <c r="H95" s="587" t="s">
        <v>375</v>
      </c>
      <c r="I95" s="587" t="s">
        <v>714</v>
      </c>
      <c r="J95" s="989">
        <v>9.3299999999999994E-2</v>
      </c>
      <c r="K95" s="996">
        <v>0.22</v>
      </c>
      <c r="L95" s="996">
        <v>0</v>
      </c>
      <c r="M95" s="996">
        <v>0.6</v>
      </c>
      <c r="N95" s="587" t="s">
        <v>816</v>
      </c>
      <c r="O95" s="587" t="s">
        <v>817</v>
      </c>
      <c r="P95" s="1015" t="s">
        <v>247</v>
      </c>
      <c r="Q95" s="687">
        <v>0</v>
      </c>
      <c r="R95" s="587" t="s">
        <v>818</v>
      </c>
      <c r="S95" s="587" t="s">
        <v>819</v>
      </c>
      <c r="T95" s="587">
        <v>0</v>
      </c>
      <c r="U95" s="587" t="s">
        <v>820</v>
      </c>
      <c r="V95" s="587">
        <v>1</v>
      </c>
      <c r="W95" s="587">
        <v>1</v>
      </c>
      <c r="X95" s="587">
        <v>0</v>
      </c>
      <c r="Y95" s="587">
        <v>0</v>
      </c>
      <c r="Z95" s="587">
        <v>0</v>
      </c>
      <c r="AA95" s="587">
        <v>0</v>
      </c>
      <c r="AB95" s="587">
        <v>0</v>
      </c>
      <c r="AC95" s="587" t="s">
        <v>669</v>
      </c>
      <c r="AD95" s="587" t="s">
        <v>821</v>
      </c>
      <c r="AE95" s="587" t="s">
        <v>671</v>
      </c>
      <c r="AF95" s="587" t="s">
        <v>672</v>
      </c>
      <c r="AG95" s="587" t="s">
        <v>822</v>
      </c>
      <c r="AH95" s="875">
        <v>2021130010286</v>
      </c>
      <c r="AI95" s="587" t="s">
        <v>823</v>
      </c>
      <c r="AJ95" s="807" t="s">
        <v>824</v>
      </c>
      <c r="AK95" s="793" t="s">
        <v>951</v>
      </c>
      <c r="AL95" s="793">
        <v>1</v>
      </c>
      <c r="AM95" s="793" t="s">
        <v>825</v>
      </c>
      <c r="AN95" s="770">
        <v>45323</v>
      </c>
      <c r="AO95" s="770">
        <v>45627</v>
      </c>
      <c r="AP95" s="806">
        <f>+AO95-AN95</f>
        <v>304</v>
      </c>
      <c r="AQ95" s="793">
        <v>1052015</v>
      </c>
      <c r="AR95" s="587">
        <v>1043926</v>
      </c>
      <c r="AS95" s="587" t="s">
        <v>826</v>
      </c>
      <c r="AT95" s="587" t="s">
        <v>677</v>
      </c>
      <c r="AU95" s="587" t="s">
        <v>1076</v>
      </c>
      <c r="AV95" s="587" t="s">
        <v>1079</v>
      </c>
      <c r="AW95" s="587" t="s">
        <v>678</v>
      </c>
      <c r="AX95" s="587" t="s">
        <v>827</v>
      </c>
      <c r="AY95" s="587" t="s">
        <v>828</v>
      </c>
      <c r="AZ95" s="587" t="s">
        <v>154</v>
      </c>
      <c r="BA95" s="587" t="s">
        <v>829</v>
      </c>
      <c r="BB95" s="587" t="s">
        <v>830</v>
      </c>
      <c r="BC95" s="587" t="s">
        <v>678</v>
      </c>
      <c r="BD95" s="1034">
        <v>45323</v>
      </c>
      <c r="BE95" s="116"/>
      <c r="BF95" s="587" t="s">
        <v>683</v>
      </c>
      <c r="BG95" s="79" t="s">
        <v>684</v>
      </c>
    </row>
    <row r="96" spans="1:59" s="11" customFormat="1" ht="116.25" customHeight="1" x14ac:dyDescent="0.25">
      <c r="A96" s="588"/>
      <c r="B96" s="588"/>
      <c r="C96" s="588"/>
      <c r="D96" s="588"/>
      <c r="E96" s="588"/>
      <c r="F96" s="588"/>
      <c r="G96" s="588"/>
      <c r="H96" s="588"/>
      <c r="I96" s="588"/>
      <c r="J96" s="588"/>
      <c r="K96" s="997"/>
      <c r="L96" s="997"/>
      <c r="M96" s="997"/>
      <c r="N96" s="588"/>
      <c r="O96" s="588"/>
      <c r="P96" s="1016"/>
      <c r="Q96" s="688"/>
      <c r="R96" s="588"/>
      <c r="S96" s="588"/>
      <c r="T96" s="588"/>
      <c r="U96" s="588"/>
      <c r="V96" s="588"/>
      <c r="W96" s="588"/>
      <c r="X96" s="588"/>
      <c r="Y96" s="588"/>
      <c r="Z96" s="588"/>
      <c r="AA96" s="588"/>
      <c r="AB96" s="588"/>
      <c r="AC96" s="588"/>
      <c r="AD96" s="588"/>
      <c r="AE96" s="588"/>
      <c r="AF96" s="588"/>
      <c r="AG96" s="588"/>
      <c r="AH96" s="876"/>
      <c r="AI96" s="588"/>
      <c r="AJ96" s="807"/>
      <c r="AK96" s="793"/>
      <c r="AL96" s="793"/>
      <c r="AM96" s="793"/>
      <c r="AN96" s="770"/>
      <c r="AO96" s="770"/>
      <c r="AP96" s="806"/>
      <c r="AQ96" s="793"/>
      <c r="AR96" s="588"/>
      <c r="AS96" s="588"/>
      <c r="AT96" s="588"/>
      <c r="AU96" s="588"/>
      <c r="AV96" s="588"/>
      <c r="AW96" s="588"/>
      <c r="AX96" s="588"/>
      <c r="AY96" s="588"/>
      <c r="AZ96" s="588"/>
      <c r="BA96" s="588"/>
      <c r="BB96" s="588"/>
      <c r="BC96" s="588"/>
      <c r="BD96" s="1035"/>
      <c r="BE96" s="116"/>
      <c r="BF96" s="589"/>
      <c r="BG96" s="79" t="s">
        <v>685</v>
      </c>
    </row>
    <row r="97" spans="1:59" s="11" customFormat="1" ht="116.25" customHeight="1" x14ac:dyDescent="0.25">
      <c r="A97" s="588"/>
      <c r="B97" s="588"/>
      <c r="C97" s="588"/>
      <c r="D97" s="588"/>
      <c r="E97" s="588"/>
      <c r="F97" s="588"/>
      <c r="G97" s="588"/>
      <c r="H97" s="588"/>
      <c r="I97" s="588"/>
      <c r="J97" s="588"/>
      <c r="K97" s="997"/>
      <c r="L97" s="997"/>
      <c r="M97" s="997"/>
      <c r="N97" s="588"/>
      <c r="O97" s="588"/>
      <c r="P97" s="1016"/>
      <c r="Q97" s="688"/>
      <c r="R97" s="588"/>
      <c r="S97" s="588"/>
      <c r="T97" s="588"/>
      <c r="U97" s="588"/>
      <c r="V97" s="588"/>
      <c r="W97" s="588"/>
      <c r="X97" s="588"/>
      <c r="Y97" s="588"/>
      <c r="Z97" s="588"/>
      <c r="AA97" s="588"/>
      <c r="AB97" s="588"/>
      <c r="AC97" s="588"/>
      <c r="AD97" s="588"/>
      <c r="AE97" s="588"/>
      <c r="AF97" s="588"/>
      <c r="AG97" s="588"/>
      <c r="AH97" s="876"/>
      <c r="AI97" s="588"/>
      <c r="AJ97" s="807"/>
      <c r="AK97" s="793"/>
      <c r="AL97" s="793"/>
      <c r="AM97" s="793"/>
      <c r="AN97" s="770"/>
      <c r="AO97" s="770"/>
      <c r="AP97" s="806"/>
      <c r="AQ97" s="793"/>
      <c r="AR97" s="588"/>
      <c r="AS97" s="588"/>
      <c r="AT97" s="588"/>
      <c r="AU97" s="588"/>
      <c r="AV97" s="588"/>
      <c r="AW97" s="588"/>
      <c r="AX97" s="588"/>
      <c r="AY97" s="588"/>
      <c r="AZ97" s="588"/>
      <c r="BA97" s="588"/>
      <c r="BB97" s="588"/>
      <c r="BC97" s="588"/>
      <c r="BD97" s="1035"/>
      <c r="BE97" s="116"/>
      <c r="BF97" s="587" t="s">
        <v>686</v>
      </c>
      <c r="BG97" s="79" t="s">
        <v>687</v>
      </c>
    </row>
    <row r="98" spans="1:59" s="11" customFormat="1" ht="116.25" customHeight="1" x14ac:dyDescent="0.25">
      <c r="A98" s="588"/>
      <c r="B98" s="588"/>
      <c r="C98" s="588"/>
      <c r="D98" s="588"/>
      <c r="E98" s="588"/>
      <c r="F98" s="588"/>
      <c r="G98" s="588"/>
      <c r="H98" s="588"/>
      <c r="I98" s="588"/>
      <c r="J98" s="588"/>
      <c r="K98" s="997"/>
      <c r="L98" s="997"/>
      <c r="M98" s="997"/>
      <c r="N98" s="588"/>
      <c r="O98" s="588"/>
      <c r="P98" s="1016"/>
      <c r="Q98" s="688"/>
      <c r="R98" s="588"/>
      <c r="S98" s="588"/>
      <c r="T98" s="588"/>
      <c r="U98" s="588"/>
      <c r="V98" s="588"/>
      <c r="W98" s="588"/>
      <c r="X98" s="588"/>
      <c r="Y98" s="588"/>
      <c r="Z98" s="588"/>
      <c r="AA98" s="588"/>
      <c r="AB98" s="588"/>
      <c r="AC98" s="588"/>
      <c r="AD98" s="588"/>
      <c r="AE98" s="588"/>
      <c r="AF98" s="588"/>
      <c r="AG98" s="588"/>
      <c r="AH98" s="876"/>
      <c r="AI98" s="588"/>
      <c r="AJ98" s="807"/>
      <c r="AK98" s="793"/>
      <c r="AL98" s="793"/>
      <c r="AM98" s="793"/>
      <c r="AN98" s="770"/>
      <c r="AO98" s="770"/>
      <c r="AP98" s="806"/>
      <c r="AQ98" s="793"/>
      <c r="AR98" s="589"/>
      <c r="AS98" s="588"/>
      <c r="AT98" s="588"/>
      <c r="AU98" s="588"/>
      <c r="AV98" s="588"/>
      <c r="AW98" s="588"/>
      <c r="AX98" s="588"/>
      <c r="AY98" s="588"/>
      <c r="AZ98" s="588"/>
      <c r="BA98" s="588"/>
      <c r="BB98" s="588"/>
      <c r="BC98" s="588"/>
      <c r="BD98" s="1035"/>
      <c r="BE98" s="116"/>
      <c r="BF98" s="589"/>
      <c r="BG98" s="79" t="s">
        <v>689</v>
      </c>
    </row>
    <row r="99" spans="1:59" s="11" customFormat="1" ht="116.25" customHeight="1" x14ac:dyDescent="0.25">
      <c r="A99" s="588"/>
      <c r="B99" s="588"/>
      <c r="C99" s="588"/>
      <c r="D99" s="588"/>
      <c r="E99" s="588"/>
      <c r="F99" s="588"/>
      <c r="G99" s="588"/>
      <c r="H99" s="588"/>
      <c r="I99" s="588"/>
      <c r="J99" s="588"/>
      <c r="K99" s="997"/>
      <c r="L99" s="997"/>
      <c r="M99" s="997"/>
      <c r="N99" s="588"/>
      <c r="O99" s="588"/>
      <c r="P99" s="1016"/>
      <c r="Q99" s="688"/>
      <c r="R99" s="588"/>
      <c r="S99" s="588"/>
      <c r="T99" s="588"/>
      <c r="U99" s="588"/>
      <c r="V99" s="588"/>
      <c r="W99" s="588"/>
      <c r="X99" s="588"/>
      <c r="Y99" s="588"/>
      <c r="Z99" s="588"/>
      <c r="AA99" s="588"/>
      <c r="AB99" s="588"/>
      <c r="AC99" s="588"/>
      <c r="AD99" s="588"/>
      <c r="AE99" s="588"/>
      <c r="AF99" s="588"/>
      <c r="AG99" s="588"/>
      <c r="AH99" s="876"/>
      <c r="AI99" s="588"/>
      <c r="AJ99" s="807" t="s">
        <v>831</v>
      </c>
      <c r="AK99" s="793" t="s">
        <v>832</v>
      </c>
      <c r="AL99" s="793">
        <v>1</v>
      </c>
      <c r="AM99" s="793" t="s">
        <v>833</v>
      </c>
      <c r="AN99" s="770">
        <v>45323</v>
      </c>
      <c r="AO99" s="770">
        <v>45627</v>
      </c>
      <c r="AP99" s="806">
        <f>+AO99-AN99</f>
        <v>304</v>
      </c>
      <c r="AQ99" s="793">
        <v>1052015</v>
      </c>
      <c r="AR99" s="587">
        <v>1043926</v>
      </c>
      <c r="AS99" s="588"/>
      <c r="AT99" s="588"/>
      <c r="AU99" s="588"/>
      <c r="AV99" s="588"/>
      <c r="AW99" s="588"/>
      <c r="AX99" s="588"/>
      <c r="AY99" s="588"/>
      <c r="AZ99" s="589"/>
      <c r="BA99" s="589"/>
      <c r="BB99" s="589"/>
      <c r="BC99" s="589"/>
      <c r="BD99" s="1036"/>
      <c r="BE99" s="118"/>
      <c r="BF99" s="587" t="s">
        <v>692</v>
      </c>
      <c r="BG99" s="79" t="s">
        <v>693</v>
      </c>
    </row>
    <row r="100" spans="1:59" s="11" customFormat="1" ht="116.25" customHeight="1" x14ac:dyDescent="0.25">
      <c r="A100" s="588"/>
      <c r="B100" s="588"/>
      <c r="C100" s="588"/>
      <c r="D100" s="588"/>
      <c r="E100" s="588"/>
      <c r="F100" s="588"/>
      <c r="G100" s="588"/>
      <c r="H100" s="588"/>
      <c r="I100" s="588"/>
      <c r="J100" s="588"/>
      <c r="K100" s="997"/>
      <c r="L100" s="997"/>
      <c r="M100" s="997"/>
      <c r="N100" s="588"/>
      <c r="O100" s="588"/>
      <c r="P100" s="1016"/>
      <c r="Q100" s="688"/>
      <c r="R100" s="588"/>
      <c r="S100" s="588"/>
      <c r="T100" s="588"/>
      <c r="U100" s="588"/>
      <c r="V100" s="588"/>
      <c r="W100" s="588"/>
      <c r="X100" s="588"/>
      <c r="Y100" s="588"/>
      <c r="Z100" s="588"/>
      <c r="AA100" s="588"/>
      <c r="AB100" s="588"/>
      <c r="AC100" s="588"/>
      <c r="AD100" s="588"/>
      <c r="AE100" s="588"/>
      <c r="AF100" s="588"/>
      <c r="AG100" s="588"/>
      <c r="AH100" s="876"/>
      <c r="AI100" s="588"/>
      <c r="AJ100" s="807"/>
      <c r="AK100" s="793"/>
      <c r="AL100" s="793"/>
      <c r="AM100" s="793"/>
      <c r="AN100" s="770"/>
      <c r="AO100" s="770"/>
      <c r="AP100" s="806"/>
      <c r="AQ100" s="793"/>
      <c r="AR100" s="588"/>
      <c r="AS100" s="588"/>
      <c r="AT100" s="588"/>
      <c r="AU100" s="588"/>
      <c r="AV100" s="588"/>
      <c r="AW100" s="588"/>
      <c r="AX100" s="588"/>
      <c r="AY100" s="588"/>
      <c r="AZ100" s="587" t="s">
        <v>154</v>
      </c>
      <c r="BA100" s="587" t="s">
        <v>834</v>
      </c>
      <c r="BB100" s="587" t="s">
        <v>682</v>
      </c>
      <c r="BC100" s="587" t="s">
        <v>678</v>
      </c>
      <c r="BD100" s="1034">
        <v>45323</v>
      </c>
      <c r="BE100" s="119"/>
      <c r="BF100" s="589"/>
      <c r="BG100" s="79" t="s">
        <v>694</v>
      </c>
    </row>
    <row r="101" spans="1:59" s="11" customFormat="1" ht="116.25" customHeight="1" x14ac:dyDescent="0.25">
      <c r="A101" s="588"/>
      <c r="B101" s="588"/>
      <c r="C101" s="588"/>
      <c r="D101" s="588"/>
      <c r="E101" s="588"/>
      <c r="F101" s="588"/>
      <c r="G101" s="588"/>
      <c r="H101" s="588"/>
      <c r="I101" s="588"/>
      <c r="J101" s="588"/>
      <c r="K101" s="997"/>
      <c r="L101" s="997"/>
      <c r="M101" s="997"/>
      <c r="N101" s="588"/>
      <c r="O101" s="588"/>
      <c r="P101" s="1016"/>
      <c r="Q101" s="688"/>
      <c r="R101" s="588"/>
      <c r="S101" s="588"/>
      <c r="T101" s="588"/>
      <c r="U101" s="588"/>
      <c r="V101" s="588"/>
      <c r="W101" s="588"/>
      <c r="X101" s="588"/>
      <c r="Y101" s="588"/>
      <c r="Z101" s="588"/>
      <c r="AA101" s="588"/>
      <c r="AB101" s="588"/>
      <c r="AC101" s="588"/>
      <c r="AD101" s="588"/>
      <c r="AE101" s="588"/>
      <c r="AF101" s="588"/>
      <c r="AG101" s="588"/>
      <c r="AH101" s="876"/>
      <c r="AI101" s="588"/>
      <c r="AJ101" s="807"/>
      <c r="AK101" s="793"/>
      <c r="AL101" s="793"/>
      <c r="AM101" s="793"/>
      <c r="AN101" s="770"/>
      <c r="AO101" s="770"/>
      <c r="AP101" s="806"/>
      <c r="AQ101" s="793"/>
      <c r="AR101" s="588"/>
      <c r="AS101" s="588"/>
      <c r="AT101" s="588"/>
      <c r="AU101" s="588"/>
      <c r="AV101" s="588"/>
      <c r="AW101" s="588"/>
      <c r="AX101" s="588"/>
      <c r="AY101" s="588"/>
      <c r="AZ101" s="588"/>
      <c r="BA101" s="588"/>
      <c r="BB101" s="588"/>
      <c r="BC101" s="588"/>
      <c r="BD101" s="1035"/>
      <c r="BE101" s="119"/>
      <c r="BF101" s="587" t="s">
        <v>696</v>
      </c>
      <c r="BG101" s="79" t="s">
        <v>697</v>
      </c>
    </row>
    <row r="102" spans="1:59" s="11" customFormat="1" ht="116.25" customHeight="1" x14ac:dyDescent="0.25">
      <c r="A102" s="588"/>
      <c r="B102" s="588"/>
      <c r="C102" s="588"/>
      <c r="D102" s="588"/>
      <c r="E102" s="588"/>
      <c r="F102" s="588"/>
      <c r="G102" s="588"/>
      <c r="H102" s="588"/>
      <c r="I102" s="588"/>
      <c r="J102" s="588"/>
      <c r="K102" s="997"/>
      <c r="L102" s="997"/>
      <c r="M102" s="997"/>
      <c r="N102" s="588"/>
      <c r="O102" s="588"/>
      <c r="P102" s="1016"/>
      <c r="Q102" s="688"/>
      <c r="R102" s="588"/>
      <c r="S102" s="588"/>
      <c r="T102" s="588"/>
      <c r="U102" s="588"/>
      <c r="V102" s="588"/>
      <c r="W102" s="588"/>
      <c r="X102" s="588"/>
      <c r="Y102" s="588"/>
      <c r="Z102" s="588"/>
      <c r="AA102" s="588"/>
      <c r="AB102" s="588"/>
      <c r="AC102" s="588"/>
      <c r="AD102" s="588"/>
      <c r="AE102" s="588"/>
      <c r="AF102" s="588"/>
      <c r="AG102" s="588"/>
      <c r="AH102" s="876"/>
      <c r="AI102" s="588"/>
      <c r="AJ102" s="807"/>
      <c r="AK102" s="793"/>
      <c r="AL102" s="793"/>
      <c r="AM102" s="793"/>
      <c r="AN102" s="770"/>
      <c r="AO102" s="770"/>
      <c r="AP102" s="806"/>
      <c r="AQ102" s="793"/>
      <c r="AR102" s="589"/>
      <c r="AS102" s="588"/>
      <c r="AT102" s="588"/>
      <c r="AU102" s="588"/>
      <c r="AV102" s="588"/>
      <c r="AW102" s="588"/>
      <c r="AX102" s="588"/>
      <c r="AY102" s="588"/>
      <c r="AZ102" s="588"/>
      <c r="BA102" s="588"/>
      <c r="BB102" s="588"/>
      <c r="BC102" s="588"/>
      <c r="BD102" s="1035"/>
      <c r="BE102" s="120"/>
      <c r="BF102" s="589"/>
      <c r="BG102" s="79" t="s">
        <v>701</v>
      </c>
    </row>
    <row r="103" spans="1:59" s="11" customFormat="1" ht="116.25" customHeight="1" x14ac:dyDescent="0.25">
      <c r="A103" s="588"/>
      <c r="B103" s="588"/>
      <c r="C103" s="588"/>
      <c r="D103" s="588"/>
      <c r="E103" s="588"/>
      <c r="F103" s="588"/>
      <c r="G103" s="588"/>
      <c r="H103" s="588"/>
      <c r="I103" s="588"/>
      <c r="J103" s="588"/>
      <c r="K103" s="997"/>
      <c r="L103" s="997"/>
      <c r="M103" s="997"/>
      <c r="N103" s="588"/>
      <c r="O103" s="588"/>
      <c r="P103" s="1016"/>
      <c r="Q103" s="688"/>
      <c r="R103" s="588"/>
      <c r="S103" s="588"/>
      <c r="T103" s="588"/>
      <c r="U103" s="588"/>
      <c r="V103" s="588"/>
      <c r="W103" s="588"/>
      <c r="X103" s="588"/>
      <c r="Y103" s="588"/>
      <c r="Z103" s="588"/>
      <c r="AA103" s="588"/>
      <c r="AB103" s="588"/>
      <c r="AC103" s="588"/>
      <c r="AD103" s="588"/>
      <c r="AE103" s="588"/>
      <c r="AF103" s="588"/>
      <c r="AG103" s="588"/>
      <c r="AH103" s="876"/>
      <c r="AI103" s="588"/>
      <c r="AJ103" s="1037" t="s">
        <v>835</v>
      </c>
      <c r="AK103" s="587" t="s">
        <v>820</v>
      </c>
      <c r="AL103" s="587">
        <v>1</v>
      </c>
      <c r="AM103" s="587" t="s">
        <v>836</v>
      </c>
      <c r="AN103" s="770">
        <v>45323</v>
      </c>
      <c r="AO103" s="770">
        <v>45627</v>
      </c>
      <c r="AP103" s="806">
        <f>+AO103-AN103</f>
        <v>304</v>
      </c>
      <c r="AQ103" s="793">
        <v>1052015</v>
      </c>
      <c r="AR103" s="587">
        <v>1043926</v>
      </c>
      <c r="AS103" s="588"/>
      <c r="AT103" s="588"/>
      <c r="AU103" s="588"/>
      <c r="AV103" s="588"/>
      <c r="AW103" s="588"/>
      <c r="AX103" s="588"/>
      <c r="AY103" s="588"/>
      <c r="AZ103" s="589"/>
      <c r="BA103" s="589"/>
      <c r="BB103" s="589"/>
      <c r="BC103" s="589"/>
      <c r="BD103" s="1036"/>
      <c r="BE103" s="117"/>
      <c r="BF103" s="587" t="s">
        <v>837</v>
      </c>
      <c r="BG103" s="79" t="s">
        <v>703</v>
      </c>
    </row>
    <row r="104" spans="1:59" s="11" customFormat="1" ht="116.25" customHeight="1" x14ac:dyDescent="0.25">
      <c r="A104" s="588"/>
      <c r="B104" s="588"/>
      <c r="C104" s="588"/>
      <c r="D104" s="588"/>
      <c r="E104" s="588"/>
      <c r="F104" s="588"/>
      <c r="G104" s="588"/>
      <c r="H104" s="588"/>
      <c r="I104" s="588"/>
      <c r="J104" s="588"/>
      <c r="K104" s="997"/>
      <c r="L104" s="997"/>
      <c r="M104" s="997"/>
      <c r="N104" s="588"/>
      <c r="O104" s="588"/>
      <c r="P104" s="1016"/>
      <c r="Q104" s="688"/>
      <c r="R104" s="588"/>
      <c r="S104" s="588"/>
      <c r="T104" s="588"/>
      <c r="U104" s="588"/>
      <c r="V104" s="588"/>
      <c r="W104" s="588"/>
      <c r="X104" s="588"/>
      <c r="Y104" s="588"/>
      <c r="Z104" s="588"/>
      <c r="AA104" s="588"/>
      <c r="AB104" s="588"/>
      <c r="AC104" s="588"/>
      <c r="AD104" s="588"/>
      <c r="AE104" s="588"/>
      <c r="AF104" s="588"/>
      <c r="AG104" s="588"/>
      <c r="AH104" s="876"/>
      <c r="AI104" s="588"/>
      <c r="AJ104" s="1038"/>
      <c r="AK104" s="588"/>
      <c r="AL104" s="588"/>
      <c r="AM104" s="588"/>
      <c r="AN104" s="770"/>
      <c r="AO104" s="770"/>
      <c r="AP104" s="806"/>
      <c r="AQ104" s="793"/>
      <c r="AR104" s="588"/>
      <c r="AS104" s="588"/>
      <c r="AT104" s="588"/>
      <c r="AU104" s="588"/>
      <c r="AV104" s="588"/>
      <c r="AW104" s="588"/>
      <c r="AX104" s="588"/>
      <c r="AY104" s="588"/>
      <c r="AZ104" s="587" t="s">
        <v>154</v>
      </c>
      <c r="BA104" s="587" t="s">
        <v>838</v>
      </c>
      <c r="BB104" s="587" t="s">
        <v>682</v>
      </c>
      <c r="BC104" s="587" t="s">
        <v>678</v>
      </c>
      <c r="BD104" s="1034">
        <v>45323</v>
      </c>
      <c r="BE104" s="119"/>
      <c r="BF104" s="589"/>
      <c r="BG104" s="79" t="s">
        <v>839</v>
      </c>
    </row>
    <row r="105" spans="1:59" s="11" customFormat="1" ht="116.25" customHeight="1" x14ac:dyDescent="0.25">
      <c r="A105" s="588"/>
      <c r="B105" s="588"/>
      <c r="C105" s="588"/>
      <c r="D105" s="588"/>
      <c r="E105" s="588"/>
      <c r="F105" s="588"/>
      <c r="G105" s="588"/>
      <c r="H105" s="588"/>
      <c r="I105" s="588"/>
      <c r="J105" s="588"/>
      <c r="K105" s="997"/>
      <c r="L105" s="997"/>
      <c r="M105" s="997"/>
      <c r="N105" s="588"/>
      <c r="O105" s="588"/>
      <c r="P105" s="1016"/>
      <c r="Q105" s="688"/>
      <c r="R105" s="588"/>
      <c r="S105" s="588"/>
      <c r="T105" s="588"/>
      <c r="U105" s="588"/>
      <c r="V105" s="588"/>
      <c r="W105" s="588"/>
      <c r="X105" s="588"/>
      <c r="Y105" s="588"/>
      <c r="Z105" s="588"/>
      <c r="AA105" s="588"/>
      <c r="AB105" s="588"/>
      <c r="AC105" s="588"/>
      <c r="AD105" s="588"/>
      <c r="AE105" s="588"/>
      <c r="AF105" s="588"/>
      <c r="AG105" s="588"/>
      <c r="AH105" s="876"/>
      <c r="AI105" s="588"/>
      <c r="AJ105" s="1038"/>
      <c r="AK105" s="588"/>
      <c r="AL105" s="588"/>
      <c r="AM105" s="588"/>
      <c r="AN105" s="770"/>
      <c r="AO105" s="770"/>
      <c r="AP105" s="806"/>
      <c r="AQ105" s="793"/>
      <c r="AR105" s="588"/>
      <c r="AS105" s="588"/>
      <c r="AT105" s="588"/>
      <c r="AU105" s="588"/>
      <c r="AV105" s="588"/>
      <c r="AW105" s="588"/>
      <c r="AX105" s="588"/>
      <c r="AY105" s="588"/>
      <c r="AZ105" s="588"/>
      <c r="BA105" s="588"/>
      <c r="BB105" s="588"/>
      <c r="BC105" s="588"/>
      <c r="BD105" s="1035"/>
      <c r="BE105" s="119"/>
      <c r="BF105" s="587" t="s">
        <v>707</v>
      </c>
      <c r="BG105" s="79" t="s">
        <v>708</v>
      </c>
    </row>
    <row r="106" spans="1:59" s="11" customFormat="1" ht="116.25" customHeight="1" x14ac:dyDescent="0.25">
      <c r="A106" s="589"/>
      <c r="B106" s="589"/>
      <c r="C106" s="589"/>
      <c r="D106" s="589"/>
      <c r="E106" s="589"/>
      <c r="F106" s="589"/>
      <c r="G106" s="589"/>
      <c r="H106" s="589"/>
      <c r="I106" s="589"/>
      <c r="J106" s="589"/>
      <c r="K106" s="998"/>
      <c r="L106" s="998"/>
      <c r="M106" s="998"/>
      <c r="N106" s="589"/>
      <c r="O106" s="589"/>
      <c r="P106" s="1017"/>
      <c r="Q106" s="689"/>
      <c r="R106" s="589"/>
      <c r="S106" s="589"/>
      <c r="T106" s="589"/>
      <c r="U106" s="589"/>
      <c r="V106" s="589"/>
      <c r="W106" s="589"/>
      <c r="X106" s="589"/>
      <c r="Y106" s="589"/>
      <c r="Z106" s="589"/>
      <c r="AA106" s="589"/>
      <c r="AB106" s="589"/>
      <c r="AC106" s="589"/>
      <c r="AD106" s="589"/>
      <c r="AE106" s="589"/>
      <c r="AF106" s="589"/>
      <c r="AG106" s="589"/>
      <c r="AH106" s="877"/>
      <c r="AI106" s="589"/>
      <c r="AJ106" s="1039"/>
      <c r="AK106" s="1041"/>
      <c r="AL106" s="1041"/>
      <c r="AM106" s="589"/>
      <c r="AN106" s="770"/>
      <c r="AO106" s="770"/>
      <c r="AP106" s="806"/>
      <c r="AQ106" s="793"/>
      <c r="AR106" s="589"/>
      <c r="AS106" s="589"/>
      <c r="AT106" s="589"/>
      <c r="AU106" s="589"/>
      <c r="AV106" s="589"/>
      <c r="AW106" s="589"/>
      <c r="AX106" s="589"/>
      <c r="AY106" s="589"/>
      <c r="AZ106" s="589"/>
      <c r="BA106" s="589"/>
      <c r="BB106" s="589"/>
      <c r="BC106" s="589"/>
      <c r="BD106" s="1036"/>
      <c r="BE106" s="120"/>
      <c r="BF106" s="589"/>
      <c r="BG106" s="79" t="s">
        <v>709</v>
      </c>
    </row>
    <row r="107" spans="1:59" s="11" customFormat="1" ht="116.25" customHeight="1" x14ac:dyDescent="0.25">
      <c r="A107" s="168"/>
      <c r="B107" s="176" t="s">
        <v>840</v>
      </c>
      <c r="C107" s="177" t="s">
        <v>841</v>
      </c>
      <c r="D107" s="177" t="s">
        <v>842</v>
      </c>
      <c r="E107" s="177" t="s">
        <v>248</v>
      </c>
      <c r="F107" s="177" t="s">
        <v>843</v>
      </c>
      <c r="G107" s="177" t="s">
        <v>244</v>
      </c>
      <c r="H107" s="178" t="s">
        <v>375</v>
      </c>
      <c r="I107" s="179" t="s">
        <v>714</v>
      </c>
      <c r="J107" s="234">
        <v>9.3299999999999994E-2</v>
      </c>
      <c r="K107" s="234">
        <v>0.22</v>
      </c>
      <c r="L107" s="234">
        <v>0</v>
      </c>
      <c r="M107" s="234">
        <v>0.6</v>
      </c>
      <c r="N107" s="177" t="s">
        <v>844</v>
      </c>
      <c r="O107" s="177" t="s">
        <v>845</v>
      </c>
      <c r="P107" s="177" t="s">
        <v>247</v>
      </c>
      <c r="Q107" s="177">
        <v>0</v>
      </c>
      <c r="R107" s="180" t="s">
        <v>846</v>
      </c>
      <c r="S107" s="167"/>
      <c r="T107" s="167" t="s">
        <v>535</v>
      </c>
      <c r="U107" s="167"/>
      <c r="V107" s="181">
        <v>65</v>
      </c>
      <c r="W107" s="182">
        <v>0</v>
      </c>
      <c r="X107" s="183">
        <v>64</v>
      </c>
      <c r="Y107" s="184">
        <v>0</v>
      </c>
      <c r="Z107" s="184">
        <v>0</v>
      </c>
      <c r="AA107" s="184">
        <v>0</v>
      </c>
      <c r="AB107" s="184">
        <v>0</v>
      </c>
      <c r="AC107" s="167"/>
      <c r="AD107" s="167"/>
      <c r="AE107" s="167"/>
      <c r="AF107" s="167"/>
      <c r="AG107" s="185" t="s">
        <v>847</v>
      </c>
      <c r="AH107" s="181" t="s">
        <v>248</v>
      </c>
      <c r="AI107" s="186" t="s">
        <v>846</v>
      </c>
      <c r="AJ107" s="181" t="s">
        <v>846</v>
      </c>
      <c r="AK107" s="186" t="s">
        <v>848</v>
      </c>
      <c r="AL107" s="181">
        <v>1</v>
      </c>
      <c r="AM107" s="168"/>
      <c r="AN107" s="174">
        <v>44958</v>
      </c>
      <c r="AO107" s="174">
        <v>45261</v>
      </c>
      <c r="AP107" s="173">
        <f>+AO107-AN107</f>
        <v>303</v>
      </c>
      <c r="AQ107" s="167">
        <v>1043926</v>
      </c>
      <c r="AR107" s="167">
        <v>1043926</v>
      </c>
      <c r="AS107" s="183" t="s">
        <v>849</v>
      </c>
      <c r="AT107" s="181" t="s">
        <v>850</v>
      </c>
      <c r="AU107" s="167"/>
      <c r="AV107" s="167"/>
      <c r="AW107" s="167"/>
      <c r="AX107" s="167"/>
      <c r="AY107" s="167"/>
      <c r="AZ107" s="168"/>
      <c r="BA107" s="168"/>
      <c r="BB107" s="168"/>
      <c r="BC107" s="168"/>
      <c r="BD107" s="174"/>
      <c r="BE107" s="175" t="s">
        <v>1067</v>
      </c>
      <c r="BF107" s="168"/>
      <c r="BG107" s="73"/>
    </row>
    <row r="108" spans="1:59" ht="155.25" customHeight="1" x14ac:dyDescent="0.25">
      <c r="A108" s="604" t="s">
        <v>851</v>
      </c>
      <c r="B108" s="604" t="s">
        <v>852</v>
      </c>
      <c r="C108" s="604" t="s">
        <v>853</v>
      </c>
      <c r="D108" s="604" t="s">
        <v>854</v>
      </c>
      <c r="E108" s="843">
        <v>8.7999999999999995E-2</v>
      </c>
      <c r="F108" s="604" t="s">
        <v>855</v>
      </c>
      <c r="G108" s="844">
        <v>0.13</v>
      </c>
      <c r="H108" s="604" t="s">
        <v>375</v>
      </c>
      <c r="I108" s="845">
        <v>0.13</v>
      </c>
      <c r="J108" s="764" t="s">
        <v>856</v>
      </c>
      <c r="K108" s="764" t="s">
        <v>857</v>
      </c>
      <c r="L108" s="1008">
        <v>0.12790000000000001</v>
      </c>
      <c r="M108" s="1008">
        <v>0.12759999999999999</v>
      </c>
      <c r="N108" s="604" t="s">
        <v>858</v>
      </c>
      <c r="O108" s="797" t="s">
        <v>859</v>
      </c>
      <c r="P108" s="800" t="s">
        <v>247</v>
      </c>
      <c r="Q108" s="582" t="s">
        <v>860</v>
      </c>
      <c r="R108" s="582" t="s">
        <v>861</v>
      </c>
      <c r="S108" s="582"/>
      <c r="T108" s="582" t="s">
        <v>382</v>
      </c>
      <c r="U108" s="582" t="s">
        <v>862</v>
      </c>
      <c r="V108" s="582">
        <v>1250</v>
      </c>
      <c r="W108" s="582">
        <v>478</v>
      </c>
      <c r="X108" s="803">
        <f>155+307+310</f>
        <v>772</v>
      </c>
      <c r="Y108" s="803">
        <v>200</v>
      </c>
      <c r="Z108" s="1014">
        <v>170</v>
      </c>
      <c r="AA108" s="1014">
        <v>0</v>
      </c>
      <c r="AB108" s="803">
        <v>-7</v>
      </c>
      <c r="AC108" s="582" t="s">
        <v>384</v>
      </c>
      <c r="AD108" s="582" t="s">
        <v>863</v>
      </c>
      <c r="AE108" s="1042" t="s">
        <v>538</v>
      </c>
      <c r="AF108" s="797" t="s">
        <v>538</v>
      </c>
      <c r="AG108" s="1040" t="s">
        <v>864</v>
      </c>
      <c r="AH108" s="1045">
        <v>2021130010172</v>
      </c>
      <c r="AI108" s="1040" t="s">
        <v>865</v>
      </c>
      <c r="AJ108" s="135" t="s">
        <v>866</v>
      </c>
      <c r="AK108" s="135" t="s">
        <v>867</v>
      </c>
      <c r="AL108" s="99">
        <v>1</v>
      </c>
      <c r="AM108" s="99" t="s">
        <v>868</v>
      </c>
      <c r="AN108" s="144">
        <v>45323</v>
      </c>
      <c r="AO108" s="144">
        <v>45626</v>
      </c>
      <c r="AP108" s="99">
        <f>11*30</f>
        <v>330</v>
      </c>
      <c r="AQ108" s="582">
        <v>200</v>
      </c>
      <c r="AR108" s="582"/>
      <c r="AS108" s="604" t="s">
        <v>869</v>
      </c>
      <c r="AT108" s="604" t="s">
        <v>1009</v>
      </c>
      <c r="AU108" s="604" t="s">
        <v>254</v>
      </c>
      <c r="AV108" s="605">
        <v>1200000000</v>
      </c>
      <c r="AW108" s="582" t="s">
        <v>678</v>
      </c>
      <c r="AX108" s="604" t="s">
        <v>871</v>
      </c>
      <c r="AY108" s="604" t="s">
        <v>872</v>
      </c>
      <c r="AZ108" s="135" t="s">
        <v>599</v>
      </c>
      <c r="BA108" s="135" t="s">
        <v>873</v>
      </c>
      <c r="BB108" s="135" t="s">
        <v>874</v>
      </c>
      <c r="BC108" s="135" t="s">
        <v>870</v>
      </c>
      <c r="BD108" s="144">
        <v>45323</v>
      </c>
      <c r="BE108" s="135"/>
      <c r="BF108" s="135" t="s">
        <v>538</v>
      </c>
      <c r="BG108" s="135" t="s">
        <v>538</v>
      </c>
    </row>
    <row r="109" spans="1:59" ht="75" customHeight="1" x14ac:dyDescent="0.25">
      <c r="A109" s="604"/>
      <c r="B109" s="604"/>
      <c r="C109" s="604"/>
      <c r="D109" s="604"/>
      <c r="E109" s="843"/>
      <c r="F109" s="604"/>
      <c r="G109" s="604"/>
      <c r="H109" s="604"/>
      <c r="I109" s="845"/>
      <c r="J109" s="765"/>
      <c r="K109" s="765"/>
      <c r="L109" s="1009"/>
      <c r="M109" s="1009"/>
      <c r="N109" s="604"/>
      <c r="O109" s="798"/>
      <c r="P109" s="801"/>
      <c r="Q109" s="583"/>
      <c r="R109" s="583"/>
      <c r="S109" s="583"/>
      <c r="T109" s="583"/>
      <c r="U109" s="583"/>
      <c r="V109" s="583"/>
      <c r="W109" s="583"/>
      <c r="X109" s="804"/>
      <c r="Y109" s="804"/>
      <c r="Z109" s="1014"/>
      <c r="AA109" s="1014"/>
      <c r="AB109" s="804"/>
      <c r="AC109" s="583"/>
      <c r="AD109" s="583"/>
      <c r="AE109" s="1043"/>
      <c r="AF109" s="798"/>
      <c r="AG109" s="1040"/>
      <c r="AH109" s="1045"/>
      <c r="AI109" s="1040"/>
      <c r="AJ109" s="135" t="s">
        <v>875</v>
      </c>
      <c r="AK109" s="135" t="s">
        <v>876</v>
      </c>
      <c r="AL109" s="99">
        <v>1</v>
      </c>
      <c r="AM109" s="361">
        <v>1</v>
      </c>
      <c r="AN109" s="144">
        <v>45306</v>
      </c>
      <c r="AO109" s="144">
        <v>45350</v>
      </c>
      <c r="AP109" s="99">
        <v>30</v>
      </c>
      <c r="AQ109" s="583"/>
      <c r="AR109" s="583"/>
      <c r="AS109" s="604"/>
      <c r="AT109" s="604"/>
      <c r="AU109" s="604"/>
      <c r="AV109" s="605"/>
      <c r="AW109" s="583"/>
      <c r="AX109" s="604"/>
      <c r="AY109" s="604"/>
      <c r="AZ109" s="135" t="s">
        <v>599</v>
      </c>
      <c r="BA109" s="135" t="s">
        <v>877</v>
      </c>
      <c r="BB109" s="135" t="s">
        <v>874</v>
      </c>
      <c r="BC109" s="135" t="s">
        <v>870</v>
      </c>
      <c r="BD109" s="144">
        <v>45323</v>
      </c>
      <c r="BE109" s="135"/>
      <c r="BF109" s="135" t="s">
        <v>244</v>
      </c>
      <c r="BG109" s="135" t="s">
        <v>244</v>
      </c>
    </row>
    <row r="110" spans="1:59" ht="78.75" customHeight="1" x14ac:dyDescent="0.25">
      <c r="A110" s="604"/>
      <c r="B110" s="604"/>
      <c r="C110" s="604"/>
      <c r="D110" s="604"/>
      <c r="E110" s="843"/>
      <c r="F110" s="604"/>
      <c r="G110" s="604"/>
      <c r="H110" s="604"/>
      <c r="I110" s="845"/>
      <c r="J110" s="765"/>
      <c r="K110" s="765"/>
      <c r="L110" s="1009"/>
      <c r="M110" s="1009"/>
      <c r="N110" s="604"/>
      <c r="O110" s="798"/>
      <c r="P110" s="801"/>
      <c r="Q110" s="583"/>
      <c r="R110" s="583"/>
      <c r="S110" s="583"/>
      <c r="T110" s="583"/>
      <c r="U110" s="583"/>
      <c r="V110" s="583"/>
      <c r="W110" s="583"/>
      <c r="X110" s="804"/>
      <c r="Y110" s="804"/>
      <c r="Z110" s="1014"/>
      <c r="AA110" s="1014"/>
      <c r="AB110" s="804"/>
      <c r="AC110" s="583"/>
      <c r="AD110" s="583"/>
      <c r="AE110" s="1043"/>
      <c r="AF110" s="798"/>
      <c r="AG110" s="1040"/>
      <c r="AH110" s="1045"/>
      <c r="AI110" s="1040"/>
      <c r="AJ110" s="135" t="s">
        <v>878</v>
      </c>
      <c r="AK110" s="135" t="s">
        <v>879</v>
      </c>
      <c r="AL110" s="99">
        <v>1</v>
      </c>
      <c r="AM110" s="361">
        <v>1</v>
      </c>
      <c r="AN110" s="144">
        <v>45292</v>
      </c>
      <c r="AO110" s="144">
        <v>45381</v>
      </c>
      <c r="AP110" s="99">
        <v>90</v>
      </c>
      <c r="AQ110" s="583"/>
      <c r="AR110" s="583"/>
      <c r="AS110" s="604"/>
      <c r="AT110" s="604"/>
      <c r="AU110" s="604"/>
      <c r="AV110" s="605"/>
      <c r="AW110" s="583"/>
      <c r="AX110" s="604"/>
      <c r="AY110" s="604"/>
      <c r="AZ110" s="135" t="s">
        <v>599</v>
      </c>
      <c r="BA110" s="135" t="s">
        <v>880</v>
      </c>
      <c r="BB110" s="135" t="s">
        <v>881</v>
      </c>
      <c r="BC110" s="135" t="s">
        <v>870</v>
      </c>
      <c r="BD110" s="144">
        <v>45323</v>
      </c>
      <c r="BE110" s="135"/>
      <c r="BF110" s="135" t="s">
        <v>244</v>
      </c>
      <c r="BG110" s="135" t="s">
        <v>244</v>
      </c>
    </row>
    <row r="111" spans="1:59" ht="135" x14ac:dyDescent="0.25">
      <c r="A111" s="604"/>
      <c r="B111" s="604"/>
      <c r="C111" s="604"/>
      <c r="D111" s="604"/>
      <c r="E111" s="843"/>
      <c r="F111" s="604"/>
      <c r="G111" s="604"/>
      <c r="H111" s="604"/>
      <c r="I111" s="845"/>
      <c r="J111" s="765"/>
      <c r="K111" s="765"/>
      <c r="L111" s="1009"/>
      <c r="M111" s="1009"/>
      <c r="N111" s="604"/>
      <c r="O111" s="798"/>
      <c r="P111" s="801"/>
      <c r="Q111" s="583"/>
      <c r="R111" s="583"/>
      <c r="S111" s="583"/>
      <c r="T111" s="583"/>
      <c r="U111" s="583"/>
      <c r="V111" s="583"/>
      <c r="W111" s="583"/>
      <c r="X111" s="804"/>
      <c r="Y111" s="804"/>
      <c r="Z111" s="1014"/>
      <c r="AA111" s="1014"/>
      <c r="AB111" s="804"/>
      <c r="AC111" s="583"/>
      <c r="AD111" s="583"/>
      <c r="AE111" s="1043"/>
      <c r="AF111" s="798"/>
      <c r="AG111" s="1040"/>
      <c r="AH111" s="1045"/>
      <c r="AI111" s="1040"/>
      <c r="AJ111" s="135" t="s">
        <v>1007</v>
      </c>
      <c r="AK111" s="135" t="s">
        <v>882</v>
      </c>
      <c r="AL111" s="99">
        <v>1</v>
      </c>
      <c r="AM111" s="99" t="s">
        <v>883</v>
      </c>
      <c r="AN111" s="144">
        <v>45323</v>
      </c>
      <c r="AO111" s="144">
        <v>45657</v>
      </c>
      <c r="AP111" s="99">
        <v>330</v>
      </c>
      <c r="AQ111" s="583"/>
      <c r="AR111" s="583"/>
      <c r="AS111" s="604"/>
      <c r="AT111" s="604"/>
      <c r="AU111" s="582" t="s">
        <v>1010</v>
      </c>
      <c r="AV111" s="609">
        <v>300000000</v>
      </c>
      <c r="AW111" s="583"/>
      <c r="AX111" s="604"/>
      <c r="AY111" s="604"/>
      <c r="AZ111" s="135" t="s">
        <v>599</v>
      </c>
      <c r="BA111" s="135" t="s">
        <v>884</v>
      </c>
      <c r="BB111" s="135" t="s">
        <v>885</v>
      </c>
      <c r="BC111" s="135" t="s">
        <v>870</v>
      </c>
      <c r="BD111" s="144">
        <v>45323</v>
      </c>
      <c r="BE111" s="135"/>
      <c r="BF111" s="135" t="s">
        <v>244</v>
      </c>
      <c r="BG111" s="135" t="s">
        <v>244</v>
      </c>
    </row>
    <row r="112" spans="1:59" ht="90" x14ac:dyDescent="0.25">
      <c r="A112" s="604"/>
      <c r="B112" s="604"/>
      <c r="C112" s="604"/>
      <c r="D112" s="604"/>
      <c r="E112" s="843"/>
      <c r="F112" s="604"/>
      <c r="G112" s="604"/>
      <c r="H112" s="604"/>
      <c r="I112" s="845"/>
      <c r="J112" s="765"/>
      <c r="K112" s="765"/>
      <c r="L112" s="1009"/>
      <c r="M112" s="1009"/>
      <c r="N112" s="604"/>
      <c r="O112" s="799"/>
      <c r="P112" s="802"/>
      <c r="Q112" s="584"/>
      <c r="R112" s="584"/>
      <c r="S112" s="584"/>
      <c r="T112" s="584"/>
      <c r="U112" s="584"/>
      <c r="V112" s="584"/>
      <c r="W112" s="584"/>
      <c r="X112" s="805"/>
      <c r="Y112" s="805"/>
      <c r="Z112" s="1014"/>
      <c r="AA112" s="1014"/>
      <c r="AB112" s="805"/>
      <c r="AC112" s="583"/>
      <c r="AD112" s="583"/>
      <c r="AE112" s="1043"/>
      <c r="AF112" s="798"/>
      <c r="AG112" s="1040"/>
      <c r="AH112" s="1045"/>
      <c r="AI112" s="1040"/>
      <c r="AJ112" s="135" t="s">
        <v>886</v>
      </c>
      <c r="AK112" s="135" t="s">
        <v>887</v>
      </c>
      <c r="AL112" s="99">
        <v>1</v>
      </c>
      <c r="AM112" s="148" t="s">
        <v>888</v>
      </c>
      <c r="AN112" s="144">
        <v>45323</v>
      </c>
      <c r="AO112" s="144">
        <v>45657</v>
      </c>
      <c r="AP112" s="99">
        <v>330</v>
      </c>
      <c r="AQ112" s="584"/>
      <c r="AR112" s="584"/>
      <c r="AS112" s="604"/>
      <c r="AT112" s="604"/>
      <c r="AU112" s="584"/>
      <c r="AV112" s="610"/>
      <c r="AW112" s="583"/>
      <c r="AX112" s="604"/>
      <c r="AY112" s="604"/>
      <c r="AZ112" s="135" t="s">
        <v>599</v>
      </c>
      <c r="BA112" s="135" t="s">
        <v>889</v>
      </c>
      <c r="BB112" s="135" t="s">
        <v>890</v>
      </c>
      <c r="BC112" s="135" t="s">
        <v>870</v>
      </c>
      <c r="BD112" s="144">
        <v>45323</v>
      </c>
      <c r="BE112" s="135"/>
      <c r="BF112" s="135" t="s">
        <v>244</v>
      </c>
      <c r="BG112" s="135" t="s">
        <v>244</v>
      </c>
    </row>
    <row r="113" spans="1:59" ht="60" x14ac:dyDescent="0.25">
      <c r="A113" s="604"/>
      <c r="B113" s="604"/>
      <c r="C113" s="604"/>
      <c r="D113" s="604"/>
      <c r="E113" s="843"/>
      <c r="F113" s="604"/>
      <c r="G113" s="604"/>
      <c r="H113" s="604"/>
      <c r="I113" s="845"/>
      <c r="J113" s="765"/>
      <c r="K113" s="765"/>
      <c r="L113" s="1009"/>
      <c r="M113" s="1009"/>
      <c r="N113" s="604"/>
      <c r="O113" s="99" t="s">
        <v>891</v>
      </c>
      <c r="P113" s="101" t="s">
        <v>247</v>
      </c>
      <c r="Q113" s="99" t="s">
        <v>892</v>
      </c>
      <c r="R113" s="99" t="s">
        <v>893</v>
      </c>
      <c r="S113" s="99"/>
      <c r="T113" s="99" t="s">
        <v>382</v>
      </c>
      <c r="U113" s="99" t="s">
        <v>894</v>
      </c>
      <c r="V113" s="99" t="s">
        <v>895</v>
      </c>
      <c r="W113" s="136">
        <v>170</v>
      </c>
      <c r="X113" s="136">
        <v>170</v>
      </c>
      <c r="Y113" s="162">
        <v>150</v>
      </c>
      <c r="Z113" s="162">
        <v>10</v>
      </c>
      <c r="AA113" s="162">
        <v>30</v>
      </c>
      <c r="AB113" s="162">
        <v>30</v>
      </c>
      <c r="AC113" s="583"/>
      <c r="AD113" s="583"/>
      <c r="AE113" s="1043"/>
      <c r="AF113" s="798"/>
      <c r="AG113" s="1040"/>
      <c r="AH113" s="1045"/>
      <c r="AI113" s="1040"/>
      <c r="AJ113" s="135" t="s">
        <v>1008</v>
      </c>
      <c r="AK113" s="135" t="s">
        <v>896</v>
      </c>
      <c r="AL113" s="99">
        <v>1</v>
      </c>
      <c r="AM113" s="99" t="s">
        <v>897</v>
      </c>
      <c r="AN113" s="144">
        <v>45323</v>
      </c>
      <c r="AO113" s="144">
        <v>45657</v>
      </c>
      <c r="AP113" s="99">
        <v>330</v>
      </c>
      <c r="AQ113" s="99">
        <v>170</v>
      </c>
      <c r="AR113" s="135"/>
      <c r="AS113" s="604"/>
      <c r="AT113" s="604"/>
      <c r="AU113" s="604" t="s">
        <v>1011</v>
      </c>
      <c r="AV113" s="605">
        <v>104524000</v>
      </c>
      <c r="AW113" s="583"/>
      <c r="AX113" s="604"/>
      <c r="AY113" s="604"/>
      <c r="AZ113" s="135" t="s">
        <v>599</v>
      </c>
      <c r="BA113" s="135" t="s">
        <v>898</v>
      </c>
      <c r="BB113" s="135" t="s">
        <v>881</v>
      </c>
      <c r="BC113" s="135" t="s">
        <v>870</v>
      </c>
      <c r="BD113" s="144">
        <v>45323</v>
      </c>
      <c r="BE113" s="135"/>
      <c r="BF113" s="135" t="s">
        <v>244</v>
      </c>
      <c r="BG113" s="135" t="s">
        <v>244</v>
      </c>
    </row>
    <row r="114" spans="1:59" ht="60" x14ac:dyDescent="0.25">
      <c r="A114" s="604"/>
      <c r="B114" s="604"/>
      <c r="C114" s="604"/>
      <c r="D114" s="604"/>
      <c r="E114" s="843"/>
      <c r="F114" s="604"/>
      <c r="G114" s="604"/>
      <c r="H114" s="604"/>
      <c r="I114" s="845"/>
      <c r="J114" s="766"/>
      <c r="K114" s="766"/>
      <c r="L114" s="1010"/>
      <c r="M114" s="1010"/>
      <c r="N114" s="604"/>
      <c r="O114" s="100" t="s">
        <v>899</v>
      </c>
      <c r="P114" s="101" t="s">
        <v>247</v>
      </c>
      <c r="Q114" s="99" t="s">
        <v>900</v>
      </c>
      <c r="R114" s="99" t="s">
        <v>901</v>
      </c>
      <c r="S114" s="99"/>
      <c r="T114" s="99" t="s">
        <v>382</v>
      </c>
      <c r="U114" s="99" t="s">
        <v>902</v>
      </c>
      <c r="V114" s="99">
        <v>3</v>
      </c>
      <c r="W114" s="137">
        <v>0</v>
      </c>
      <c r="X114" s="138">
        <v>3</v>
      </c>
      <c r="Y114" s="138">
        <v>0</v>
      </c>
      <c r="Z114" s="169">
        <v>0</v>
      </c>
      <c r="AA114" s="169">
        <v>0</v>
      </c>
      <c r="AB114" s="138">
        <v>0</v>
      </c>
      <c r="AC114" s="584"/>
      <c r="AD114" s="584"/>
      <c r="AE114" s="1044"/>
      <c r="AF114" s="799"/>
      <c r="AG114" s="1040"/>
      <c r="AH114" s="1045"/>
      <c r="AI114" s="1040"/>
      <c r="AJ114" s="135" t="s">
        <v>903</v>
      </c>
      <c r="AK114" s="135" t="s">
        <v>867</v>
      </c>
      <c r="AL114" s="99">
        <v>1</v>
      </c>
      <c r="AM114" s="148" t="s">
        <v>904</v>
      </c>
      <c r="AN114" s="144">
        <v>45323</v>
      </c>
      <c r="AO114" s="144">
        <v>45657</v>
      </c>
      <c r="AP114" s="99">
        <v>330</v>
      </c>
      <c r="AQ114" s="99">
        <v>0</v>
      </c>
      <c r="AR114" s="135"/>
      <c r="AS114" s="604"/>
      <c r="AT114" s="604"/>
      <c r="AU114" s="604"/>
      <c r="AV114" s="605"/>
      <c r="AW114" s="584"/>
      <c r="AX114" s="604"/>
      <c r="AY114" s="604"/>
      <c r="AZ114" s="135" t="s">
        <v>599</v>
      </c>
      <c r="BA114" s="135" t="s">
        <v>905</v>
      </c>
      <c r="BB114" s="135" t="s">
        <v>885</v>
      </c>
      <c r="BC114" s="135" t="s">
        <v>870</v>
      </c>
      <c r="BD114" s="144">
        <v>45323</v>
      </c>
      <c r="BE114" s="135"/>
      <c r="BF114" s="135" t="s">
        <v>244</v>
      </c>
      <c r="BG114" s="135" t="s">
        <v>244</v>
      </c>
    </row>
    <row r="115" spans="1:59" ht="135" customHeight="1" x14ac:dyDescent="0.25">
      <c r="A115" s="307" t="s">
        <v>485</v>
      </c>
      <c r="B115" s="307" t="s">
        <v>416</v>
      </c>
      <c r="C115" s="307" t="s">
        <v>527</v>
      </c>
      <c r="D115" s="307" t="s">
        <v>528</v>
      </c>
      <c r="E115" s="307">
        <v>3207999</v>
      </c>
      <c r="F115" s="307" t="s">
        <v>529</v>
      </c>
      <c r="G115" s="307" t="s">
        <v>530</v>
      </c>
      <c r="H115" s="307" t="s">
        <v>531</v>
      </c>
      <c r="I115" s="307">
        <v>3207999</v>
      </c>
      <c r="J115" s="307">
        <v>738027</v>
      </c>
      <c r="K115" s="307">
        <v>1034066</v>
      </c>
      <c r="L115" s="307">
        <v>548287</v>
      </c>
      <c r="M115" s="307"/>
      <c r="N115" s="307" t="s">
        <v>532</v>
      </c>
      <c r="O115" s="307" t="s">
        <v>533</v>
      </c>
      <c r="P115" s="307" t="s">
        <v>488</v>
      </c>
      <c r="Q115" s="307">
        <v>3207999</v>
      </c>
      <c r="R115" s="307" t="s">
        <v>534</v>
      </c>
      <c r="S115" s="307"/>
      <c r="T115" s="307" t="s">
        <v>535</v>
      </c>
      <c r="U115" s="307" t="s">
        <v>536</v>
      </c>
      <c r="V115" s="307">
        <v>3207999</v>
      </c>
      <c r="W115" s="307">
        <v>3207999</v>
      </c>
      <c r="X115" s="307">
        <v>6129878</v>
      </c>
      <c r="Y115" s="307">
        <v>738027</v>
      </c>
      <c r="Z115" s="307">
        <v>1772093</v>
      </c>
      <c r="AA115" s="307">
        <v>548287</v>
      </c>
      <c r="AB115" s="307">
        <v>278892</v>
      </c>
      <c r="AC115" s="307" t="s">
        <v>384</v>
      </c>
      <c r="AD115" s="307" t="s">
        <v>863</v>
      </c>
      <c r="AE115" s="307" t="s">
        <v>538</v>
      </c>
      <c r="AF115" s="307" t="s">
        <v>538</v>
      </c>
      <c r="AG115" s="307" t="s">
        <v>1054</v>
      </c>
      <c r="AH115" s="308">
        <v>2021130010146</v>
      </c>
      <c r="AI115" s="309"/>
      <c r="AJ115" s="310" t="s">
        <v>1055</v>
      </c>
      <c r="AK115" s="310" t="s">
        <v>1056</v>
      </c>
      <c r="AL115" s="311">
        <v>1</v>
      </c>
      <c r="AM115" s="306">
        <v>1</v>
      </c>
      <c r="AN115" s="318">
        <v>45323</v>
      </c>
      <c r="AO115" s="318">
        <v>45473</v>
      </c>
      <c r="AP115" s="319">
        <f>+AO115-AN115</f>
        <v>150</v>
      </c>
      <c r="AQ115" s="320">
        <v>1052015</v>
      </c>
      <c r="AR115" s="320">
        <v>1052015</v>
      </c>
      <c r="AS115" s="321" t="s">
        <v>1057</v>
      </c>
      <c r="AT115" s="321" t="s">
        <v>957</v>
      </c>
      <c r="AU115" s="320" t="s">
        <v>254</v>
      </c>
      <c r="AV115" s="324">
        <v>150000000</v>
      </c>
      <c r="AW115" s="321" t="s">
        <v>678</v>
      </c>
      <c r="AX115" s="321" t="s">
        <v>1058</v>
      </c>
      <c r="AY115" s="320" t="s">
        <v>1059</v>
      </c>
      <c r="AZ115" s="305" t="s">
        <v>154</v>
      </c>
      <c r="BA115" s="326"/>
      <c r="BB115" s="326"/>
      <c r="BC115" s="326"/>
      <c r="BD115" s="372">
        <v>45306</v>
      </c>
      <c r="BE115" s="326"/>
      <c r="BF115" s="307" t="s">
        <v>538</v>
      </c>
      <c r="BG115" s="307" t="s">
        <v>538</v>
      </c>
    </row>
    <row r="116" spans="1:59" ht="135" customHeight="1" x14ac:dyDescent="0.25">
      <c r="A116" s="312" t="s">
        <v>485</v>
      </c>
      <c r="B116" s="312" t="s">
        <v>416</v>
      </c>
      <c r="C116" s="312" t="s">
        <v>527</v>
      </c>
      <c r="D116" s="312" t="s">
        <v>528</v>
      </c>
      <c r="E116" s="312">
        <v>3207999</v>
      </c>
      <c r="F116" s="312" t="s">
        <v>529</v>
      </c>
      <c r="G116" s="312" t="s">
        <v>530</v>
      </c>
      <c r="H116" s="312" t="s">
        <v>531</v>
      </c>
      <c r="I116" s="312">
        <v>3207999</v>
      </c>
      <c r="J116" s="312">
        <v>738027</v>
      </c>
      <c r="K116" s="312">
        <v>1034066</v>
      </c>
      <c r="L116" s="312">
        <v>548287</v>
      </c>
      <c r="M116" s="312"/>
      <c r="N116" s="312" t="s">
        <v>532</v>
      </c>
      <c r="O116" s="312" t="s">
        <v>533</v>
      </c>
      <c r="P116" s="312" t="s">
        <v>488</v>
      </c>
      <c r="Q116" s="312">
        <v>3207999</v>
      </c>
      <c r="R116" s="312" t="s">
        <v>534</v>
      </c>
      <c r="S116" s="312"/>
      <c r="T116" s="312" t="s">
        <v>535</v>
      </c>
      <c r="U116" s="312" t="s">
        <v>536</v>
      </c>
      <c r="V116" s="312">
        <v>3207999</v>
      </c>
      <c r="W116" s="312">
        <v>3207999</v>
      </c>
      <c r="X116" s="312">
        <v>6129878</v>
      </c>
      <c r="Y116" s="312">
        <v>738027</v>
      </c>
      <c r="Z116" s="312">
        <v>1772093</v>
      </c>
      <c r="AA116" s="312">
        <v>548287</v>
      </c>
      <c r="AB116" s="312">
        <v>278892</v>
      </c>
      <c r="AC116" s="312" t="s">
        <v>384</v>
      </c>
      <c r="AD116" s="312" t="s">
        <v>863</v>
      </c>
      <c r="AE116" s="312" t="s">
        <v>538</v>
      </c>
      <c r="AF116" s="312" t="s">
        <v>538</v>
      </c>
      <c r="AG116" s="312" t="s">
        <v>1060</v>
      </c>
      <c r="AH116" s="313">
        <v>2021130010278</v>
      </c>
      <c r="AI116" s="314"/>
      <c r="AJ116" s="315" t="s">
        <v>1061</v>
      </c>
      <c r="AK116" s="315" t="s">
        <v>1056</v>
      </c>
      <c r="AL116" s="283">
        <v>1</v>
      </c>
      <c r="AM116" s="317">
        <v>1</v>
      </c>
      <c r="AN116" s="316">
        <v>45323</v>
      </c>
      <c r="AO116" s="143">
        <v>45473</v>
      </c>
      <c r="AP116" s="323">
        <f>+AO116-AN116</f>
        <v>150</v>
      </c>
      <c r="AQ116" s="87">
        <v>1052015</v>
      </c>
      <c r="AR116" s="87">
        <v>1052015</v>
      </c>
      <c r="AS116" s="283" t="s">
        <v>1057</v>
      </c>
      <c r="AT116" s="283" t="s">
        <v>957</v>
      </c>
      <c r="AU116" s="322" t="s">
        <v>254</v>
      </c>
      <c r="AV116" s="325">
        <v>50000000</v>
      </c>
      <c r="AW116" s="283" t="s">
        <v>678</v>
      </c>
      <c r="AX116" s="283" t="s">
        <v>1060</v>
      </c>
      <c r="AY116" s="87" t="s">
        <v>1066</v>
      </c>
      <c r="AZ116" s="87" t="s">
        <v>154</v>
      </c>
      <c r="BA116" s="88"/>
      <c r="BB116" s="88"/>
      <c r="BC116" s="88"/>
      <c r="BD116" s="143">
        <v>45306</v>
      </c>
      <c r="BE116" s="88"/>
      <c r="BF116" s="283" t="s">
        <v>538</v>
      </c>
      <c r="BG116" s="283" t="s">
        <v>538</v>
      </c>
    </row>
    <row r="117" spans="1:59" ht="135" x14ac:dyDescent="0.25">
      <c r="A117" s="333" t="s">
        <v>485</v>
      </c>
      <c r="B117" s="333" t="s">
        <v>416</v>
      </c>
      <c r="C117" s="333" t="s">
        <v>527</v>
      </c>
      <c r="D117" s="333" t="s">
        <v>528</v>
      </c>
      <c r="E117" s="333">
        <v>3207999</v>
      </c>
      <c r="F117" s="333" t="s">
        <v>529</v>
      </c>
      <c r="G117" s="333" t="s">
        <v>530</v>
      </c>
      <c r="H117" s="333" t="s">
        <v>531</v>
      </c>
      <c r="I117" s="333">
        <v>3207999</v>
      </c>
      <c r="J117" s="333">
        <v>738027</v>
      </c>
      <c r="K117" s="333">
        <v>1034066</v>
      </c>
      <c r="L117" s="333">
        <v>548287</v>
      </c>
      <c r="M117" s="333"/>
      <c r="N117" s="333" t="s">
        <v>532</v>
      </c>
      <c r="O117" s="333" t="s">
        <v>533</v>
      </c>
      <c r="P117" s="333" t="s">
        <v>488</v>
      </c>
      <c r="Q117" s="333">
        <v>3207999</v>
      </c>
      <c r="R117" s="333" t="s">
        <v>534</v>
      </c>
      <c r="S117" s="333"/>
      <c r="T117" s="333" t="s">
        <v>535</v>
      </c>
      <c r="U117" s="333" t="s">
        <v>536</v>
      </c>
      <c r="V117" s="333">
        <v>3207999</v>
      </c>
      <c r="W117" s="333">
        <v>3207999</v>
      </c>
      <c r="X117" s="333">
        <v>6129878</v>
      </c>
      <c r="Y117" s="333">
        <v>738027</v>
      </c>
      <c r="Z117" s="333">
        <v>1772093</v>
      </c>
      <c r="AA117" s="333">
        <v>548287</v>
      </c>
      <c r="AB117" s="333">
        <v>278892</v>
      </c>
      <c r="AC117" s="333" t="s">
        <v>384</v>
      </c>
      <c r="AD117" s="333" t="s">
        <v>863</v>
      </c>
      <c r="AE117" s="333" t="s">
        <v>538</v>
      </c>
      <c r="AF117" s="333" t="s">
        <v>538</v>
      </c>
      <c r="AG117" s="333" t="s">
        <v>1063</v>
      </c>
      <c r="AH117" s="327">
        <v>2021130010289</v>
      </c>
      <c r="AI117" s="328"/>
      <c r="AJ117" s="84" t="s">
        <v>1064</v>
      </c>
      <c r="AK117" s="84" t="s">
        <v>1056</v>
      </c>
      <c r="AL117" s="83">
        <v>1</v>
      </c>
      <c r="AM117" s="123">
        <v>1</v>
      </c>
      <c r="AN117" s="330">
        <v>45323</v>
      </c>
      <c r="AO117" s="331">
        <v>45473</v>
      </c>
      <c r="AP117" s="332">
        <f>+AO117-AN117</f>
        <v>150</v>
      </c>
      <c r="AQ117" s="85">
        <v>1052015</v>
      </c>
      <c r="AR117" s="85">
        <v>1052015</v>
      </c>
      <c r="AS117" s="83" t="s">
        <v>1057</v>
      </c>
      <c r="AT117" s="83" t="s">
        <v>957</v>
      </c>
      <c r="AU117" s="85" t="s">
        <v>254</v>
      </c>
      <c r="AV117" s="329">
        <v>50000000</v>
      </c>
      <c r="AW117" s="83" t="s">
        <v>678</v>
      </c>
      <c r="AX117" s="83" t="s">
        <v>1065</v>
      </c>
      <c r="AY117" s="85" t="s">
        <v>1062</v>
      </c>
      <c r="AZ117" s="85" t="s">
        <v>154</v>
      </c>
      <c r="BA117" s="86"/>
      <c r="BB117" s="86"/>
      <c r="BC117" s="86"/>
      <c r="BD117" s="331">
        <v>45306</v>
      </c>
      <c r="BE117" s="86"/>
      <c r="BF117" s="83" t="s">
        <v>538</v>
      </c>
      <c r="BG117" s="83" t="s">
        <v>538</v>
      </c>
    </row>
    <row r="118" spans="1:59" x14ac:dyDescent="0.25">
      <c r="L118"/>
      <c r="M118"/>
      <c r="AA118" s="5"/>
      <c r="AB118" s="5"/>
    </row>
    <row r="119" spans="1:59" x14ac:dyDescent="0.25">
      <c r="L119"/>
      <c r="M119"/>
      <c r="AA119" s="5"/>
      <c r="AB119" s="5"/>
    </row>
    <row r="120" spans="1:59" x14ac:dyDescent="0.25">
      <c r="L120"/>
      <c r="M120"/>
      <c r="AA120" s="5"/>
      <c r="AB120" s="5"/>
    </row>
    <row r="121" spans="1:59" x14ac:dyDescent="0.25">
      <c r="L121"/>
      <c r="M121"/>
      <c r="AA121" s="5"/>
      <c r="AB121" s="5"/>
    </row>
    <row r="122" spans="1:59" x14ac:dyDescent="0.25">
      <c r="L122"/>
      <c r="M122"/>
      <c r="AA122" s="5"/>
      <c r="AB122" s="5"/>
    </row>
    <row r="123" spans="1:59" x14ac:dyDescent="0.25">
      <c r="L123"/>
      <c r="M123"/>
      <c r="AA123" s="5"/>
      <c r="AB123" s="5"/>
    </row>
    <row r="124" spans="1:59" x14ac:dyDescent="0.25">
      <c r="L124"/>
      <c r="M124"/>
      <c r="AA124" s="5"/>
      <c r="AB124" s="5"/>
    </row>
    <row r="125" spans="1:59" x14ac:dyDescent="0.25">
      <c r="L125"/>
      <c r="M125"/>
      <c r="AA125" s="5"/>
      <c r="AB125" s="5"/>
    </row>
    <row r="126" spans="1:59" x14ac:dyDescent="0.25">
      <c r="L126"/>
      <c r="M126"/>
      <c r="AA126" s="5"/>
      <c r="AB126" s="5"/>
    </row>
    <row r="127" spans="1:59" x14ac:dyDescent="0.25">
      <c r="L127"/>
      <c r="M127"/>
      <c r="AA127" s="5"/>
      <c r="AB127" s="5"/>
    </row>
    <row r="128" spans="1:59" x14ac:dyDescent="0.25">
      <c r="L128"/>
      <c r="M128"/>
      <c r="AA128" s="5"/>
      <c r="AB128" s="5"/>
    </row>
    <row r="129" spans="12:28" x14ac:dyDescent="0.25">
      <c r="L129"/>
      <c r="M129"/>
      <c r="AA129" s="5"/>
      <c r="AB129" s="5"/>
    </row>
    <row r="130" spans="12:28" x14ac:dyDescent="0.25">
      <c r="L130"/>
      <c r="M130"/>
      <c r="AA130" s="5"/>
      <c r="AB130" s="5"/>
    </row>
    <row r="131" spans="12:28" x14ac:dyDescent="0.25">
      <c r="L131"/>
      <c r="M131"/>
      <c r="AA131" s="5"/>
      <c r="AB131" s="5"/>
    </row>
    <row r="132" spans="12:28" x14ac:dyDescent="0.25">
      <c r="L132"/>
      <c r="M132"/>
      <c r="AA132" s="5"/>
      <c r="AB132" s="5"/>
    </row>
    <row r="133" spans="12:28" x14ac:dyDescent="0.25">
      <c r="L133"/>
      <c r="M133"/>
      <c r="AA133" s="5"/>
      <c r="AB133" s="5"/>
    </row>
    <row r="134" spans="12:28" x14ac:dyDescent="0.25">
      <c r="L134"/>
      <c r="M134"/>
      <c r="AA134" s="5"/>
      <c r="AB134" s="5"/>
    </row>
    <row r="135" spans="12:28" x14ac:dyDescent="0.25">
      <c r="L135"/>
      <c r="M135"/>
      <c r="AA135" s="5"/>
      <c r="AB135" s="5"/>
    </row>
    <row r="136" spans="12:28" x14ac:dyDescent="0.25">
      <c r="L136"/>
      <c r="M136"/>
      <c r="AA136" s="5"/>
      <c r="AB136" s="5"/>
    </row>
    <row r="137" spans="12:28" x14ac:dyDescent="0.25">
      <c r="L137"/>
      <c r="M137"/>
      <c r="AA137" s="5"/>
      <c r="AB137" s="5"/>
    </row>
    <row r="138" spans="12:28" x14ac:dyDescent="0.25">
      <c r="L138"/>
      <c r="M138"/>
      <c r="AA138" s="5"/>
      <c r="AB138" s="5"/>
    </row>
    <row r="139" spans="12:28" x14ac:dyDescent="0.25">
      <c r="L139"/>
      <c r="M139"/>
      <c r="AA139" s="5"/>
      <c r="AB139" s="5"/>
    </row>
    <row r="140" spans="12:28" x14ac:dyDescent="0.25">
      <c r="L140"/>
      <c r="M140"/>
      <c r="AA140" s="5"/>
      <c r="AB140" s="5"/>
    </row>
    <row r="141" spans="12:28" x14ac:dyDescent="0.25">
      <c r="L141"/>
      <c r="M141"/>
      <c r="AA141" s="5"/>
      <c r="AB141" s="5"/>
    </row>
    <row r="142" spans="12:28" x14ac:dyDescent="0.25">
      <c r="L142"/>
      <c r="M142"/>
      <c r="AA142" s="5"/>
      <c r="AB142" s="5"/>
    </row>
    <row r="143" spans="12:28" x14ac:dyDescent="0.25">
      <c r="L143"/>
      <c r="M143"/>
      <c r="AA143" s="5"/>
      <c r="AB143" s="5"/>
    </row>
    <row r="144" spans="12:28" x14ac:dyDescent="0.25">
      <c r="L144"/>
      <c r="M144"/>
      <c r="AA144" s="5"/>
      <c r="AB144" s="5"/>
    </row>
    <row r="145" spans="12:28" x14ac:dyDescent="0.25">
      <c r="L145"/>
      <c r="M145"/>
      <c r="AA145" s="5"/>
      <c r="AB145" s="5"/>
    </row>
    <row r="146" spans="12:28" x14ac:dyDescent="0.25">
      <c r="L146"/>
      <c r="M146"/>
      <c r="AA146" s="5"/>
      <c r="AB146" s="5"/>
    </row>
    <row r="147" spans="12:28" x14ac:dyDescent="0.25">
      <c r="L147"/>
      <c r="M147"/>
      <c r="AA147" s="5"/>
      <c r="AB147" s="5"/>
    </row>
    <row r="148" spans="12:28" x14ac:dyDescent="0.25">
      <c r="L148"/>
      <c r="M148"/>
      <c r="AA148" s="5"/>
      <c r="AB148" s="5"/>
    </row>
    <row r="149" spans="12:28" x14ac:dyDescent="0.25">
      <c r="L149"/>
      <c r="M149"/>
      <c r="AA149" s="5"/>
      <c r="AB149" s="5"/>
    </row>
    <row r="150" spans="12:28" x14ac:dyDescent="0.25">
      <c r="L150"/>
      <c r="M150"/>
      <c r="AA150" s="5"/>
      <c r="AB150" s="5"/>
    </row>
    <row r="151" spans="12:28" x14ac:dyDescent="0.25">
      <c r="L151"/>
      <c r="M151"/>
      <c r="AA151" s="5"/>
      <c r="AB151" s="5"/>
    </row>
    <row r="152" spans="12:28" x14ac:dyDescent="0.25">
      <c r="L152"/>
      <c r="M152"/>
      <c r="AA152" s="5"/>
      <c r="AB152" s="5"/>
    </row>
    <row r="153" spans="12:28" x14ac:dyDescent="0.25">
      <c r="L153"/>
      <c r="M153"/>
      <c r="AA153" s="5"/>
      <c r="AB153" s="5"/>
    </row>
    <row r="154" spans="12:28" x14ac:dyDescent="0.25">
      <c r="L154"/>
      <c r="M154"/>
      <c r="AA154" s="5"/>
      <c r="AB154" s="5"/>
    </row>
    <row r="155" spans="12:28" x14ac:dyDescent="0.25">
      <c r="L155"/>
      <c r="M155"/>
      <c r="AA155" s="5"/>
      <c r="AB155" s="5"/>
    </row>
    <row r="156" spans="12:28" x14ac:dyDescent="0.25">
      <c r="L156"/>
      <c r="M156"/>
      <c r="AA156" s="5"/>
      <c r="AB156" s="5"/>
    </row>
    <row r="157" spans="12:28" x14ac:dyDescent="0.25">
      <c r="L157"/>
      <c r="M157"/>
      <c r="AA157" s="5"/>
      <c r="AB157" s="5"/>
    </row>
    <row r="158" spans="12:28" x14ac:dyDescent="0.25">
      <c r="L158"/>
      <c r="M158"/>
      <c r="AA158" s="5"/>
      <c r="AB158" s="5"/>
    </row>
    <row r="159" spans="12:28" x14ac:dyDescent="0.25">
      <c r="L159"/>
      <c r="M159"/>
      <c r="AA159" s="5"/>
      <c r="AB159" s="5"/>
    </row>
    <row r="160" spans="12:28" x14ac:dyDescent="0.25">
      <c r="L160"/>
      <c r="M160"/>
      <c r="AA160" s="5"/>
      <c r="AB160" s="5"/>
    </row>
    <row r="161" spans="12:28" x14ac:dyDescent="0.25">
      <c r="L161"/>
      <c r="M161"/>
      <c r="AA161" s="5"/>
      <c r="AB161" s="5"/>
    </row>
    <row r="162" spans="12:28" x14ac:dyDescent="0.25">
      <c r="L162"/>
      <c r="M162"/>
      <c r="AA162" s="5"/>
      <c r="AB162" s="5"/>
    </row>
    <row r="163" spans="12:28" x14ac:dyDescent="0.25">
      <c r="L163"/>
      <c r="M163"/>
      <c r="AA163" s="5"/>
      <c r="AB163" s="5"/>
    </row>
    <row r="164" spans="12:28" x14ac:dyDescent="0.25">
      <c r="L164"/>
      <c r="M164"/>
      <c r="AA164" s="5"/>
      <c r="AB164" s="5"/>
    </row>
    <row r="165" spans="12:28" x14ac:dyDescent="0.25">
      <c r="L165"/>
      <c r="M165"/>
      <c r="AA165" s="5"/>
      <c r="AB165" s="5"/>
    </row>
    <row r="166" spans="12:28" x14ac:dyDescent="0.25">
      <c r="L166"/>
      <c r="M166"/>
      <c r="AA166" s="5"/>
      <c r="AB166" s="5"/>
    </row>
    <row r="167" spans="12:28" x14ac:dyDescent="0.25">
      <c r="L167"/>
      <c r="M167"/>
      <c r="AA167" s="5"/>
      <c r="AB167" s="5"/>
    </row>
    <row r="168" spans="12:28" x14ac:dyDescent="0.25">
      <c r="L168"/>
      <c r="M168"/>
      <c r="AA168" s="5"/>
      <c r="AB168" s="5"/>
    </row>
    <row r="169" spans="12:28" x14ac:dyDescent="0.25">
      <c r="L169"/>
      <c r="M169"/>
      <c r="AA169" s="5"/>
      <c r="AB169" s="5"/>
    </row>
    <row r="170" spans="12:28" x14ac:dyDescent="0.25">
      <c r="L170"/>
      <c r="M170"/>
      <c r="AA170" s="5"/>
      <c r="AB170" s="5"/>
    </row>
    <row r="171" spans="12:28" x14ac:dyDescent="0.25">
      <c r="L171"/>
      <c r="M171"/>
      <c r="AA171" s="5"/>
      <c r="AB171" s="5"/>
    </row>
    <row r="172" spans="12:28" x14ac:dyDescent="0.25">
      <c r="L172"/>
      <c r="M172"/>
      <c r="AA172" s="5"/>
      <c r="AB172" s="5"/>
    </row>
    <row r="173" spans="12:28" x14ac:dyDescent="0.25">
      <c r="L173"/>
      <c r="M173"/>
      <c r="AA173" s="5"/>
      <c r="AB173" s="5"/>
    </row>
    <row r="174" spans="12:28" x14ac:dyDescent="0.25">
      <c r="L174"/>
      <c r="M174"/>
      <c r="AA174" s="5"/>
      <c r="AB174" s="5"/>
    </row>
    <row r="175" spans="12:28" x14ac:dyDescent="0.25">
      <c r="L175"/>
      <c r="M175"/>
      <c r="AA175" s="5"/>
      <c r="AB175" s="5"/>
    </row>
    <row r="176" spans="12:28" x14ac:dyDescent="0.25">
      <c r="L176"/>
      <c r="M176"/>
      <c r="AA176" s="5"/>
      <c r="AB176" s="5"/>
    </row>
    <row r="177" spans="12:28" x14ac:dyDescent="0.25">
      <c r="L177"/>
      <c r="M177"/>
      <c r="AA177" s="5"/>
      <c r="AB177" s="5"/>
    </row>
    <row r="178" spans="12:28" x14ac:dyDescent="0.25">
      <c r="L178"/>
      <c r="M178"/>
      <c r="AA178" s="5"/>
      <c r="AB178" s="5"/>
    </row>
    <row r="179" spans="12:28" x14ac:dyDescent="0.25">
      <c r="L179"/>
      <c r="M179"/>
      <c r="AA179" s="5"/>
      <c r="AB179" s="5"/>
    </row>
    <row r="180" spans="12:28" x14ac:dyDescent="0.25">
      <c r="L180"/>
      <c r="M180"/>
      <c r="AA180" s="5"/>
      <c r="AB180" s="5"/>
    </row>
    <row r="181" spans="12:28" x14ac:dyDescent="0.25">
      <c r="L181"/>
      <c r="M181"/>
      <c r="AA181" s="5"/>
      <c r="AB181" s="5"/>
    </row>
    <row r="182" spans="12:28" x14ac:dyDescent="0.25">
      <c r="L182"/>
      <c r="M182"/>
      <c r="AA182" s="5"/>
      <c r="AB182" s="5"/>
    </row>
    <row r="183" spans="12:28" x14ac:dyDescent="0.25">
      <c r="L183"/>
      <c r="M183"/>
      <c r="AA183" s="5"/>
      <c r="AB183" s="5"/>
    </row>
    <row r="184" spans="12:28" x14ac:dyDescent="0.25">
      <c r="L184"/>
      <c r="M184"/>
      <c r="AA184" s="5"/>
      <c r="AB184" s="5"/>
    </row>
    <row r="185" spans="12:28" x14ac:dyDescent="0.25">
      <c r="L185"/>
      <c r="M185"/>
      <c r="AA185" s="5"/>
      <c r="AB185" s="5"/>
    </row>
    <row r="186" spans="12:28" x14ac:dyDescent="0.25">
      <c r="L186"/>
      <c r="M186"/>
      <c r="AA186" s="5"/>
      <c r="AB186" s="5"/>
    </row>
    <row r="187" spans="12:28" x14ac:dyDescent="0.25">
      <c r="L187"/>
      <c r="M187"/>
      <c r="AA187" s="5"/>
      <c r="AB187" s="5"/>
    </row>
    <row r="188" spans="12:28" x14ac:dyDescent="0.25">
      <c r="L188"/>
      <c r="M188"/>
      <c r="AA188" s="5"/>
      <c r="AB188" s="5"/>
    </row>
    <row r="189" spans="12:28" x14ac:dyDescent="0.25">
      <c r="L189"/>
      <c r="M189"/>
      <c r="AA189" s="5"/>
      <c r="AB189" s="5"/>
    </row>
    <row r="190" spans="12:28" x14ac:dyDescent="0.25">
      <c r="L190"/>
      <c r="M190"/>
      <c r="AA190" s="5"/>
      <c r="AB190" s="5"/>
    </row>
    <row r="191" spans="12:28" x14ac:dyDescent="0.25">
      <c r="L191"/>
      <c r="M191"/>
      <c r="AA191" s="5"/>
      <c r="AB191" s="5"/>
    </row>
    <row r="192" spans="12:28" x14ac:dyDescent="0.25">
      <c r="L192"/>
      <c r="M192"/>
      <c r="AA192" s="5"/>
      <c r="AB192" s="5"/>
    </row>
    <row r="193" spans="12:28" x14ac:dyDescent="0.25">
      <c r="L193"/>
      <c r="M193"/>
      <c r="AA193" s="5"/>
      <c r="AB193" s="5"/>
    </row>
    <row r="194" spans="12:28" x14ac:dyDescent="0.25">
      <c r="L194"/>
      <c r="M194"/>
      <c r="AA194" s="5"/>
      <c r="AB194" s="5"/>
    </row>
    <row r="195" spans="12:28" x14ac:dyDescent="0.25">
      <c r="L195"/>
      <c r="M195"/>
      <c r="AA195" s="5"/>
      <c r="AB195" s="5"/>
    </row>
    <row r="196" spans="12:28" x14ac:dyDescent="0.25">
      <c r="L196"/>
      <c r="M196"/>
      <c r="AA196" s="5"/>
      <c r="AB196" s="5"/>
    </row>
    <row r="197" spans="12:28" x14ac:dyDescent="0.25">
      <c r="L197"/>
      <c r="M197"/>
      <c r="AA197" s="5"/>
      <c r="AB197" s="5"/>
    </row>
    <row r="198" spans="12:28" x14ac:dyDescent="0.25">
      <c r="L198"/>
      <c r="M198"/>
      <c r="AA198" s="5"/>
      <c r="AB198" s="5"/>
    </row>
    <row r="199" spans="12:28" x14ac:dyDescent="0.25">
      <c r="L199"/>
      <c r="M199"/>
      <c r="AA199" s="5"/>
      <c r="AB199" s="5"/>
    </row>
    <row r="200" spans="12:28" x14ac:dyDescent="0.25">
      <c r="L200"/>
      <c r="M200"/>
      <c r="AA200" s="5"/>
      <c r="AB200" s="5"/>
    </row>
    <row r="201" spans="12:28" x14ac:dyDescent="0.25">
      <c r="L201"/>
      <c r="M201"/>
      <c r="AA201" s="5"/>
      <c r="AB201" s="5"/>
    </row>
    <row r="202" spans="12:28" x14ac:dyDescent="0.25">
      <c r="L202"/>
      <c r="M202"/>
      <c r="AA202" s="5"/>
      <c r="AB202" s="5"/>
    </row>
    <row r="203" spans="12:28" x14ac:dyDescent="0.25">
      <c r="L203"/>
      <c r="M203"/>
      <c r="AA203" s="5"/>
      <c r="AB203" s="5"/>
    </row>
    <row r="204" spans="12:28" x14ac:dyDescent="0.25">
      <c r="L204"/>
      <c r="M204"/>
      <c r="AA204" s="5"/>
      <c r="AB204" s="5"/>
    </row>
    <row r="205" spans="12:28" x14ac:dyDescent="0.25">
      <c r="L205"/>
      <c r="M205"/>
      <c r="AA205" s="5"/>
      <c r="AB205" s="5"/>
    </row>
    <row r="206" spans="12:28" x14ac:dyDescent="0.25">
      <c r="L206"/>
      <c r="M206"/>
      <c r="AA206" s="5"/>
      <c r="AB206" s="5"/>
    </row>
    <row r="207" spans="12:28" x14ac:dyDescent="0.25">
      <c r="L207"/>
      <c r="M207"/>
      <c r="AA207" s="5"/>
      <c r="AB207" s="5"/>
    </row>
    <row r="208" spans="12:28" x14ac:dyDescent="0.25">
      <c r="L208"/>
      <c r="M208"/>
      <c r="AA208" s="5"/>
      <c r="AB208" s="5"/>
    </row>
    <row r="209" spans="12:28" x14ac:dyDescent="0.25">
      <c r="L209"/>
      <c r="M209"/>
      <c r="AA209" s="5"/>
      <c r="AB209" s="5"/>
    </row>
    <row r="210" spans="12:28" x14ac:dyDescent="0.25">
      <c r="L210"/>
      <c r="M210"/>
      <c r="AA210" s="5"/>
      <c r="AB210" s="5"/>
    </row>
    <row r="211" spans="12:28" x14ac:dyDescent="0.25">
      <c r="L211"/>
      <c r="M211"/>
      <c r="AA211" s="5"/>
      <c r="AB211" s="5"/>
    </row>
    <row r="212" spans="12:28" x14ac:dyDescent="0.25">
      <c r="L212"/>
      <c r="M212"/>
      <c r="AA212" s="5"/>
      <c r="AB212" s="5"/>
    </row>
    <row r="213" spans="12:28" x14ac:dyDescent="0.25">
      <c r="L213"/>
      <c r="M213"/>
      <c r="AA213" s="5"/>
      <c r="AB213" s="5"/>
    </row>
    <row r="214" spans="12:28" x14ac:dyDescent="0.25">
      <c r="L214"/>
      <c r="M214"/>
      <c r="AA214" s="5"/>
      <c r="AB214" s="5"/>
    </row>
    <row r="215" spans="12:28" x14ac:dyDescent="0.25">
      <c r="L215"/>
      <c r="M215"/>
      <c r="AA215" s="5"/>
      <c r="AB215" s="5"/>
    </row>
    <row r="216" spans="12:28" x14ac:dyDescent="0.25">
      <c r="L216"/>
      <c r="M216"/>
      <c r="AA216" s="5"/>
      <c r="AB216" s="5"/>
    </row>
    <row r="217" spans="12:28" x14ac:dyDescent="0.25">
      <c r="L217"/>
      <c r="M217"/>
      <c r="AA217" s="5"/>
      <c r="AB217" s="5"/>
    </row>
    <row r="218" spans="12:28" x14ac:dyDescent="0.25">
      <c r="L218"/>
      <c r="M218"/>
      <c r="AA218" s="5"/>
      <c r="AB218" s="5"/>
    </row>
    <row r="219" spans="12:28" x14ac:dyDescent="0.25">
      <c r="L219"/>
      <c r="M219"/>
      <c r="AA219" s="5"/>
      <c r="AB219" s="5"/>
    </row>
    <row r="220" spans="12:28" x14ac:dyDescent="0.25">
      <c r="L220"/>
      <c r="M220"/>
      <c r="AA220" s="5"/>
      <c r="AB220" s="5"/>
    </row>
    <row r="221" spans="12:28" x14ac:dyDescent="0.25">
      <c r="L221"/>
      <c r="M221"/>
      <c r="AA221" s="5"/>
      <c r="AB221" s="5"/>
    </row>
    <row r="222" spans="12:28" x14ac:dyDescent="0.25">
      <c r="L222"/>
      <c r="M222"/>
      <c r="AA222" s="5"/>
      <c r="AB222" s="5"/>
    </row>
    <row r="223" spans="12:28" x14ac:dyDescent="0.25">
      <c r="L223"/>
      <c r="M223"/>
      <c r="AA223" s="5"/>
      <c r="AB223" s="5"/>
    </row>
    <row r="224" spans="12:28" x14ac:dyDescent="0.25">
      <c r="L224"/>
      <c r="M224"/>
      <c r="AA224" s="5"/>
      <c r="AB224" s="5"/>
    </row>
    <row r="225" spans="12:28" x14ac:dyDescent="0.25">
      <c r="L225"/>
      <c r="M225"/>
      <c r="AA225" s="5"/>
      <c r="AB225" s="5"/>
    </row>
    <row r="226" spans="12:28" x14ac:dyDescent="0.25">
      <c r="L226"/>
      <c r="M226"/>
      <c r="AA226" s="5"/>
      <c r="AB226" s="5"/>
    </row>
    <row r="227" spans="12:28" x14ac:dyDescent="0.25">
      <c r="L227"/>
      <c r="M227"/>
      <c r="AA227" s="5"/>
      <c r="AB227" s="5"/>
    </row>
    <row r="228" spans="12:28" x14ac:dyDescent="0.25">
      <c r="L228"/>
      <c r="M228"/>
      <c r="AA228" s="5"/>
      <c r="AB228" s="5"/>
    </row>
    <row r="229" spans="12:28" x14ac:dyDescent="0.25">
      <c r="L229"/>
      <c r="M229"/>
      <c r="AA229" s="5"/>
      <c r="AB229" s="5"/>
    </row>
    <row r="230" spans="12:28" x14ac:dyDescent="0.25">
      <c r="L230"/>
      <c r="M230"/>
      <c r="AA230" s="5"/>
      <c r="AB230" s="5"/>
    </row>
    <row r="231" spans="12:28" x14ac:dyDescent="0.25">
      <c r="L231"/>
      <c r="M231"/>
      <c r="AA231" s="5"/>
      <c r="AB231" s="5"/>
    </row>
    <row r="232" spans="12:28" x14ac:dyDescent="0.25">
      <c r="L232"/>
      <c r="M232"/>
      <c r="AA232" s="5"/>
      <c r="AB232" s="5"/>
    </row>
    <row r="233" spans="12:28" x14ac:dyDescent="0.25">
      <c r="L233"/>
      <c r="M233"/>
      <c r="AA233" s="5"/>
      <c r="AB233" s="5"/>
    </row>
    <row r="234" spans="12:28" x14ac:dyDescent="0.25">
      <c r="L234"/>
      <c r="M234"/>
      <c r="AA234" s="5"/>
      <c r="AB234" s="5"/>
    </row>
    <row r="235" spans="12:28" x14ac:dyDescent="0.25">
      <c r="L235"/>
      <c r="M235"/>
      <c r="AA235" s="5"/>
      <c r="AB235" s="5"/>
    </row>
    <row r="236" spans="12:28" x14ac:dyDescent="0.25">
      <c r="L236"/>
      <c r="M236"/>
      <c r="AA236" s="5"/>
      <c r="AB236" s="5"/>
    </row>
    <row r="237" spans="12:28" x14ac:dyDescent="0.25">
      <c r="L237"/>
      <c r="M237"/>
      <c r="AA237" s="5"/>
      <c r="AB237" s="5"/>
    </row>
    <row r="238" spans="12:28" x14ac:dyDescent="0.25">
      <c r="L238"/>
      <c r="M238"/>
      <c r="AA238" s="5"/>
      <c r="AB238" s="5"/>
    </row>
    <row r="239" spans="12:28" x14ac:dyDescent="0.25">
      <c r="L239"/>
      <c r="M239"/>
      <c r="AA239" s="5"/>
      <c r="AB239" s="5"/>
    </row>
    <row r="240" spans="12:28" x14ac:dyDescent="0.25">
      <c r="L240"/>
      <c r="M240"/>
      <c r="AA240" s="5"/>
      <c r="AB240" s="5"/>
    </row>
    <row r="241" spans="12:28" x14ac:dyDescent="0.25">
      <c r="L241"/>
      <c r="M241"/>
      <c r="AA241" s="5"/>
      <c r="AB241" s="5"/>
    </row>
    <row r="242" spans="12:28" x14ac:dyDescent="0.25">
      <c r="L242"/>
      <c r="M242"/>
      <c r="AA242" s="5"/>
      <c r="AB242" s="5"/>
    </row>
    <row r="243" spans="12:28" x14ac:dyDescent="0.25">
      <c r="L243"/>
      <c r="M243"/>
      <c r="AA243" s="5"/>
      <c r="AB243" s="5"/>
    </row>
    <row r="244" spans="12:28" x14ac:dyDescent="0.25">
      <c r="L244"/>
      <c r="M244"/>
      <c r="AA244" s="5"/>
      <c r="AB244" s="5"/>
    </row>
    <row r="245" spans="12:28" x14ac:dyDescent="0.25">
      <c r="L245"/>
      <c r="M245"/>
      <c r="AA245" s="5"/>
      <c r="AB245" s="5"/>
    </row>
    <row r="246" spans="12:28" x14ac:dyDescent="0.25">
      <c r="L246"/>
      <c r="M246"/>
      <c r="AA246" s="5"/>
      <c r="AB246" s="5"/>
    </row>
    <row r="247" spans="12:28" x14ac:dyDescent="0.25">
      <c r="L247"/>
      <c r="M247"/>
      <c r="AA247" s="5"/>
      <c r="AB247" s="5"/>
    </row>
    <row r="248" spans="12:28" x14ac:dyDescent="0.25">
      <c r="L248"/>
      <c r="M248"/>
      <c r="AA248" s="5"/>
      <c r="AB248" s="5"/>
    </row>
    <row r="249" spans="12:28" x14ac:dyDescent="0.25">
      <c r="L249"/>
      <c r="M249"/>
      <c r="AA249" s="5"/>
      <c r="AB249" s="5"/>
    </row>
    <row r="250" spans="12:28" x14ac:dyDescent="0.25">
      <c r="L250"/>
      <c r="M250"/>
      <c r="AA250" s="5"/>
      <c r="AB250" s="5"/>
    </row>
    <row r="251" spans="12:28" x14ac:dyDescent="0.25">
      <c r="L251"/>
      <c r="M251"/>
      <c r="AA251" s="5"/>
      <c r="AB251" s="5"/>
    </row>
    <row r="252" spans="12:28" x14ac:dyDescent="0.25">
      <c r="L252"/>
      <c r="M252"/>
      <c r="AA252" s="5"/>
      <c r="AB252" s="5"/>
    </row>
    <row r="253" spans="12:28" x14ac:dyDescent="0.25">
      <c r="L253"/>
      <c r="M253"/>
      <c r="AA253" s="5"/>
      <c r="AB253" s="5"/>
    </row>
    <row r="254" spans="12:28" x14ac:dyDescent="0.25">
      <c r="L254"/>
      <c r="M254"/>
      <c r="AA254" s="5"/>
      <c r="AB254" s="5"/>
    </row>
    <row r="255" spans="12:28" x14ac:dyDescent="0.25">
      <c r="L255"/>
      <c r="M255"/>
      <c r="AA255" s="5"/>
      <c r="AB255" s="5"/>
    </row>
    <row r="256" spans="12:28" x14ac:dyDescent="0.25">
      <c r="L256"/>
      <c r="M256"/>
      <c r="AA256" s="5"/>
      <c r="AB256" s="5"/>
    </row>
    <row r="257" spans="12:28" x14ac:dyDescent="0.25">
      <c r="L257"/>
      <c r="M257"/>
      <c r="AA257" s="5"/>
      <c r="AB257" s="5"/>
    </row>
    <row r="258" spans="12:28" x14ac:dyDescent="0.25">
      <c r="L258"/>
      <c r="M258"/>
      <c r="AA258" s="5"/>
      <c r="AB258" s="5"/>
    </row>
    <row r="259" spans="12:28" x14ac:dyDescent="0.25">
      <c r="L259"/>
      <c r="M259"/>
      <c r="AA259" s="5"/>
      <c r="AB259" s="5"/>
    </row>
    <row r="260" spans="12:28" x14ac:dyDescent="0.25">
      <c r="L260"/>
      <c r="M260"/>
      <c r="AA260" s="5"/>
      <c r="AB260" s="5"/>
    </row>
    <row r="261" spans="12:28" x14ac:dyDescent="0.25">
      <c r="L261"/>
      <c r="M261"/>
      <c r="AA261" s="5"/>
      <c r="AB261" s="5"/>
    </row>
    <row r="262" spans="12:28" x14ac:dyDescent="0.25">
      <c r="L262"/>
      <c r="M262"/>
      <c r="AA262" s="5"/>
      <c r="AB262" s="5"/>
    </row>
    <row r="263" spans="12:28" x14ac:dyDescent="0.25">
      <c r="L263"/>
      <c r="M263"/>
      <c r="AA263" s="5"/>
      <c r="AB263" s="5"/>
    </row>
    <row r="264" spans="12:28" x14ac:dyDescent="0.25">
      <c r="L264"/>
      <c r="M264"/>
      <c r="AA264" s="5"/>
      <c r="AB264" s="5"/>
    </row>
    <row r="265" spans="12:28" x14ac:dyDescent="0.25">
      <c r="L265"/>
      <c r="M265"/>
      <c r="AA265" s="5"/>
      <c r="AB265" s="5"/>
    </row>
    <row r="266" spans="12:28" x14ac:dyDescent="0.25">
      <c r="L266"/>
      <c r="M266"/>
      <c r="AA266" s="5"/>
      <c r="AB266" s="5"/>
    </row>
    <row r="267" spans="12:28" x14ac:dyDescent="0.25">
      <c r="L267"/>
      <c r="M267"/>
      <c r="AA267" s="5"/>
      <c r="AB267" s="5"/>
    </row>
    <row r="268" spans="12:28" x14ac:dyDescent="0.25">
      <c r="L268"/>
      <c r="M268"/>
      <c r="AA268" s="5"/>
      <c r="AB268" s="5"/>
    </row>
    <row r="269" spans="12:28" x14ac:dyDescent="0.25">
      <c r="L269"/>
      <c r="M269"/>
      <c r="AA269" s="5"/>
      <c r="AB269" s="5"/>
    </row>
    <row r="270" spans="12:28" x14ac:dyDescent="0.25">
      <c r="L270"/>
      <c r="M270"/>
      <c r="AA270" s="5"/>
      <c r="AB270" s="5"/>
    </row>
    <row r="271" spans="12:28" x14ac:dyDescent="0.25">
      <c r="L271"/>
      <c r="M271"/>
      <c r="AA271" s="5"/>
      <c r="AB271" s="5"/>
    </row>
    <row r="272" spans="12:28" x14ac:dyDescent="0.25">
      <c r="L272"/>
      <c r="M272"/>
      <c r="AA272" s="5"/>
      <c r="AB272" s="5"/>
    </row>
    <row r="273" spans="12:28" x14ac:dyDescent="0.25">
      <c r="L273"/>
      <c r="M273"/>
      <c r="AA273" s="5"/>
      <c r="AB273" s="5"/>
    </row>
    <row r="274" spans="12:28" x14ac:dyDescent="0.25">
      <c r="L274"/>
      <c r="M274"/>
      <c r="AA274" s="5"/>
      <c r="AB274" s="5"/>
    </row>
    <row r="275" spans="12:28" x14ac:dyDescent="0.25">
      <c r="L275"/>
      <c r="M275"/>
      <c r="AA275" s="5"/>
      <c r="AB275" s="5"/>
    </row>
    <row r="276" spans="12:28" x14ac:dyDescent="0.25">
      <c r="L276"/>
      <c r="M276"/>
      <c r="AA276" s="5"/>
      <c r="AB276" s="5"/>
    </row>
    <row r="277" spans="12:28" x14ac:dyDescent="0.25">
      <c r="L277"/>
      <c r="M277"/>
      <c r="AA277" s="5"/>
      <c r="AB277" s="5"/>
    </row>
    <row r="278" spans="12:28" x14ac:dyDescent="0.25">
      <c r="L278"/>
      <c r="M278"/>
      <c r="AA278" s="5"/>
      <c r="AB278" s="5"/>
    </row>
    <row r="279" spans="12:28" x14ac:dyDescent="0.25">
      <c r="L279"/>
      <c r="M279"/>
      <c r="AA279" s="5"/>
      <c r="AB279" s="5"/>
    </row>
    <row r="280" spans="12:28" x14ac:dyDescent="0.25">
      <c r="L280"/>
      <c r="M280"/>
      <c r="AA280" s="5"/>
      <c r="AB280" s="5"/>
    </row>
    <row r="281" spans="12:28" x14ac:dyDescent="0.25">
      <c r="L281"/>
      <c r="M281"/>
      <c r="AA281" s="5"/>
      <c r="AB281" s="5"/>
    </row>
    <row r="282" spans="12:28" x14ac:dyDescent="0.25">
      <c r="L282"/>
      <c r="M282"/>
      <c r="AA282" s="5"/>
      <c r="AB282" s="5"/>
    </row>
    <row r="283" spans="12:28" x14ac:dyDescent="0.25">
      <c r="L283"/>
      <c r="M283"/>
      <c r="AA283" s="5"/>
      <c r="AB283" s="5"/>
    </row>
    <row r="284" spans="12:28" x14ac:dyDescent="0.25">
      <c r="L284"/>
      <c r="M284"/>
      <c r="AA284" s="5"/>
      <c r="AB284" s="5"/>
    </row>
    <row r="285" spans="12:28" x14ac:dyDescent="0.25">
      <c r="L285"/>
      <c r="M285"/>
      <c r="AA285" s="5"/>
      <c r="AB285" s="5"/>
    </row>
    <row r="286" spans="12:28" x14ac:dyDescent="0.25">
      <c r="L286"/>
      <c r="M286"/>
      <c r="AA286" s="5"/>
      <c r="AB286" s="5"/>
    </row>
    <row r="287" spans="12:28" x14ac:dyDescent="0.25">
      <c r="L287"/>
      <c r="M287"/>
      <c r="AA287" s="5"/>
      <c r="AB287" s="5"/>
    </row>
    <row r="288" spans="12:28" x14ac:dyDescent="0.25">
      <c r="L288"/>
      <c r="M288"/>
      <c r="AA288" s="5"/>
      <c r="AB288" s="5"/>
    </row>
    <row r="289" spans="12:28" x14ac:dyDescent="0.25">
      <c r="L289"/>
      <c r="M289"/>
      <c r="AA289" s="5"/>
      <c r="AB289" s="5"/>
    </row>
    <row r="290" spans="12:28" x14ac:dyDescent="0.25">
      <c r="L290"/>
      <c r="M290"/>
      <c r="AA290" s="5"/>
      <c r="AB290" s="5"/>
    </row>
    <row r="291" spans="12:28" x14ac:dyDescent="0.25">
      <c r="L291"/>
      <c r="M291"/>
      <c r="AA291" s="5"/>
      <c r="AB291" s="5"/>
    </row>
    <row r="292" spans="12:28" x14ac:dyDescent="0.25">
      <c r="L292"/>
      <c r="M292"/>
      <c r="AA292" s="5"/>
      <c r="AB292" s="5"/>
    </row>
    <row r="293" spans="12:28" x14ac:dyDescent="0.25">
      <c r="L293"/>
      <c r="M293"/>
      <c r="AA293" s="5"/>
      <c r="AB293" s="5"/>
    </row>
    <row r="294" spans="12:28" x14ac:dyDescent="0.25">
      <c r="L294"/>
      <c r="M294"/>
      <c r="AA294" s="5"/>
      <c r="AB294" s="5"/>
    </row>
    <row r="295" spans="12:28" x14ac:dyDescent="0.25">
      <c r="L295"/>
      <c r="M295"/>
      <c r="AA295" s="5"/>
      <c r="AB295" s="5"/>
    </row>
    <row r="296" spans="12:28" x14ac:dyDescent="0.25">
      <c r="L296"/>
      <c r="M296"/>
      <c r="AA296" s="5"/>
      <c r="AB296" s="5"/>
    </row>
    <row r="297" spans="12:28" x14ac:dyDescent="0.25">
      <c r="L297"/>
      <c r="M297"/>
      <c r="AA297" s="5"/>
      <c r="AB297" s="5"/>
    </row>
    <row r="298" spans="12:28" x14ac:dyDescent="0.25">
      <c r="L298"/>
      <c r="M298"/>
      <c r="AA298" s="5"/>
      <c r="AB298" s="5"/>
    </row>
    <row r="299" spans="12:28" x14ac:dyDescent="0.25">
      <c r="L299"/>
      <c r="M299"/>
      <c r="AA299" s="5"/>
      <c r="AB299" s="5"/>
    </row>
    <row r="300" spans="12:28" x14ac:dyDescent="0.25">
      <c r="L300"/>
      <c r="M300"/>
      <c r="AA300" s="5"/>
      <c r="AB300" s="5"/>
    </row>
    <row r="301" spans="12:28" x14ac:dyDescent="0.25">
      <c r="L301"/>
      <c r="M301"/>
      <c r="AA301" s="5"/>
      <c r="AB301" s="5"/>
    </row>
    <row r="302" spans="12:28" x14ac:dyDescent="0.25">
      <c r="L302"/>
      <c r="M302"/>
      <c r="AA302" s="5"/>
      <c r="AB302" s="5"/>
    </row>
    <row r="303" spans="12:28" x14ac:dyDescent="0.25">
      <c r="L303"/>
      <c r="M303"/>
      <c r="AA303" s="5"/>
      <c r="AB303" s="5"/>
    </row>
    <row r="304" spans="12:28" x14ac:dyDescent="0.25">
      <c r="L304"/>
      <c r="M304"/>
      <c r="AA304" s="5"/>
      <c r="AB304" s="5"/>
    </row>
    <row r="305" spans="12:28" x14ac:dyDescent="0.25">
      <c r="L305"/>
      <c r="M305"/>
      <c r="AA305" s="5"/>
      <c r="AB305" s="5"/>
    </row>
    <row r="306" spans="12:28" x14ac:dyDescent="0.25">
      <c r="L306"/>
      <c r="M306"/>
      <c r="AA306" s="5"/>
      <c r="AB306" s="5"/>
    </row>
    <row r="307" spans="12:28" x14ac:dyDescent="0.25">
      <c r="L307"/>
      <c r="M307"/>
      <c r="AA307" s="5"/>
      <c r="AB307" s="5"/>
    </row>
    <row r="308" spans="12:28" x14ac:dyDescent="0.25">
      <c r="L308"/>
      <c r="M308"/>
      <c r="AA308" s="5"/>
      <c r="AB308" s="5"/>
    </row>
    <row r="309" spans="12:28" x14ac:dyDescent="0.25">
      <c r="L309"/>
      <c r="M309"/>
      <c r="AA309" s="5"/>
      <c r="AB309" s="5"/>
    </row>
    <row r="310" spans="12:28" x14ac:dyDescent="0.25">
      <c r="L310"/>
      <c r="M310"/>
      <c r="AA310" s="5"/>
      <c r="AB310" s="5"/>
    </row>
    <row r="311" spans="12:28" x14ac:dyDescent="0.25">
      <c r="L311"/>
      <c r="M311"/>
      <c r="AA311" s="5"/>
      <c r="AB311" s="5"/>
    </row>
    <row r="312" spans="12:28" x14ac:dyDescent="0.25">
      <c r="L312"/>
      <c r="M312"/>
      <c r="AA312" s="5"/>
      <c r="AB312" s="5"/>
    </row>
    <row r="313" spans="12:28" x14ac:dyDescent="0.25">
      <c r="L313"/>
      <c r="M313"/>
      <c r="AA313" s="5"/>
      <c r="AB313" s="5"/>
    </row>
    <row r="314" spans="12:28" x14ac:dyDescent="0.25">
      <c r="L314"/>
      <c r="M314"/>
      <c r="AA314" s="5"/>
      <c r="AB314" s="5"/>
    </row>
    <row r="315" spans="12:28" x14ac:dyDescent="0.25">
      <c r="L315"/>
      <c r="M315"/>
      <c r="AA315" s="5"/>
      <c r="AB315" s="5"/>
    </row>
    <row r="316" spans="12:28" x14ac:dyDescent="0.25">
      <c r="L316"/>
      <c r="M316"/>
      <c r="AA316" s="5"/>
      <c r="AB316" s="5"/>
    </row>
    <row r="317" spans="12:28" x14ac:dyDescent="0.25">
      <c r="L317"/>
      <c r="M317"/>
      <c r="AA317" s="5"/>
      <c r="AB317" s="5"/>
    </row>
    <row r="318" spans="12:28" x14ac:dyDescent="0.25">
      <c r="L318"/>
      <c r="M318"/>
      <c r="AA318" s="5"/>
      <c r="AB318" s="5"/>
    </row>
    <row r="319" spans="12:28" x14ac:dyDescent="0.25">
      <c r="L319"/>
      <c r="M319"/>
      <c r="AA319" s="5"/>
      <c r="AB319" s="5"/>
    </row>
    <row r="320" spans="12:28" x14ac:dyDescent="0.25">
      <c r="L320"/>
      <c r="M320"/>
      <c r="AA320" s="5"/>
      <c r="AB320" s="5"/>
    </row>
    <row r="321" spans="12:28" x14ac:dyDescent="0.25">
      <c r="L321"/>
      <c r="M321"/>
      <c r="AA321" s="5"/>
      <c r="AB321" s="5"/>
    </row>
    <row r="322" spans="12:28" x14ac:dyDescent="0.25">
      <c r="L322"/>
      <c r="M322"/>
      <c r="AA322" s="5"/>
      <c r="AB322" s="5"/>
    </row>
    <row r="323" spans="12:28" x14ac:dyDescent="0.25">
      <c r="L323"/>
      <c r="M323"/>
      <c r="AA323" s="5"/>
      <c r="AB323" s="5"/>
    </row>
    <row r="324" spans="12:28" x14ac:dyDescent="0.25">
      <c r="L324"/>
      <c r="M324"/>
      <c r="AA324" s="5"/>
      <c r="AB324" s="5"/>
    </row>
    <row r="325" spans="12:28" x14ac:dyDescent="0.25">
      <c r="L325"/>
      <c r="M325"/>
      <c r="AA325" s="5"/>
      <c r="AB325" s="5"/>
    </row>
    <row r="326" spans="12:28" x14ac:dyDescent="0.25">
      <c r="L326"/>
      <c r="M326"/>
      <c r="AA326" s="5"/>
      <c r="AB326" s="5"/>
    </row>
    <row r="327" spans="12:28" x14ac:dyDescent="0.25">
      <c r="L327"/>
      <c r="M327"/>
      <c r="AA327" s="5"/>
      <c r="AB327" s="5"/>
    </row>
    <row r="328" spans="12:28" x14ac:dyDescent="0.25">
      <c r="L328"/>
      <c r="M328"/>
      <c r="AA328" s="5"/>
      <c r="AB328" s="5"/>
    </row>
    <row r="329" spans="12:28" x14ac:dyDescent="0.25">
      <c r="L329"/>
      <c r="M329"/>
      <c r="AA329" s="5"/>
      <c r="AB329" s="5"/>
    </row>
    <row r="330" spans="12:28" x14ac:dyDescent="0.25">
      <c r="L330"/>
      <c r="M330"/>
      <c r="AA330" s="5"/>
      <c r="AB330" s="5"/>
    </row>
    <row r="331" spans="12:28" x14ac:dyDescent="0.25">
      <c r="L331"/>
      <c r="M331"/>
      <c r="AA331" s="5"/>
      <c r="AB331" s="5"/>
    </row>
    <row r="332" spans="12:28" x14ac:dyDescent="0.25">
      <c r="L332"/>
      <c r="M332"/>
      <c r="AA332" s="5"/>
      <c r="AB332" s="5"/>
    </row>
    <row r="333" spans="12:28" x14ac:dyDescent="0.25">
      <c r="L333"/>
      <c r="M333"/>
      <c r="AA333" s="5"/>
      <c r="AB333" s="5"/>
    </row>
    <row r="334" spans="12:28" x14ac:dyDescent="0.25">
      <c r="L334"/>
      <c r="M334"/>
      <c r="AA334" s="5"/>
      <c r="AB334" s="5"/>
    </row>
    <row r="335" spans="12:28" x14ac:dyDescent="0.25">
      <c r="L335"/>
      <c r="M335"/>
      <c r="AA335" s="5"/>
      <c r="AB335" s="5"/>
    </row>
    <row r="336" spans="12:28" x14ac:dyDescent="0.25">
      <c r="L336"/>
      <c r="M336"/>
      <c r="AA336" s="5"/>
      <c r="AB336" s="5"/>
    </row>
    <row r="337" spans="12:28" x14ac:dyDescent="0.25">
      <c r="L337"/>
      <c r="M337"/>
      <c r="AA337" s="5"/>
      <c r="AB337" s="5"/>
    </row>
    <row r="338" spans="12:28" x14ac:dyDescent="0.25">
      <c r="L338"/>
      <c r="M338"/>
      <c r="AA338" s="5"/>
      <c r="AB338" s="5"/>
    </row>
    <row r="339" spans="12:28" x14ac:dyDescent="0.25">
      <c r="L339"/>
      <c r="M339"/>
      <c r="AA339" s="5"/>
      <c r="AB339" s="5"/>
    </row>
    <row r="340" spans="12:28" x14ac:dyDescent="0.25">
      <c r="L340"/>
      <c r="M340"/>
      <c r="AA340" s="5"/>
      <c r="AB340" s="5"/>
    </row>
    <row r="341" spans="12:28" x14ac:dyDescent="0.25">
      <c r="L341"/>
      <c r="M341"/>
      <c r="AA341" s="5"/>
      <c r="AB341" s="5"/>
    </row>
    <row r="342" spans="12:28" x14ac:dyDescent="0.25">
      <c r="L342"/>
      <c r="M342"/>
      <c r="AA342" s="5"/>
      <c r="AB342" s="5"/>
    </row>
    <row r="343" spans="12:28" x14ac:dyDescent="0.25">
      <c r="L343"/>
      <c r="M343"/>
      <c r="AA343" s="5"/>
      <c r="AB343" s="5"/>
    </row>
    <row r="344" spans="12:28" x14ac:dyDescent="0.25">
      <c r="L344"/>
      <c r="M344"/>
      <c r="AA344" s="5"/>
      <c r="AB344" s="5"/>
    </row>
    <row r="345" spans="12:28" x14ac:dyDescent="0.25">
      <c r="L345"/>
      <c r="M345"/>
      <c r="AA345" s="5"/>
      <c r="AB345" s="5"/>
    </row>
    <row r="346" spans="12:28" x14ac:dyDescent="0.25">
      <c r="L346"/>
      <c r="M346"/>
      <c r="AA346" s="5"/>
      <c r="AB346" s="5"/>
    </row>
    <row r="347" spans="12:28" x14ac:dyDescent="0.25">
      <c r="L347"/>
      <c r="M347"/>
      <c r="AA347" s="5"/>
      <c r="AB347" s="5"/>
    </row>
    <row r="348" spans="12:28" x14ac:dyDescent="0.25">
      <c r="L348"/>
      <c r="M348"/>
      <c r="AA348" s="5"/>
      <c r="AB348" s="5"/>
    </row>
    <row r="349" spans="12:28" x14ac:dyDescent="0.25">
      <c r="L349"/>
      <c r="M349"/>
      <c r="AA349" s="5"/>
      <c r="AB349" s="5"/>
    </row>
    <row r="350" spans="12:28" x14ac:dyDescent="0.25">
      <c r="L350"/>
      <c r="M350"/>
      <c r="AA350" s="5"/>
      <c r="AB350" s="5"/>
    </row>
    <row r="351" spans="12:28" x14ac:dyDescent="0.25">
      <c r="L351"/>
      <c r="M351"/>
      <c r="AA351" s="5"/>
      <c r="AB351" s="5"/>
    </row>
    <row r="352" spans="12:28" x14ac:dyDescent="0.25">
      <c r="L352"/>
      <c r="M352"/>
      <c r="AA352" s="5"/>
      <c r="AB352" s="5"/>
    </row>
    <row r="353" spans="12:28" x14ac:dyDescent="0.25">
      <c r="L353"/>
      <c r="M353"/>
      <c r="AA353" s="5"/>
      <c r="AB353" s="5"/>
    </row>
    <row r="354" spans="12:28" x14ac:dyDescent="0.25">
      <c r="L354"/>
      <c r="M354"/>
      <c r="AA354" s="5"/>
      <c r="AB354" s="5"/>
    </row>
    <row r="355" spans="12:28" x14ac:dyDescent="0.25">
      <c r="L355"/>
      <c r="M355"/>
      <c r="AA355" s="5"/>
      <c r="AB355" s="5"/>
    </row>
    <row r="356" spans="12:28" x14ac:dyDescent="0.25">
      <c r="L356"/>
      <c r="M356"/>
      <c r="AA356" s="5"/>
      <c r="AB356" s="5"/>
    </row>
    <row r="357" spans="12:28" x14ac:dyDescent="0.25">
      <c r="L357"/>
      <c r="M357"/>
      <c r="AA357" s="5"/>
      <c r="AB357" s="5"/>
    </row>
    <row r="358" spans="12:28" x14ac:dyDescent="0.25">
      <c r="L358"/>
      <c r="M358"/>
      <c r="AA358" s="5"/>
      <c r="AB358" s="5"/>
    </row>
    <row r="359" spans="12:28" x14ac:dyDescent="0.25">
      <c r="L359"/>
      <c r="M359"/>
      <c r="AA359" s="5"/>
      <c r="AB359" s="5"/>
    </row>
    <row r="360" spans="12:28" x14ac:dyDescent="0.25">
      <c r="L360"/>
      <c r="M360"/>
      <c r="AA360" s="5"/>
      <c r="AB360" s="5"/>
    </row>
    <row r="361" spans="12:28" x14ac:dyDescent="0.25">
      <c r="L361"/>
      <c r="M361"/>
      <c r="AA361" s="5"/>
      <c r="AB361" s="5"/>
    </row>
    <row r="362" spans="12:28" x14ac:dyDescent="0.25">
      <c r="L362"/>
      <c r="M362"/>
      <c r="AA362" s="5"/>
      <c r="AB362" s="5"/>
    </row>
    <row r="363" spans="12:28" x14ac:dyDescent="0.25">
      <c r="L363"/>
      <c r="M363"/>
      <c r="AA363" s="5"/>
      <c r="AB363" s="5"/>
    </row>
    <row r="364" spans="12:28" x14ac:dyDescent="0.25">
      <c r="L364"/>
      <c r="M364"/>
      <c r="AA364" s="5"/>
      <c r="AB364" s="5"/>
    </row>
    <row r="365" spans="12:28" x14ac:dyDescent="0.25">
      <c r="L365"/>
      <c r="M365"/>
      <c r="AA365" s="5"/>
      <c r="AB365" s="5"/>
    </row>
    <row r="366" spans="12:28" x14ac:dyDescent="0.25">
      <c r="L366"/>
      <c r="M366"/>
      <c r="AA366" s="5"/>
      <c r="AB366" s="5"/>
    </row>
    <row r="367" spans="12:28" x14ac:dyDescent="0.25">
      <c r="L367"/>
      <c r="M367"/>
      <c r="AA367" s="5"/>
      <c r="AB367" s="5"/>
    </row>
    <row r="368" spans="12:28" x14ac:dyDescent="0.25">
      <c r="L368"/>
      <c r="M368"/>
      <c r="AA368" s="5"/>
      <c r="AB368" s="5"/>
    </row>
    <row r="369" spans="12:28" x14ac:dyDescent="0.25">
      <c r="L369"/>
      <c r="M369"/>
      <c r="AA369" s="5"/>
      <c r="AB369" s="5"/>
    </row>
    <row r="370" spans="12:28" x14ac:dyDescent="0.25">
      <c r="L370"/>
      <c r="M370"/>
      <c r="AA370" s="5"/>
      <c r="AB370" s="5"/>
    </row>
    <row r="371" spans="12:28" x14ac:dyDescent="0.25">
      <c r="L371"/>
      <c r="M371"/>
      <c r="AA371" s="5"/>
      <c r="AB371" s="5"/>
    </row>
    <row r="372" spans="12:28" x14ac:dyDescent="0.25">
      <c r="L372"/>
      <c r="M372"/>
      <c r="AA372" s="5"/>
      <c r="AB372" s="5"/>
    </row>
    <row r="373" spans="12:28" x14ac:dyDescent="0.25">
      <c r="L373"/>
      <c r="M373"/>
      <c r="AA373" s="5"/>
      <c r="AB373" s="5"/>
    </row>
    <row r="374" spans="12:28" x14ac:dyDescent="0.25">
      <c r="L374"/>
      <c r="M374"/>
      <c r="AA374" s="5"/>
      <c r="AB374" s="5"/>
    </row>
    <row r="375" spans="12:28" x14ac:dyDescent="0.25">
      <c r="L375"/>
      <c r="M375"/>
      <c r="AA375" s="5"/>
      <c r="AB375" s="5"/>
    </row>
    <row r="376" spans="12:28" x14ac:dyDescent="0.25">
      <c r="L376"/>
      <c r="M376"/>
      <c r="AA376" s="5"/>
      <c r="AB376" s="5"/>
    </row>
    <row r="377" spans="12:28" x14ac:dyDescent="0.25">
      <c r="L377"/>
      <c r="M377"/>
      <c r="AA377" s="5"/>
      <c r="AB377" s="5"/>
    </row>
    <row r="378" spans="12:28" x14ac:dyDescent="0.25">
      <c r="L378"/>
      <c r="M378"/>
      <c r="AA378" s="5"/>
      <c r="AB378" s="5"/>
    </row>
    <row r="379" spans="12:28" x14ac:dyDescent="0.25">
      <c r="L379"/>
      <c r="M379"/>
      <c r="AA379" s="5"/>
      <c r="AB379" s="5"/>
    </row>
    <row r="380" spans="12:28" x14ac:dyDescent="0.25">
      <c r="L380"/>
      <c r="M380"/>
      <c r="AA380" s="5"/>
      <c r="AB380" s="5"/>
    </row>
    <row r="381" spans="12:28" x14ac:dyDescent="0.25">
      <c r="L381"/>
      <c r="M381"/>
      <c r="AA381" s="5"/>
      <c r="AB381" s="5"/>
    </row>
    <row r="382" spans="12:28" x14ac:dyDescent="0.25">
      <c r="L382"/>
      <c r="M382"/>
      <c r="AA382" s="5"/>
      <c r="AB382" s="5"/>
    </row>
    <row r="383" spans="12:28" x14ac:dyDescent="0.25">
      <c r="L383"/>
      <c r="M383"/>
      <c r="AA383" s="5"/>
      <c r="AB383" s="5"/>
    </row>
    <row r="384" spans="12:28" x14ac:dyDescent="0.25">
      <c r="L384"/>
      <c r="M384"/>
      <c r="AA384" s="5"/>
      <c r="AB384" s="5"/>
    </row>
    <row r="385" spans="12:28" x14ac:dyDescent="0.25">
      <c r="L385"/>
      <c r="M385"/>
      <c r="AA385" s="5"/>
      <c r="AB385" s="5"/>
    </row>
    <row r="386" spans="12:28" x14ac:dyDescent="0.25">
      <c r="L386"/>
      <c r="M386"/>
      <c r="AA386" s="5"/>
      <c r="AB386" s="5"/>
    </row>
    <row r="387" spans="12:28" x14ac:dyDescent="0.25">
      <c r="L387"/>
      <c r="M387"/>
      <c r="AA387" s="5"/>
      <c r="AB387" s="5"/>
    </row>
    <row r="388" spans="12:28" x14ac:dyDescent="0.25">
      <c r="L388"/>
      <c r="M388"/>
      <c r="AA388" s="5"/>
      <c r="AB388" s="5"/>
    </row>
    <row r="389" spans="12:28" x14ac:dyDescent="0.25">
      <c r="L389"/>
      <c r="M389"/>
      <c r="AA389" s="5"/>
      <c r="AB389" s="5"/>
    </row>
    <row r="390" spans="12:28" x14ac:dyDescent="0.25">
      <c r="L390"/>
      <c r="M390"/>
      <c r="AA390" s="5"/>
      <c r="AB390" s="5"/>
    </row>
    <row r="391" spans="12:28" x14ac:dyDescent="0.25">
      <c r="L391"/>
      <c r="M391"/>
      <c r="AA391" s="5"/>
      <c r="AB391" s="5"/>
    </row>
    <row r="392" spans="12:28" x14ac:dyDescent="0.25">
      <c r="L392"/>
      <c r="M392"/>
      <c r="AA392" s="5"/>
      <c r="AB392" s="5"/>
    </row>
    <row r="393" spans="12:28" x14ac:dyDescent="0.25">
      <c r="L393"/>
      <c r="M393"/>
      <c r="AA393" s="5"/>
      <c r="AB393" s="5"/>
    </row>
    <row r="394" spans="12:28" x14ac:dyDescent="0.25">
      <c r="L394"/>
      <c r="M394"/>
      <c r="AA394" s="5"/>
      <c r="AB394" s="5"/>
    </row>
    <row r="395" spans="12:28" x14ac:dyDescent="0.25">
      <c r="AA395" s="5"/>
      <c r="AB395" s="5"/>
    </row>
    <row r="396" spans="12:28" x14ac:dyDescent="0.25">
      <c r="AA396" s="5"/>
      <c r="AB396" s="5"/>
    </row>
    <row r="397" spans="12:28" x14ac:dyDescent="0.25">
      <c r="AA397" s="5"/>
      <c r="AB397" s="5"/>
    </row>
    <row r="398" spans="12:28" x14ac:dyDescent="0.25">
      <c r="AA398" s="5"/>
      <c r="AB398" s="5"/>
    </row>
    <row r="399" spans="12:28" x14ac:dyDescent="0.25">
      <c r="AA399" s="5"/>
      <c r="AB399" s="5"/>
    </row>
    <row r="400" spans="12:28" x14ac:dyDescent="0.25">
      <c r="AA400" s="5"/>
      <c r="AB400" s="5"/>
    </row>
    <row r="401" spans="27:28" x14ac:dyDescent="0.25">
      <c r="AA401" s="5"/>
      <c r="AB401" s="5"/>
    </row>
    <row r="402" spans="27:28" x14ac:dyDescent="0.25">
      <c r="AA402" s="5"/>
      <c r="AB402" s="5"/>
    </row>
    <row r="403" spans="27:28" x14ac:dyDescent="0.25">
      <c r="AA403" s="5"/>
      <c r="AB403" s="5"/>
    </row>
    <row r="404" spans="27:28" x14ac:dyDescent="0.25">
      <c r="AA404" s="5"/>
      <c r="AB404" s="5"/>
    </row>
    <row r="405" spans="27:28" x14ac:dyDescent="0.25">
      <c r="AA405" s="5"/>
      <c r="AB405" s="5"/>
    </row>
  </sheetData>
  <autoFilter ref="A1:BG114" xr:uid="{016CFEDA-2F67-4D1A-A5B3-651705A50A29}">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autoFilter>
  <mergeCells count="872">
    <mergeCell ref="BC100:BC103"/>
    <mergeCell ref="AD84:AD86"/>
    <mergeCell ref="AE84:AE86"/>
    <mergeCell ref="AF84:AF86"/>
    <mergeCell ref="AG84:AG86"/>
    <mergeCell ref="AT84:AT86"/>
    <mergeCell ref="AW84:AW86"/>
    <mergeCell ref="AY84:AY86"/>
    <mergeCell ref="BA84:BA86"/>
    <mergeCell ref="AV84:AV86"/>
    <mergeCell ref="AU84:AU86"/>
    <mergeCell ref="AX84:AX86"/>
    <mergeCell ref="A84:A86"/>
    <mergeCell ref="B84:B86"/>
    <mergeCell ref="C84:C86"/>
    <mergeCell ref="D84:D86"/>
    <mergeCell ref="E84:E86"/>
    <mergeCell ref="F84:F86"/>
    <mergeCell ref="G84:G86"/>
    <mergeCell ref="H84:H86"/>
    <mergeCell ref="I84:I86"/>
    <mergeCell ref="BD104:BD106"/>
    <mergeCell ref="AA108:AA112"/>
    <mergeCell ref="AK99:AK102"/>
    <mergeCell ref="AL99:AL102"/>
    <mergeCell ref="AJ103:AJ106"/>
    <mergeCell ref="AG108:AG114"/>
    <mergeCell ref="AK103:AK106"/>
    <mergeCell ref="AL103:AL106"/>
    <mergeCell ref="AM103:AM106"/>
    <mergeCell ref="AN103:AN106"/>
    <mergeCell ref="AM99:AM102"/>
    <mergeCell ref="AZ95:AZ99"/>
    <mergeCell ref="AE108:AE114"/>
    <mergeCell ref="AF108:AF114"/>
    <mergeCell ref="AH108:AH114"/>
    <mergeCell ref="AI108:AI114"/>
    <mergeCell ref="AO103:AO106"/>
    <mergeCell ref="AP103:AP106"/>
    <mergeCell ref="AQ103:AQ106"/>
    <mergeCell ref="AX108:AX114"/>
    <mergeCell ref="AY108:AY114"/>
    <mergeCell ref="BD100:BD103"/>
    <mergeCell ref="BD95:BD99"/>
    <mergeCell ref="BC95:BC99"/>
    <mergeCell ref="AB36:AB37"/>
    <mergeCell ref="AC78:AC81"/>
    <mergeCell ref="AI39:AI48"/>
    <mergeCell ref="AH39:AH48"/>
    <mergeCell ref="AS72:AS83"/>
    <mergeCell ref="AD78:AD81"/>
    <mergeCell ref="AI59:AI71"/>
    <mergeCell ref="AX82:AX83"/>
    <mergeCell ref="AY82:AY83"/>
    <mergeCell ref="AU82:AU83"/>
    <mergeCell ref="AW72:AW81"/>
    <mergeCell ref="AD49:AD58"/>
    <mergeCell ref="AE49:AE58"/>
    <mergeCell ref="AF49:AF58"/>
    <mergeCell ref="AY49:AY58"/>
    <mergeCell ref="AH49:AH58"/>
    <mergeCell ref="AU49:AU58"/>
    <mergeCell ref="AP59:AP61"/>
    <mergeCell ref="AN59:AN61"/>
    <mergeCell ref="AU39:AU48"/>
    <mergeCell ref="Y78:Y81"/>
    <mergeCell ref="U78:U81"/>
    <mergeCell ref="AB84:AB86"/>
    <mergeCell ref="AC84:AC86"/>
    <mergeCell ref="AA78:AA81"/>
    <mergeCell ref="AB59:AB65"/>
    <mergeCell ref="AB66:AB71"/>
    <mergeCell ref="AB78:AB81"/>
    <mergeCell ref="Y59:Y65"/>
    <mergeCell ref="L108:L114"/>
    <mergeCell ref="L95:L106"/>
    <mergeCell ref="L87:L94"/>
    <mergeCell ref="S95:S106"/>
    <mergeCell ref="T95:T106"/>
    <mergeCell ref="W87:W94"/>
    <mergeCell ref="AA95:AA106"/>
    <mergeCell ref="Y108:Y112"/>
    <mergeCell ref="V108:V112"/>
    <mergeCell ref="W108:W112"/>
    <mergeCell ref="U108:U112"/>
    <mergeCell ref="U95:U106"/>
    <mergeCell ref="Z87:Z94"/>
    <mergeCell ref="Y87:Y94"/>
    <mergeCell ref="AA87:AA94"/>
    <mergeCell ref="Z95:Z106"/>
    <mergeCell ref="Z108:Z112"/>
    <mergeCell ref="R95:R106"/>
    <mergeCell ref="M95:M106"/>
    <mergeCell ref="M108:M114"/>
    <mergeCell ref="P95:P106"/>
    <mergeCell ref="Q95:Q106"/>
    <mergeCell ref="X108:X112"/>
    <mergeCell ref="S87:S94"/>
    <mergeCell ref="L84:L86"/>
    <mergeCell ref="M84:M86"/>
    <mergeCell ref="N84:N86"/>
    <mergeCell ref="O84:O86"/>
    <mergeCell ref="T84:T86"/>
    <mergeCell ref="U87:U94"/>
    <mergeCell ref="N82:N83"/>
    <mergeCell ref="H95:H106"/>
    <mergeCell ref="I87:I94"/>
    <mergeCell ref="Y95:Y106"/>
    <mergeCell ref="X87:X94"/>
    <mergeCell ref="R66:R71"/>
    <mergeCell ref="Y84:Y86"/>
    <mergeCell ref="Z84:Z86"/>
    <mergeCell ref="AA84:AA86"/>
    <mergeCell ref="P84:P86"/>
    <mergeCell ref="Q84:Q86"/>
    <mergeCell ref="R84:R86"/>
    <mergeCell ref="U84:U86"/>
    <mergeCell ref="Q87:Q94"/>
    <mergeCell ref="V95:V106"/>
    <mergeCell ref="R87:R94"/>
    <mergeCell ref="P87:P94"/>
    <mergeCell ref="X66:X71"/>
    <mergeCell ref="V66:V71"/>
    <mergeCell ref="W66:W71"/>
    <mergeCell ref="V78:V81"/>
    <mergeCell ref="V87:V94"/>
    <mergeCell ref="X95:X106"/>
    <mergeCell ref="W95:W106"/>
    <mergeCell ref="V84:V86"/>
    <mergeCell ref="W84:W86"/>
    <mergeCell ref="X84:X86"/>
    <mergeCell ref="A87:A94"/>
    <mergeCell ref="I95:I106"/>
    <mergeCell ref="N95:N106"/>
    <mergeCell ref="O95:O106"/>
    <mergeCell ref="F87:F94"/>
    <mergeCell ref="G87:G94"/>
    <mergeCell ref="H87:H94"/>
    <mergeCell ref="C95:C106"/>
    <mergeCell ref="D95:D106"/>
    <mergeCell ref="E95:E106"/>
    <mergeCell ref="B95:B106"/>
    <mergeCell ref="J95:J106"/>
    <mergeCell ref="M87:M94"/>
    <mergeCell ref="J87:J94"/>
    <mergeCell ref="A95:A106"/>
    <mergeCell ref="B87:B94"/>
    <mergeCell ref="C87:C94"/>
    <mergeCell ref="D87:D94"/>
    <mergeCell ref="E87:E94"/>
    <mergeCell ref="F95:F106"/>
    <mergeCell ref="K87:K94"/>
    <mergeCell ref="K95:K106"/>
    <mergeCell ref="A39:A48"/>
    <mergeCell ref="B49:B58"/>
    <mergeCell ref="C49:C58"/>
    <mergeCell ref="D49:D58"/>
    <mergeCell ref="E49:E58"/>
    <mergeCell ref="B39:B48"/>
    <mergeCell ref="C39:C48"/>
    <mergeCell ref="A49:A58"/>
    <mergeCell ref="BC17:BC21"/>
    <mergeCell ref="AU17:AU18"/>
    <mergeCell ref="AU19:AU21"/>
    <mergeCell ref="AI17:AI18"/>
    <mergeCell ref="AH19:AH21"/>
    <mergeCell ref="AI19:AI21"/>
    <mergeCell ref="AS17:AS21"/>
    <mergeCell ref="AT17:AT21"/>
    <mergeCell ref="AX19:AX21"/>
    <mergeCell ref="AX17:AX18"/>
    <mergeCell ref="AY17:AY18"/>
    <mergeCell ref="AY19:AY21"/>
    <mergeCell ref="AZ17:AZ18"/>
    <mergeCell ref="AZ19:AZ21"/>
    <mergeCell ref="AV17:AV18"/>
    <mergeCell ref="AV19:AV21"/>
    <mergeCell ref="A7:A8"/>
    <mergeCell ref="B7:B8"/>
    <mergeCell ref="C7:C8"/>
    <mergeCell ref="D7:D8"/>
    <mergeCell ref="E7:E8"/>
    <mergeCell ref="J39:J48"/>
    <mergeCell ref="O39:O48"/>
    <mergeCell ref="P39:P48"/>
    <mergeCell ref="L39:L48"/>
    <mergeCell ref="O36:O37"/>
    <mergeCell ref="K39:K48"/>
    <mergeCell ref="D39:D48"/>
    <mergeCell ref="E39:E48"/>
    <mergeCell ref="F39:F48"/>
    <mergeCell ref="G39:G48"/>
    <mergeCell ref="H39:H48"/>
    <mergeCell ref="I39:I48"/>
    <mergeCell ref="A22:A27"/>
    <mergeCell ref="N39:N48"/>
    <mergeCell ref="C22:C27"/>
    <mergeCell ref="B22:B27"/>
    <mergeCell ref="N32:N38"/>
    <mergeCell ref="L9:L12"/>
    <mergeCell ref="E22:E27"/>
    <mergeCell ref="B1:C4"/>
    <mergeCell ref="D1:AZ1"/>
    <mergeCell ref="D2:AZ2"/>
    <mergeCell ref="D3:AZ3"/>
    <mergeCell ref="D4:AZ4"/>
    <mergeCell ref="B5:C5"/>
    <mergeCell ref="D5:BA5"/>
    <mergeCell ref="AG6:AP6"/>
    <mergeCell ref="A6:X6"/>
    <mergeCell ref="Y6:AF6"/>
    <mergeCell ref="AQ6:AU6"/>
    <mergeCell ref="AV6:BE6"/>
    <mergeCell ref="D22:D27"/>
    <mergeCell ref="G22:G27"/>
    <mergeCell ref="S32:S34"/>
    <mergeCell ref="AA7:AA8"/>
    <mergeCell ref="AA9:AA10"/>
    <mergeCell ref="AA19:AA21"/>
    <mergeCell ref="AA24:AA27"/>
    <mergeCell ref="AA22:AA23"/>
    <mergeCell ref="AA28:AA30"/>
    <mergeCell ref="AA32:AA34"/>
    <mergeCell ref="S7:T7"/>
    <mergeCell ref="Z9:Z10"/>
    <mergeCell ref="Z7:Z8"/>
    <mergeCell ref="U9:U10"/>
    <mergeCell ref="F7:F8"/>
    <mergeCell ref="G17:G21"/>
    <mergeCell ref="P9:P10"/>
    <mergeCell ref="F22:F27"/>
    <mergeCell ref="J9:J12"/>
    <mergeCell ref="N9:N12"/>
    <mergeCell ref="E9:E12"/>
    <mergeCell ref="G9:G12"/>
    <mergeCell ref="F9:F12"/>
    <mergeCell ref="G7:G8"/>
    <mergeCell ref="AC7:AC8"/>
    <mergeCell ref="AC22:AC27"/>
    <mergeCell ref="AC28:AC38"/>
    <mergeCell ref="AD28:AD38"/>
    <mergeCell ref="AA36:AA37"/>
    <mergeCell ref="Q7:Q8"/>
    <mergeCell ref="R7:R8"/>
    <mergeCell ref="R36:R37"/>
    <mergeCell ref="X22:X23"/>
    <mergeCell ref="S9:S10"/>
    <mergeCell ref="Z36:Z37"/>
    <mergeCell ref="Z28:Z30"/>
    <mergeCell ref="Z22:Z23"/>
    <mergeCell ref="X7:X8"/>
    <mergeCell ref="Y28:Y30"/>
    <mergeCell ref="Z32:Z34"/>
    <mergeCell ref="AB9:AB10"/>
    <mergeCell ref="W36:W37"/>
    <mergeCell ref="Y32:Y34"/>
    <mergeCell ref="AB32:AB34"/>
    <mergeCell ref="X32:X34"/>
    <mergeCell ref="W32:W34"/>
    <mergeCell ref="Y36:Y37"/>
    <mergeCell ref="T36:T37"/>
    <mergeCell ref="AC9:AC12"/>
    <mergeCell ref="AD9:AD12"/>
    <mergeCell ref="AE9:AE12"/>
    <mergeCell ref="AF9:AF12"/>
    <mergeCell ref="AE28:AE38"/>
    <mergeCell ref="AF28:AF38"/>
    <mergeCell ref="AD22:AD27"/>
    <mergeCell ref="AG13:AG16"/>
    <mergeCell ref="AH13:AH16"/>
    <mergeCell ref="AC13:AC16"/>
    <mergeCell ref="AD13:AD16"/>
    <mergeCell ref="AE13:AE16"/>
    <mergeCell ref="AF13:AF16"/>
    <mergeCell ref="AE22:AE27"/>
    <mergeCell ref="AF22:AF27"/>
    <mergeCell ref="AG17:AG18"/>
    <mergeCell ref="AH17:AH18"/>
    <mergeCell ref="AH32:AH38"/>
    <mergeCell ref="P36:P37"/>
    <mergeCell ref="Q36:Q37"/>
    <mergeCell ref="Q24:Q27"/>
    <mergeCell ref="X36:X37"/>
    <mergeCell ref="R24:R27"/>
    <mergeCell ref="N17:N21"/>
    <mergeCell ref="P24:P27"/>
    <mergeCell ref="H17:H21"/>
    <mergeCell ref="O22:O23"/>
    <mergeCell ref="P22:P23"/>
    <mergeCell ref="Q22:Q23"/>
    <mergeCell ref="R22:R23"/>
    <mergeCell ref="L22:L27"/>
    <mergeCell ref="L17:L21"/>
    <mergeCell ref="T19:T21"/>
    <mergeCell ref="U32:U34"/>
    <mergeCell ref="V32:V34"/>
    <mergeCell ref="P32:P34"/>
    <mergeCell ref="X28:X30"/>
    <mergeCell ref="U28:U30"/>
    <mergeCell ref="I22:I27"/>
    <mergeCell ref="H22:H27"/>
    <mergeCell ref="U36:U37"/>
    <mergeCell ref="V36:V37"/>
    <mergeCell ref="H7:H8"/>
    <mergeCell ref="I7:I8"/>
    <mergeCell ref="J7:J8"/>
    <mergeCell ref="AB7:AB8"/>
    <mergeCell ref="N7:N8"/>
    <mergeCell ref="O7:O8"/>
    <mergeCell ref="P7:P8"/>
    <mergeCell ref="U7:U8"/>
    <mergeCell ref="V7:V8"/>
    <mergeCell ref="K7:K8"/>
    <mergeCell ref="BG7:BG8"/>
    <mergeCell ref="AZ7:AZ8"/>
    <mergeCell ref="BD7:BD8"/>
    <mergeCell ref="BE7:BE8"/>
    <mergeCell ref="AT7:AT8"/>
    <mergeCell ref="AU7:AU8"/>
    <mergeCell ref="AV7:AV8"/>
    <mergeCell ref="AW7:AW8"/>
    <mergeCell ref="AX7:AX8"/>
    <mergeCell ref="AY7:AY8"/>
    <mergeCell ref="BA7:BA8"/>
    <mergeCell ref="BB7:BB8"/>
    <mergeCell ref="BC7:BC8"/>
    <mergeCell ref="AN7:AN8"/>
    <mergeCell ref="AO7:AO8"/>
    <mergeCell ref="AP7:AP8"/>
    <mergeCell ref="AQ7:AQ8"/>
    <mergeCell ref="AR7:AR8"/>
    <mergeCell ref="AS7:AS8"/>
    <mergeCell ref="AM7:AM8"/>
    <mergeCell ref="BF7:BF8"/>
    <mergeCell ref="AD7:AD8"/>
    <mergeCell ref="AE7:AE8"/>
    <mergeCell ref="AF7:AF8"/>
    <mergeCell ref="AG7:AG8"/>
    <mergeCell ref="AK7:AK8"/>
    <mergeCell ref="AL7:AL8"/>
    <mergeCell ref="AH7:AH8"/>
    <mergeCell ref="AI7:AI8"/>
    <mergeCell ref="AJ7:AJ8"/>
    <mergeCell ref="AE87:AE94"/>
    <mergeCell ref="AH72:AH81"/>
    <mergeCell ref="AV9:AV12"/>
    <mergeCell ref="AW9:AW12"/>
    <mergeCell ref="AX9:AX12"/>
    <mergeCell ref="AY9:AY12"/>
    <mergeCell ref="AS9:AS12"/>
    <mergeCell ref="AT9:AT12"/>
    <mergeCell ref="AG9:AG12"/>
    <mergeCell ref="AH9:AH12"/>
    <mergeCell ref="AI9:AI12"/>
    <mergeCell ref="AU9:AU12"/>
    <mergeCell ref="AI13:AI16"/>
    <mergeCell ref="AJ13:AJ16"/>
    <mergeCell ref="AX32:AX38"/>
    <mergeCell ref="AS39:AS48"/>
    <mergeCell ref="AY32:AY38"/>
    <mergeCell ref="AH84:AH86"/>
    <mergeCell ref="AI84:AI86"/>
    <mergeCell ref="AQ84:AQ86"/>
    <mergeCell ref="AR84:AR86"/>
    <mergeCell ref="AS84:AS86"/>
    <mergeCell ref="AF87:AF94"/>
    <mergeCell ref="AG87:AG94"/>
    <mergeCell ref="Z78:Z81"/>
    <mergeCell ref="AC59:AC71"/>
    <mergeCell ref="AM95:AM98"/>
    <mergeCell ref="AN95:AN98"/>
    <mergeCell ref="AC95:AC106"/>
    <mergeCell ref="AD95:AD106"/>
    <mergeCell ref="AE95:AE106"/>
    <mergeCell ref="AF95:AF106"/>
    <mergeCell ref="AG95:AG106"/>
    <mergeCell ref="AH95:AH106"/>
    <mergeCell ref="AJ95:AJ98"/>
    <mergeCell ref="AK95:AK98"/>
    <mergeCell ref="AI95:AI106"/>
    <mergeCell ref="AG82:AG83"/>
    <mergeCell ref="AG72:AG81"/>
    <mergeCell ref="AF78:AF81"/>
    <mergeCell ref="AE78:AE81"/>
    <mergeCell ref="AE59:AE71"/>
    <mergeCell ref="AF59:AF71"/>
    <mergeCell ref="AG59:AG71"/>
    <mergeCell ref="AH59:AH71"/>
    <mergeCell ref="AC87:AC94"/>
    <mergeCell ref="AD87:AD94"/>
    <mergeCell ref="AH82:AH83"/>
    <mergeCell ref="AX87:AX94"/>
    <mergeCell ref="AY87:AY94"/>
    <mergeCell ref="AZ104:AZ106"/>
    <mergeCell ref="BB104:BB106"/>
    <mergeCell ref="BA95:BA99"/>
    <mergeCell ref="BB95:BB99"/>
    <mergeCell ref="AP95:AP98"/>
    <mergeCell ref="AO59:AO61"/>
    <mergeCell ref="AL66:AL67"/>
    <mergeCell ref="AO68:AO69"/>
    <mergeCell ref="AL95:AL98"/>
    <mergeCell ref="AT87:AT94"/>
    <mergeCell ref="AS87:AS94"/>
    <mergeCell ref="AL64:AL65"/>
    <mergeCell ref="AL68:AL69"/>
    <mergeCell ref="AV95:AV106"/>
    <mergeCell ref="AZ100:AZ103"/>
    <mergeCell ref="BA100:BA103"/>
    <mergeCell ref="BB100:BB103"/>
    <mergeCell ref="BF84:BF86"/>
    <mergeCell ref="BB84:BB86"/>
    <mergeCell ref="BC84:BC86"/>
    <mergeCell ref="BE65:BE66"/>
    <mergeCell ref="BF65:BF66"/>
    <mergeCell ref="BA67:BA68"/>
    <mergeCell ref="BB67:BB68"/>
    <mergeCell ref="BC67:BC68"/>
    <mergeCell ref="BD67:BD68"/>
    <mergeCell ref="BE67:BE68"/>
    <mergeCell ref="BF67:BF68"/>
    <mergeCell ref="BF69:BF70"/>
    <mergeCell ref="BA69:BA70"/>
    <mergeCell ref="BB69:BB70"/>
    <mergeCell ref="BD84:BD86"/>
    <mergeCell ref="BF59:BF60"/>
    <mergeCell ref="BE61:BE62"/>
    <mergeCell ref="BF61:BF62"/>
    <mergeCell ref="BA63:BA64"/>
    <mergeCell ref="BB63:BB64"/>
    <mergeCell ref="BC63:BC64"/>
    <mergeCell ref="BD63:BD64"/>
    <mergeCell ref="BE63:BE64"/>
    <mergeCell ref="BF63:BF64"/>
    <mergeCell ref="BC59:BC60"/>
    <mergeCell ref="BD59:BD60"/>
    <mergeCell ref="BC61:BC62"/>
    <mergeCell ref="BD61:BD62"/>
    <mergeCell ref="BA59:BA60"/>
    <mergeCell ref="BB59:BB60"/>
    <mergeCell ref="BA61:BA62"/>
    <mergeCell ref="BB61:BB62"/>
    <mergeCell ref="AZ67:AZ68"/>
    <mergeCell ref="AN62:AN63"/>
    <mergeCell ref="AO62:AO63"/>
    <mergeCell ref="AP62:AP63"/>
    <mergeCell ref="AR66:AR67"/>
    <mergeCell ref="AN66:AN67"/>
    <mergeCell ref="AO66:AO67"/>
    <mergeCell ref="AP66:AP67"/>
    <mergeCell ref="AQ66:AQ67"/>
    <mergeCell ref="AR68:AR69"/>
    <mergeCell ref="AP68:AP69"/>
    <mergeCell ref="AQ68:AQ69"/>
    <mergeCell ref="AN68:AN69"/>
    <mergeCell ref="AQ62:AQ63"/>
    <mergeCell ref="AR62:AR63"/>
    <mergeCell ref="AN64:AN65"/>
    <mergeCell ref="AZ65:AZ66"/>
    <mergeCell ref="AS59:AS71"/>
    <mergeCell ref="AZ59:AZ60"/>
    <mergeCell ref="AZ61:AZ62"/>
    <mergeCell ref="T59:T65"/>
    <mergeCell ref="U66:U71"/>
    <mergeCell ref="AA59:AA65"/>
    <mergeCell ref="Q49:Q58"/>
    <mergeCell ref="L49:L58"/>
    <mergeCell ref="N59:N71"/>
    <mergeCell ref="P59:P65"/>
    <mergeCell ref="P49:P58"/>
    <mergeCell ref="M59:M71"/>
    <mergeCell ref="Q59:Q65"/>
    <mergeCell ref="U59:U65"/>
    <mergeCell ref="V59:V65"/>
    <mergeCell ref="W59:W65"/>
    <mergeCell ref="X59:X65"/>
    <mergeCell ref="L59:L71"/>
    <mergeCell ref="K49:K58"/>
    <mergeCell ref="J59:J71"/>
    <mergeCell ref="A59:A71"/>
    <mergeCell ref="B59:B71"/>
    <mergeCell ref="C59:C71"/>
    <mergeCell ref="D59:D71"/>
    <mergeCell ref="E59:E71"/>
    <mergeCell ref="F59:F71"/>
    <mergeCell ref="G59:G71"/>
    <mergeCell ref="H59:H71"/>
    <mergeCell ref="I59:I71"/>
    <mergeCell ref="F49:F58"/>
    <mergeCell ref="G49:G58"/>
    <mergeCell ref="H49:H58"/>
    <mergeCell ref="I49:I58"/>
    <mergeCell ref="U39:U48"/>
    <mergeCell ref="Q39:Q48"/>
    <mergeCell ref="R39:R48"/>
    <mergeCell ref="T39:T48"/>
    <mergeCell ref="R49:R58"/>
    <mergeCell ref="W49:W58"/>
    <mergeCell ref="S39:S48"/>
    <mergeCell ref="AA49:AA58"/>
    <mergeCell ref="AF39:AF41"/>
    <mergeCell ref="AF42:AF48"/>
    <mergeCell ref="X39:X48"/>
    <mergeCell ref="AC39:AC48"/>
    <mergeCell ref="AD39:AD48"/>
    <mergeCell ref="AA39:AA48"/>
    <mergeCell ref="W39:W48"/>
    <mergeCell ref="AB39:AB48"/>
    <mergeCell ref="AE39:AE41"/>
    <mergeCell ref="AE42:AE48"/>
    <mergeCell ref="V39:V48"/>
    <mergeCell ref="Y49:Y58"/>
    <mergeCell ref="X49:X58"/>
    <mergeCell ref="Y39:Y48"/>
    <mergeCell ref="A108:A114"/>
    <mergeCell ref="B108:B114"/>
    <mergeCell ref="C108:C114"/>
    <mergeCell ref="D108:D114"/>
    <mergeCell ref="E108:E114"/>
    <mergeCell ref="F108:F114"/>
    <mergeCell ref="G108:G114"/>
    <mergeCell ref="H108:H114"/>
    <mergeCell ref="I108:I114"/>
    <mergeCell ref="B72:B83"/>
    <mergeCell ref="C72:C83"/>
    <mergeCell ref="D72:D83"/>
    <mergeCell ref="E72:E83"/>
    <mergeCell ref="F72:F83"/>
    <mergeCell ref="G72:G83"/>
    <mergeCell ref="H72:H83"/>
    <mergeCell ref="M72:M83"/>
    <mergeCell ref="J72:J83"/>
    <mergeCell ref="L72:L83"/>
    <mergeCell ref="A72:A83"/>
    <mergeCell ref="I72:I83"/>
    <mergeCell ref="G95:G106"/>
    <mergeCell ref="S49:S58"/>
    <mergeCell ref="T49:T58"/>
    <mergeCell ref="Y66:Y71"/>
    <mergeCell ref="Z59:Z65"/>
    <mergeCell ref="Z66:Z71"/>
    <mergeCell ref="AA66:AA71"/>
    <mergeCell ref="R59:R65"/>
    <mergeCell ref="O66:O71"/>
    <mergeCell ref="O59:O65"/>
    <mergeCell ref="S66:S71"/>
    <mergeCell ref="T66:T71"/>
    <mergeCell ref="S59:S65"/>
    <mergeCell ref="K72:K83"/>
    <mergeCell ref="K59:K71"/>
    <mergeCell ref="V49:V58"/>
    <mergeCell ref="P66:P71"/>
    <mergeCell ref="Q66:Q71"/>
    <mergeCell ref="J84:J86"/>
    <mergeCell ref="K84:K86"/>
    <mergeCell ref="N49:N58"/>
    <mergeCell ref="O49:O58"/>
    <mergeCell ref="AO99:AO102"/>
    <mergeCell ref="AP99:AP102"/>
    <mergeCell ref="AN99:AN102"/>
    <mergeCell ref="AJ99:AJ102"/>
    <mergeCell ref="AC49:AC58"/>
    <mergeCell ref="AB95:AB106"/>
    <mergeCell ref="AQ49:AQ58"/>
    <mergeCell ref="AI49:AI58"/>
    <mergeCell ref="AJ59:AJ61"/>
    <mergeCell ref="AQ59:AQ61"/>
    <mergeCell ref="AG49:AG58"/>
    <mergeCell ref="AM68:AM69"/>
    <mergeCell ref="AB49:AB58"/>
    <mergeCell ref="AD59:AD71"/>
    <mergeCell ref="AI82:AI83"/>
    <mergeCell ref="AJ64:AJ65"/>
    <mergeCell ref="AK66:AK67"/>
    <mergeCell ref="AJ66:AJ67"/>
    <mergeCell ref="AK68:AK69"/>
    <mergeCell ref="AJ68:AJ69"/>
    <mergeCell ref="AI72:AI81"/>
    <mergeCell ref="AI87:AI94"/>
    <mergeCell ref="AB87:AB94"/>
    <mergeCell ref="AH87:AH94"/>
    <mergeCell ref="C17:C21"/>
    <mergeCell ref="D17:D21"/>
    <mergeCell ref="E17:E21"/>
    <mergeCell ref="Q9:Q10"/>
    <mergeCell ref="R9:R10"/>
    <mergeCell ref="I9:I12"/>
    <mergeCell ref="N28:N30"/>
    <mergeCell ref="AD108:AD114"/>
    <mergeCell ref="O32:O34"/>
    <mergeCell ref="U24:U27"/>
    <mergeCell ref="S36:S37"/>
    <mergeCell ref="Q32:Q34"/>
    <mergeCell ref="R32:R34"/>
    <mergeCell ref="J13:J16"/>
    <mergeCell ref="K13:K16"/>
    <mergeCell ref="N108:N114"/>
    <mergeCell ref="O108:O112"/>
    <mergeCell ref="P108:P112"/>
    <mergeCell ref="Q108:Q112"/>
    <mergeCell ref="R108:R112"/>
    <mergeCell ref="S108:S112"/>
    <mergeCell ref="T108:T112"/>
    <mergeCell ref="AB108:AB112"/>
    <mergeCell ref="AC108:AC114"/>
    <mergeCell ref="BF95:BF96"/>
    <mergeCell ref="AW95:AW106"/>
    <mergeCell ref="AX95:AX106"/>
    <mergeCell ref="BF97:BF98"/>
    <mergeCell ref="BF99:BF100"/>
    <mergeCell ref="AY95:AY106"/>
    <mergeCell ref="AT95:AT106"/>
    <mergeCell ref="AQ108:AQ112"/>
    <mergeCell ref="AQ95:AQ98"/>
    <mergeCell ref="AR95:AR98"/>
    <mergeCell ref="AR108:AR112"/>
    <mergeCell ref="AS108:AS114"/>
    <mergeCell ref="AS95:AS106"/>
    <mergeCell ref="AT108:AT114"/>
    <mergeCell ref="BF101:BF102"/>
    <mergeCell ref="BF103:BF104"/>
    <mergeCell ref="AU111:AU112"/>
    <mergeCell ref="BA104:BA106"/>
    <mergeCell ref="AR103:AR106"/>
    <mergeCell ref="AQ99:AQ102"/>
    <mergeCell ref="AR99:AR102"/>
    <mergeCell ref="BF105:BF106"/>
    <mergeCell ref="AU95:AU106"/>
    <mergeCell ref="BC104:BC106"/>
    <mergeCell ref="A9:A12"/>
    <mergeCell ref="A17:A21"/>
    <mergeCell ref="O19:O21"/>
    <mergeCell ref="P19:P21"/>
    <mergeCell ref="Q19:Q21"/>
    <mergeCell ref="R19:R21"/>
    <mergeCell ref="B17:B21"/>
    <mergeCell ref="V19:V21"/>
    <mergeCell ref="B9:B12"/>
    <mergeCell ref="C9:C12"/>
    <mergeCell ref="D9:D12"/>
    <mergeCell ref="I17:I21"/>
    <mergeCell ref="H9:H12"/>
    <mergeCell ref="U19:U21"/>
    <mergeCell ref="S19:S21"/>
    <mergeCell ref="F17:F21"/>
    <mergeCell ref="L13:L16"/>
    <mergeCell ref="M13:M16"/>
    <mergeCell ref="N13:N16"/>
    <mergeCell ref="O9:O10"/>
    <mergeCell ref="A13:A16"/>
    <mergeCell ref="B13:B16"/>
    <mergeCell ref="C13:C16"/>
    <mergeCell ref="D13:D16"/>
    <mergeCell ref="BG84:BG86"/>
    <mergeCell ref="J108:J114"/>
    <mergeCell ref="J17:J21"/>
    <mergeCell ref="J22:J27"/>
    <mergeCell ref="AF17:AF21"/>
    <mergeCell ref="AG19:AG21"/>
    <mergeCell ref="X78:X81"/>
    <mergeCell ref="N72:N81"/>
    <mergeCell ref="AO95:AO98"/>
    <mergeCell ref="O78:O81"/>
    <mergeCell ref="P78:P81"/>
    <mergeCell ref="Q78:Q81"/>
    <mergeCell ref="R78:R81"/>
    <mergeCell ref="S78:S81"/>
    <mergeCell ref="T78:T81"/>
    <mergeCell ref="W78:W81"/>
    <mergeCell ref="N87:N94"/>
    <mergeCell ref="O87:O94"/>
    <mergeCell ref="T87:T94"/>
    <mergeCell ref="K108:K114"/>
    <mergeCell ref="Z39:Z48"/>
    <mergeCell ref="Z49:Z58"/>
    <mergeCell ref="J49:J58"/>
    <mergeCell ref="AS49:AS58"/>
    <mergeCell ref="AG39:AG48"/>
    <mergeCell ref="AM66:AM67"/>
    <mergeCell ref="AJ62:AJ63"/>
    <mergeCell ref="AK64:AK65"/>
    <mergeCell ref="AO64:AO65"/>
    <mergeCell ref="AP64:AP65"/>
    <mergeCell ref="AQ64:AQ65"/>
    <mergeCell ref="AR64:AR65"/>
    <mergeCell ref="AR49:AR58"/>
    <mergeCell ref="AK59:AK61"/>
    <mergeCell ref="AL59:AL61"/>
    <mergeCell ref="AK62:AK63"/>
    <mergeCell ref="AM59:AM61"/>
    <mergeCell ref="AL62:AL63"/>
    <mergeCell ref="AM62:AM63"/>
    <mergeCell ref="AM64:AM65"/>
    <mergeCell ref="AR59:AR61"/>
    <mergeCell ref="K9:K12"/>
    <mergeCell ref="K17:K21"/>
    <mergeCell ref="K22:K27"/>
    <mergeCell ref="N22:N27"/>
    <mergeCell ref="Z19:Z21"/>
    <mergeCell ref="X19:X21"/>
    <mergeCell ref="Y7:Y8"/>
    <mergeCell ref="T9:T10"/>
    <mergeCell ref="V9:V10"/>
    <mergeCell ref="W9:W10"/>
    <mergeCell ref="O24:O27"/>
    <mergeCell ref="S22:S23"/>
    <mergeCell ref="T22:T23"/>
    <mergeCell ref="T32:T34"/>
    <mergeCell ref="U22:U23"/>
    <mergeCell ref="S24:S27"/>
    <mergeCell ref="T24:T27"/>
    <mergeCell ref="L7:L8"/>
    <mergeCell ref="Q28:Q30"/>
    <mergeCell ref="R28:R30"/>
    <mergeCell ref="AB19:AB21"/>
    <mergeCell ref="AB22:AB23"/>
    <mergeCell ref="AB24:AB27"/>
    <mergeCell ref="Y24:Y27"/>
    <mergeCell ref="Y22:Y23"/>
    <mergeCell ref="AB28:AB30"/>
    <mergeCell ref="V28:V30"/>
    <mergeCell ref="W24:W27"/>
    <mergeCell ref="V24:V27"/>
    <mergeCell ref="W28:W30"/>
    <mergeCell ref="Z24:Z27"/>
    <mergeCell ref="W22:W23"/>
    <mergeCell ref="V22:V23"/>
    <mergeCell ref="X24:X27"/>
    <mergeCell ref="T28:T30"/>
    <mergeCell ref="BF6:BG6"/>
    <mergeCell ref="BC69:BC70"/>
    <mergeCell ref="BD69:BD70"/>
    <mergeCell ref="BE69:BE70"/>
    <mergeCell ref="BC28:BC38"/>
    <mergeCell ref="AX28:AX30"/>
    <mergeCell ref="AT22:AT27"/>
    <mergeCell ref="AT39:AT48"/>
    <mergeCell ref="AT59:AT71"/>
    <mergeCell ref="AZ69:AZ70"/>
    <mergeCell ref="BE59:BE60"/>
    <mergeCell ref="BB65:BB66"/>
    <mergeCell ref="BC65:BC66"/>
    <mergeCell ref="BD65:BD66"/>
    <mergeCell ref="AZ63:AZ64"/>
    <mergeCell ref="AU59:AU71"/>
    <mergeCell ref="AV59:AV71"/>
    <mergeCell ref="AW59:AW71"/>
    <mergeCell ref="AX59:AX71"/>
    <mergeCell ref="AY59:AY71"/>
    <mergeCell ref="AW49:AW58"/>
    <mergeCell ref="AT49:AT58"/>
    <mergeCell ref="AX49:AX58"/>
    <mergeCell ref="BA65:BA66"/>
    <mergeCell ref="BC49:BC58"/>
    <mergeCell ref="AT72:AT83"/>
    <mergeCell ref="M7:M8"/>
    <mergeCell ref="M9:M12"/>
    <mergeCell ref="M17:M21"/>
    <mergeCell ref="M22:M27"/>
    <mergeCell ref="M39:M48"/>
    <mergeCell ref="M49:M58"/>
    <mergeCell ref="Y9:Y10"/>
    <mergeCell ref="Y19:Y21"/>
    <mergeCell ref="W19:W21"/>
    <mergeCell ref="P28:P30"/>
    <mergeCell ref="O28:O30"/>
    <mergeCell ref="U49:U58"/>
    <mergeCell ref="X9:X10"/>
    <mergeCell ref="AN37:AN38"/>
    <mergeCell ref="AO37:AO38"/>
    <mergeCell ref="AP37:AP38"/>
    <mergeCell ref="W7:W8"/>
    <mergeCell ref="S28:S30"/>
    <mergeCell ref="AC17:AC21"/>
    <mergeCell ref="AD17:AD21"/>
    <mergeCell ref="AE17:AE21"/>
    <mergeCell ref="BC22:BC23"/>
    <mergeCell ref="BC24:BC27"/>
    <mergeCell ref="AX39:AX48"/>
    <mergeCell ref="AJ35:AJ36"/>
    <mergeCell ref="AK35:AK36"/>
    <mergeCell ref="AJ37:AJ38"/>
    <mergeCell ref="AK37:AK38"/>
    <mergeCell ref="AL35:AL36"/>
    <mergeCell ref="AM35:AM36"/>
    <mergeCell ref="AN35:AN36"/>
    <mergeCell ref="AO35:AO36"/>
    <mergeCell ref="AP35:AP36"/>
    <mergeCell ref="AL37:AL38"/>
    <mergeCell ref="AM37:AM38"/>
    <mergeCell ref="AS22:AS27"/>
    <mergeCell ref="BA35:BA36"/>
    <mergeCell ref="BB35:BB36"/>
    <mergeCell ref="BA37:BA38"/>
    <mergeCell ref="BB37:BB38"/>
    <mergeCell ref="AV39:AV48"/>
    <mergeCell ref="AZ37:AZ38"/>
    <mergeCell ref="AZ35:AZ36"/>
    <mergeCell ref="AT28:AT30"/>
    <mergeCell ref="AT32:AT38"/>
    <mergeCell ref="BD37:BD38"/>
    <mergeCell ref="BE37:BE38"/>
    <mergeCell ref="AY28:AY30"/>
    <mergeCell ref="BF37:BF38"/>
    <mergeCell ref="BG37:BG38"/>
    <mergeCell ref="AZ42:AZ45"/>
    <mergeCell ref="BA42:BA45"/>
    <mergeCell ref="BB42:BB45"/>
    <mergeCell ref="BC42:BC45"/>
    <mergeCell ref="BD42:BD45"/>
    <mergeCell ref="BE42:BE45"/>
    <mergeCell ref="BF42:BF45"/>
    <mergeCell ref="BG42:BG45"/>
    <mergeCell ref="AY39:AY48"/>
    <mergeCell ref="E13:E16"/>
    <mergeCell ref="F13:F16"/>
    <mergeCell ref="G13:G16"/>
    <mergeCell ref="H13:H16"/>
    <mergeCell ref="I13:I16"/>
    <mergeCell ref="AK13:AK16"/>
    <mergeCell ref="AL13:AL16"/>
    <mergeCell ref="AM13:AM16"/>
    <mergeCell ref="AS13:AS16"/>
    <mergeCell ref="AT13:AT16"/>
    <mergeCell ref="AI28:AI30"/>
    <mergeCell ref="AG28:AG30"/>
    <mergeCell ref="AI32:AI38"/>
    <mergeCell ref="AI22:AI27"/>
    <mergeCell ref="AH28:AH30"/>
    <mergeCell ref="AQ28:AQ30"/>
    <mergeCell ref="AR28:AR30"/>
    <mergeCell ref="AS28:AS30"/>
    <mergeCell ref="AQ32:AQ38"/>
    <mergeCell ref="AR32:AR38"/>
    <mergeCell ref="AS32:AS38"/>
    <mergeCell ref="AH22:AH27"/>
    <mergeCell ref="AG22:AG27"/>
    <mergeCell ref="AG32:AG38"/>
    <mergeCell ref="AW13:AW16"/>
    <mergeCell ref="AW17:AW21"/>
    <mergeCell ref="AU13:AU16"/>
    <mergeCell ref="AU25:AU27"/>
    <mergeCell ref="AV25:AV27"/>
    <mergeCell ref="AW25:AW27"/>
    <mergeCell ref="AU22:AU23"/>
    <mergeCell ref="AV22:AV23"/>
    <mergeCell ref="AW22:AW23"/>
    <mergeCell ref="AV13:AV16"/>
    <mergeCell ref="AU72:AU75"/>
    <mergeCell ref="AV72:AV75"/>
    <mergeCell ref="AU76:AU78"/>
    <mergeCell ref="AV76:AV78"/>
    <mergeCell ref="AU79:AU81"/>
    <mergeCell ref="AV79:AV81"/>
    <mergeCell ref="AW108:AW114"/>
    <mergeCell ref="AU32:AU35"/>
    <mergeCell ref="AU36:AU38"/>
    <mergeCell ref="AW32:AW38"/>
    <mergeCell ref="AV32:AV35"/>
    <mergeCell ref="AV36:AV38"/>
    <mergeCell ref="AV82:AV83"/>
    <mergeCell ref="AW82:AW83"/>
    <mergeCell ref="AW87:AW94"/>
    <mergeCell ref="AU87:AU94"/>
    <mergeCell ref="AV87:AV94"/>
    <mergeCell ref="AU108:AU110"/>
    <mergeCell ref="AV108:AV110"/>
    <mergeCell ref="AV49:AV58"/>
    <mergeCell ref="AV111:AV112"/>
    <mergeCell ref="AU113:AU114"/>
    <mergeCell ref="AV113:AV114"/>
    <mergeCell ref="AW39:AW48"/>
  </mergeCells>
  <phoneticPr fontId="41" type="noConversion"/>
  <dataValidations disablePrompts="1" count="1">
    <dataValidation type="list" allowBlank="1" showInputMessage="1" showErrorMessage="1" sqref="U28 U31:U32 U35:U36 U38 U115:U117" xr:uid="{5DDEE2ED-F74C-43B1-B05E-627479415560}">
      <formula1>INDIRECT("_"&amp;$R28)</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O13" sqref="O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1058" t="s">
        <v>906</v>
      </c>
      <c r="B1" s="1059"/>
      <c r="C1" s="1059"/>
      <c r="D1" s="1059"/>
      <c r="E1" s="1059"/>
      <c r="F1" s="1059"/>
      <c r="G1" s="1060"/>
    </row>
    <row r="2" spans="1:7" s="25" customFormat="1" ht="43.5" customHeight="1" x14ac:dyDescent="0.25">
      <c r="A2" s="40" t="s">
        <v>907</v>
      </c>
      <c r="B2" s="1061" t="s">
        <v>908</v>
      </c>
      <c r="C2" s="1061"/>
      <c r="D2" s="1061"/>
      <c r="E2" s="1061"/>
      <c r="F2" s="1061"/>
      <c r="G2" s="27" t="s">
        <v>909</v>
      </c>
    </row>
    <row r="3" spans="1:7" ht="45" customHeight="1" x14ac:dyDescent="0.25">
      <c r="A3" s="20" t="s">
        <v>910</v>
      </c>
      <c r="B3" s="1062" t="s">
        <v>911</v>
      </c>
      <c r="C3" s="1063"/>
      <c r="D3" s="1063"/>
      <c r="E3" s="1063"/>
      <c r="F3" s="1064"/>
      <c r="G3" s="15" t="s">
        <v>912</v>
      </c>
    </row>
    <row r="4" spans="1:7" ht="45" customHeight="1" x14ac:dyDescent="0.25">
      <c r="A4" s="16"/>
      <c r="B4" s="1065"/>
      <c r="C4" s="1066"/>
      <c r="D4" s="1066"/>
      <c r="E4" s="1066"/>
      <c r="F4" s="1067"/>
      <c r="G4" s="17"/>
    </row>
    <row r="5" spans="1:7" ht="45" customHeight="1" x14ac:dyDescent="0.25">
      <c r="A5" s="16"/>
      <c r="B5" s="1065"/>
      <c r="C5" s="1066"/>
      <c r="D5" s="1066"/>
      <c r="E5" s="1066"/>
      <c r="F5" s="1067"/>
      <c r="G5" s="17"/>
    </row>
    <row r="6" spans="1:7" ht="45" customHeight="1" thickBot="1" x14ac:dyDescent="0.3">
      <c r="A6" s="18"/>
      <c r="B6" s="1070"/>
      <c r="C6" s="1070"/>
      <c r="D6" s="1070"/>
      <c r="E6" s="1070"/>
      <c r="F6" s="1070"/>
      <c r="G6" s="19"/>
    </row>
    <row r="7" spans="1:7" ht="45" customHeight="1" thickBot="1" x14ac:dyDescent="0.3">
      <c r="A7" s="1071"/>
      <c r="B7" s="1071"/>
      <c r="C7" s="1071"/>
      <c r="D7" s="1071"/>
      <c r="E7" s="1071"/>
      <c r="F7" s="1071"/>
      <c r="G7" s="1071"/>
    </row>
    <row r="8" spans="1:7" s="25" customFormat="1" ht="45" customHeight="1" x14ac:dyDescent="0.25">
      <c r="A8" s="23"/>
      <c r="B8" s="1072" t="s">
        <v>913</v>
      </c>
      <c r="C8" s="1072"/>
      <c r="D8" s="1072" t="s">
        <v>914</v>
      </c>
      <c r="E8" s="1072"/>
      <c r="F8" s="36" t="s">
        <v>907</v>
      </c>
      <c r="G8" s="24" t="s">
        <v>915</v>
      </c>
    </row>
    <row r="9" spans="1:7" ht="45" customHeight="1" x14ac:dyDescent="0.25">
      <c r="A9" s="26" t="s">
        <v>916</v>
      </c>
      <c r="B9" s="1073" t="s">
        <v>917</v>
      </c>
      <c r="C9" s="1073"/>
      <c r="D9" s="1068" t="s">
        <v>918</v>
      </c>
      <c r="E9" s="1068"/>
      <c r="F9" s="20" t="s">
        <v>910</v>
      </c>
      <c r="G9" s="21"/>
    </row>
    <row r="10" spans="1:7" ht="45" customHeight="1" x14ac:dyDescent="0.25">
      <c r="A10" s="26" t="s">
        <v>919</v>
      </c>
      <c r="B10" s="1068" t="s">
        <v>920</v>
      </c>
      <c r="C10" s="1068"/>
      <c r="D10" s="1068" t="s">
        <v>921</v>
      </c>
      <c r="E10" s="1068"/>
      <c r="F10" s="20" t="s">
        <v>910</v>
      </c>
      <c r="G10" s="21"/>
    </row>
    <row r="11" spans="1:7" ht="45" customHeight="1" thickBot="1" x14ac:dyDescent="0.3">
      <c r="A11" s="39" t="s">
        <v>922</v>
      </c>
      <c r="B11" s="1069" t="s">
        <v>920</v>
      </c>
      <c r="C11" s="1069"/>
      <c r="D11" s="1069" t="s">
        <v>921</v>
      </c>
      <c r="E11" s="1069"/>
      <c r="F11" s="237" t="s">
        <v>910</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 ServiciosPub</vt:lpstr>
      <vt:lpstr>PLAN DE ACCIÓN SecGeneral</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alexander parga</cp:lastModifiedBy>
  <cp:revision/>
  <dcterms:created xsi:type="dcterms:W3CDTF">2022-12-26T20:23:47Z</dcterms:created>
  <dcterms:modified xsi:type="dcterms:W3CDTF">2024-01-26T15:27:05Z</dcterms:modified>
  <cp:category/>
  <cp:contentStatus/>
</cp:coreProperties>
</file>