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luzma\OneDrive\Escritorio\"/>
    </mc:Choice>
  </mc:AlternateContent>
  <xr:revisionPtr revIDLastSave="0" documentId="8_{50A982E3-D39C-4C21-827B-4E654EF3FC2F}" xr6:coauthVersionLast="47" xr6:coauthVersionMax="47" xr10:uidLastSave="{00000000-0000-0000-0000-000000000000}"/>
  <bookViews>
    <workbookView xWindow="-110" yWindow="-110" windowWidth="19420" windowHeight="10420" firstSheet="1" activeTab="2" xr2:uid="{00000000-000D-0000-FFFF-FFFF00000000}"/>
  </bookViews>
  <sheets>
    <sheet name="INSTRUCTIVO" sheetId="3" r:id="rId1"/>
    <sheet name="PLAN DE ACCIÓN" sheetId="1" r:id="rId2"/>
    <sheet name="CONTROL DE CAMBIOS " sheetId="2" r:id="rId3"/>
    <sheet name="RESUMEN sr" sheetId="4" r:id="rId4"/>
  </sheets>
  <definedNames>
    <definedName name="_xlnm._FilterDatabase" localSheetId="1" hidden="1">'PLAN DE ACCIÓN'!$J$7:$AY$83</definedName>
    <definedName name="_xlnm._FilterDatabase" localSheetId="3" hidden="1">'RESUMEN sr'!$J$7:$AZ$82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5" i="1" l="1"/>
  <c r="T79" i="4"/>
  <c r="T76" i="4"/>
  <c r="T75" i="4"/>
  <c r="T74" i="4"/>
  <c r="T73" i="4"/>
  <c r="T72" i="4"/>
  <c r="T71" i="4"/>
  <c r="T69" i="4"/>
  <c r="T67" i="4"/>
  <c r="T65" i="4"/>
  <c r="T64" i="4"/>
  <c r="T63" i="4"/>
  <c r="T62" i="4"/>
  <c r="T61" i="4"/>
  <c r="T58" i="4"/>
  <c r="T55" i="4"/>
  <c r="T51" i="4"/>
  <c r="T49" i="4"/>
  <c r="T46" i="4"/>
  <c r="T43" i="4"/>
  <c r="T39" i="4"/>
  <c r="T37" i="4"/>
  <c r="T35" i="4"/>
  <c r="T28" i="4"/>
  <c r="T27" i="4"/>
  <c r="T25" i="4"/>
  <c r="T24" i="4"/>
  <c r="T23" i="4"/>
  <c r="T19" i="4"/>
  <c r="T16" i="4"/>
  <c r="T14" i="4"/>
  <c r="T13" i="4"/>
  <c r="T9" i="4"/>
  <c r="AO62" i="4"/>
  <c r="U43" i="4"/>
  <c r="S43" i="4"/>
  <c r="AO41" i="4"/>
  <c r="AO38" i="4"/>
  <c r="S27" i="4"/>
  <c r="U9" i="4"/>
  <c r="S9" i="4"/>
  <c r="AN38" i="1" l="1"/>
  <c r="S27" i="1"/>
  <c r="T9" i="1"/>
  <c r="T43" i="1"/>
  <c r="AN41" i="1" l="1"/>
  <c r="AN84" i="1" l="1"/>
  <c r="AN62" i="1"/>
  <c r="S43" i="1" l="1"/>
  <c r="S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CA</author>
    <author>Jose David Torne Lorduy</author>
    <author>tc={8D1AE581-FDD4-49AF-BF6B-72F3913B57A9}</author>
    <author>Nidia Bolaños Diazgranados</author>
    <author>tc={1C777AB5-8188-4D1B-86A1-91B692A23DB4}</author>
    <author>Sindy Reales Flórez</author>
    <author>tc={D295C2CA-2AB2-4F6E-BE20-61C765A47980}</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7" authorId="2" shapeId="0" xr:uid="{00000000-0006-0000-0100-000005000000}">
      <text>
        <r>
          <rPr>
            <sz val="9"/>
            <color indexed="81"/>
            <rFont val="Tahoma"/>
            <family val="2"/>
          </rPr>
          <t xml:space="preserve">VER ANEXO 1
</t>
        </r>
      </text>
    </comment>
    <comment ref="AU7" authorId="2" shapeId="0" xr:uid="{00000000-0006-0000-0100-000006000000}">
      <text>
        <r>
          <rPr>
            <b/>
            <sz val="9"/>
            <color indexed="81"/>
            <rFont val="Tahoma"/>
            <family val="2"/>
          </rPr>
          <t>VER ANEXO 1</t>
        </r>
        <r>
          <rPr>
            <sz val="9"/>
            <color indexed="81"/>
            <rFont val="Tahoma"/>
            <family val="2"/>
          </rPr>
          <t xml:space="preserve">
</t>
        </r>
      </text>
    </comment>
    <comment ref="S39" authorId="3" shapeId="0" xr:uid="{96A416D8-8E99-401D-86D9-54D73888C4CA}">
      <text>
        <r>
          <rPr>
            <b/>
            <sz val="9"/>
            <color indexed="81"/>
            <rFont val="Tahoma"/>
            <family val="2"/>
          </rPr>
          <t>CA:
Programamos 1 o no programamos?</t>
        </r>
      </text>
    </comment>
    <comment ref="AN55" authorId="4" shapeId="0" xr:uid="{676F1068-BC6C-47BC-8286-04FE902844E2}">
      <text>
        <r>
          <rPr>
            <b/>
            <sz val="9"/>
            <color indexed="81"/>
            <rFont val="Tahoma"/>
            <family val="2"/>
          </rPr>
          <t>Colocar el valor inicial del proyecto o el valor ajustado de la ultima actualización. En Recursos Propios</t>
        </r>
      </text>
    </comment>
    <comment ref="I61" authorId="5" shapeId="0" xr:uid="{8D1AE581-FDD4-49AF-BF6B-72F3913B57A9}">
      <text>
        <t>[Comentario encadenado]
Su versión de Excel le permite leer este comentario encadenado; sin embargo, las ediciones que se apliquen se quitarán si el archivo se abre en una versión más reciente de Excel. Más información: https://go.microsoft.com/fwlink/?linkid=870924
Comentario:
    JUSTIFICAR</t>
      </text>
    </comment>
    <comment ref="P65" authorId="6" shapeId="0" xr:uid="{1BE2B5B7-4B4A-4743-AA98-9AC5D3AB28FB}">
      <text>
        <r>
          <rPr>
            <b/>
            <sz val="9"/>
            <color indexed="81"/>
            <rFont val="Tahoma"/>
            <family val="2"/>
          </rPr>
          <t>Nidia Bolaños Diazgranados:</t>
        </r>
        <r>
          <rPr>
            <sz val="9"/>
            <color indexed="81"/>
            <rFont val="Tahoma"/>
            <family val="2"/>
          </rPr>
          <t xml:space="preserve">
Por favor revisar</t>
        </r>
      </text>
    </comment>
    <comment ref="I67" authorId="7" shapeId="0" xr:uid="{1C777AB5-8188-4D1B-86A1-91B692A23DB4}">
      <text>
        <t>[Comentario encadenado]
Su versión de Excel le permite leer este comentario encadenado; sin embargo, las ediciones que se apliquen se quitarán si el archivo se abre en una versión más reciente de Excel. Más información: https://go.microsoft.com/fwlink/?linkid=870924
Comentario:
    Acumulado</t>
      </text>
    </comment>
    <comment ref="I68" authorId="8" shapeId="0" xr:uid="{4C8CD3A1-8D3D-419D-9D79-038BC77F8AEA}">
      <text>
        <r>
          <rPr>
            <b/>
            <sz val="9"/>
            <color indexed="81"/>
            <rFont val="Tahoma"/>
            <family val="2"/>
          </rPr>
          <t>Sindy Reales Flórez:</t>
        </r>
        <r>
          <rPr>
            <sz val="9"/>
            <color indexed="81"/>
            <rFont val="Tahoma"/>
            <family val="2"/>
          </rPr>
          <t xml:space="preserve">
Acumulado</t>
        </r>
      </text>
    </comment>
    <comment ref="I69" authorId="8" shapeId="0" xr:uid="{6711A5D6-5529-40CA-AFFC-AB045BBFCAB7}">
      <text>
        <r>
          <rPr>
            <b/>
            <sz val="9"/>
            <color indexed="81"/>
            <rFont val="Tahoma"/>
            <family val="2"/>
          </rPr>
          <t>Sindy Reales Flórez:</t>
        </r>
        <r>
          <rPr>
            <sz val="9"/>
            <color indexed="81"/>
            <rFont val="Tahoma"/>
            <family val="2"/>
          </rPr>
          <t xml:space="preserve">
Acumulado
</t>
        </r>
      </text>
    </comment>
    <comment ref="I70" authorId="8" shapeId="0" xr:uid="{2B4788F1-D0BF-42EA-A9B0-1BC5DC27ECDA}">
      <text>
        <r>
          <rPr>
            <b/>
            <sz val="9"/>
            <color indexed="81"/>
            <rFont val="Tahoma"/>
            <family val="2"/>
          </rPr>
          <t>Sindy Reales Flórez:</t>
        </r>
        <r>
          <rPr>
            <sz val="9"/>
            <color indexed="81"/>
            <rFont val="Tahoma"/>
            <family val="2"/>
          </rPr>
          <t xml:space="preserve">
Acumulado</t>
        </r>
      </text>
    </comment>
    <comment ref="I71" authorId="8" shapeId="0" xr:uid="{DDE77075-644C-46A2-B3D5-2555A2A0C2C0}">
      <text>
        <r>
          <rPr>
            <b/>
            <sz val="9"/>
            <color indexed="81"/>
            <rFont val="Tahoma"/>
            <family val="2"/>
          </rPr>
          <t>Sindy Reales Flórez:</t>
        </r>
        <r>
          <rPr>
            <sz val="9"/>
            <color indexed="81"/>
            <rFont val="Tahoma"/>
            <family val="2"/>
          </rPr>
          <t xml:space="preserve">
Acumulado</t>
        </r>
      </text>
    </comment>
    <comment ref="I72" authorId="8" shapeId="0" xr:uid="{9E32D872-1E26-4B30-AB9F-FF33F28C5209}">
      <text>
        <r>
          <rPr>
            <b/>
            <sz val="9"/>
            <color indexed="81"/>
            <rFont val="Tahoma"/>
            <family val="2"/>
          </rPr>
          <t>Sindy Reales Flórez:</t>
        </r>
        <r>
          <rPr>
            <sz val="9"/>
            <color indexed="81"/>
            <rFont val="Tahoma"/>
            <family val="2"/>
          </rPr>
          <t xml:space="preserve">
Acumulado</t>
        </r>
      </text>
    </comment>
    <comment ref="S77" authorId="9" shapeId="0" xr:uid="{D295C2CA-2AB2-4F6E-BE20-61C765A47980}">
      <text>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CA</author>
    <author>Jose David Torne Lorduy</author>
    <author>tc={0119CB8F-3446-4867-9982-D58136210961}</author>
    <author>Nidia Bolaños Diazgranados</author>
    <author>tc={8339A18F-5976-42B6-837A-6B46601E78ED}</author>
    <author>Sindy Reales Flórez</author>
    <author>tc={D3B720C5-9155-40C6-82E8-A4CCBCDD75DD}</author>
    <author>tc={756D8B66-87E2-42C5-BF9A-EA25DA32BA3A}</author>
  </authors>
  <commentList>
    <comment ref="O7" authorId="0" shapeId="0" xr:uid="{5BE833EB-3583-45C9-AE2E-FEF57DC93588}">
      <text>
        <r>
          <rPr>
            <b/>
            <sz val="9"/>
            <color indexed="81"/>
            <rFont val="Tahoma"/>
            <family val="2"/>
          </rPr>
          <t>USUARIO:
1. BIEN
2. SERVICIO</t>
        </r>
        <r>
          <rPr>
            <sz val="9"/>
            <color indexed="81"/>
            <rFont val="Tahoma"/>
            <family val="2"/>
          </rPr>
          <t xml:space="preserve">
</t>
        </r>
      </text>
    </comment>
    <comment ref="AD7" authorId="0" shapeId="0" xr:uid="{BE1E1647-873A-440E-AFC8-847E68AFC462}">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7" authorId="0" shapeId="0" xr:uid="{4E2BE0E9-C1CF-4577-845A-30B7F8648A08}">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P7" authorId="1" shapeId="0" xr:uid="{288C9408-E20D-47EC-83B8-8734C25533BA}">
      <text>
        <r>
          <rPr>
            <b/>
            <sz val="9"/>
            <color indexed="81"/>
            <rFont val="Tahoma"/>
            <family val="2"/>
          </rPr>
          <t>Luz Marlene Andrade:</t>
        </r>
        <r>
          <rPr>
            <sz val="9"/>
            <color indexed="81"/>
            <rFont val="Tahoma"/>
            <family val="2"/>
          </rPr>
          <t xml:space="preserve">
1. Recursos Propios - ICLD
2. SGP
3. Donaciones
</t>
        </r>
      </text>
    </comment>
    <comment ref="AU7" authorId="2" shapeId="0" xr:uid="{071FD777-A797-4454-80F0-EF47781CE536}">
      <text>
        <r>
          <rPr>
            <sz val="9"/>
            <color indexed="81"/>
            <rFont val="Tahoma"/>
            <family val="2"/>
          </rPr>
          <t xml:space="preserve">VER ANEXO 1
</t>
        </r>
      </text>
    </comment>
    <comment ref="AV7" authorId="2" shapeId="0" xr:uid="{CCE4DFED-F054-480D-8219-C599CF829E7E}">
      <text>
        <r>
          <rPr>
            <b/>
            <sz val="9"/>
            <color indexed="81"/>
            <rFont val="Tahoma"/>
            <family val="2"/>
          </rPr>
          <t>VER ANEXO 1</t>
        </r>
        <r>
          <rPr>
            <sz val="9"/>
            <color indexed="81"/>
            <rFont val="Tahoma"/>
            <family val="2"/>
          </rPr>
          <t xml:space="preserve">
</t>
        </r>
      </text>
    </comment>
    <comment ref="S39" authorId="3" shapeId="0" xr:uid="{4E72F0E8-E652-488C-B624-35DD4D81A1B8}">
      <text>
        <r>
          <rPr>
            <b/>
            <sz val="9"/>
            <color indexed="81"/>
            <rFont val="Tahoma"/>
            <family val="2"/>
          </rPr>
          <t>CA:
Programamos 1 o no programamos?</t>
        </r>
      </text>
    </comment>
    <comment ref="T39" authorId="3" shapeId="0" xr:uid="{F76AA297-8FCA-404C-9795-3F37EB0F2483}">
      <text>
        <r>
          <rPr>
            <b/>
            <sz val="9"/>
            <color indexed="81"/>
            <rFont val="Tahoma"/>
            <family val="2"/>
          </rPr>
          <t>CA:
Programamos 1 o no programamos?</t>
        </r>
      </text>
    </comment>
    <comment ref="AO55" authorId="4" shapeId="0" xr:uid="{2266E9AC-1858-4B6C-806F-F06C3741042D}">
      <text>
        <r>
          <rPr>
            <b/>
            <sz val="9"/>
            <color indexed="81"/>
            <rFont val="Tahoma"/>
            <family val="2"/>
          </rPr>
          <t>Colocar el valor inicial del proyecto o el valor ajustado de la ultima actualización. En Recursos Propios</t>
        </r>
      </text>
    </comment>
    <comment ref="I61" authorId="5" shapeId="0" xr:uid="{0119CB8F-3446-4867-9982-D58136210961}">
      <text>
        <t>[Comentario encadenado]
Su versión de Excel le permite leer este comentario encadenado; sin embargo, las ediciones que se apliquen se quitarán si el archivo se abre en una versión más reciente de Excel. Más información: https://go.microsoft.com/fwlink/?linkid=870924
Comentario:
    JUSTIFICAR</t>
      </text>
    </comment>
    <comment ref="P65" authorId="6" shapeId="0" xr:uid="{12EF7680-D528-405F-B069-CC9D355C0E41}">
      <text>
        <r>
          <rPr>
            <b/>
            <sz val="9"/>
            <color indexed="81"/>
            <rFont val="Tahoma"/>
            <family val="2"/>
          </rPr>
          <t>Nidia Bolaños Diazgranados:</t>
        </r>
        <r>
          <rPr>
            <sz val="9"/>
            <color indexed="81"/>
            <rFont val="Tahoma"/>
            <family val="2"/>
          </rPr>
          <t xml:space="preserve">
Por favor revisar</t>
        </r>
      </text>
    </comment>
    <comment ref="I67" authorId="7" shapeId="0" xr:uid="{8339A18F-5976-42B6-837A-6B46601E78ED}">
      <text>
        <t>[Comentario encadenado]
Su versión de Excel le permite leer este comentario encadenado; sin embargo, las ediciones que se apliquen se quitarán si el archivo se abre en una versión más reciente de Excel. Más información: https://go.microsoft.com/fwlink/?linkid=870924
Comentario:
    Acumulado</t>
      </text>
    </comment>
    <comment ref="I68" authorId="8" shapeId="0" xr:uid="{4A9FD551-9504-4A9D-AA19-DC108C1F240E}">
      <text>
        <r>
          <rPr>
            <b/>
            <sz val="9"/>
            <color indexed="81"/>
            <rFont val="Tahoma"/>
            <family val="2"/>
          </rPr>
          <t>Sindy Reales Flórez:</t>
        </r>
        <r>
          <rPr>
            <sz val="9"/>
            <color indexed="81"/>
            <rFont val="Tahoma"/>
            <family val="2"/>
          </rPr>
          <t xml:space="preserve">
Acumulado</t>
        </r>
      </text>
    </comment>
    <comment ref="I69" authorId="8" shapeId="0" xr:uid="{868024E3-0E5C-44EA-ABA8-D7ACF956C74E}">
      <text>
        <r>
          <rPr>
            <b/>
            <sz val="9"/>
            <color indexed="81"/>
            <rFont val="Tahoma"/>
            <family val="2"/>
          </rPr>
          <t>Sindy Reales Flórez:</t>
        </r>
        <r>
          <rPr>
            <sz val="9"/>
            <color indexed="81"/>
            <rFont val="Tahoma"/>
            <family val="2"/>
          </rPr>
          <t xml:space="preserve">
Acumulado
</t>
        </r>
      </text>
    </comment>
    <comment ref="I70" authorId="8" shapeId="0" xr:uid="{E6911E8A-C2DE-405E-BA47-A6114742F92B}">
      <text>
        <r>
          <rPr>
            <b/>
            <sz val="9"/>
            <color indexed="81"/>
            <rFont val="Tahoma"/>
            <family val="2"/>
          </rPr>
          <t>Sindy Reales Flórez:</t>
        </r>
        <r>
          <rPr>
            <sz val="9"/>
            <color indexed="81"/>
            <rFont val="Tahoma"/>
            <family val="2"/>
          </rPr>
          <t xml:space="preserve">
Acumulado</t>
        </r>
      </text>
    </comment>
    <comment ref="I71" authorId="8" shapeId="0" xr:uid="{BA71E0E0-6AD7-4708-A4E7-B8680E5C7892}">
      <text>
        <r>
          <rPr>
            <b/>
            <sz val="9"/>
            <color indexed="81"/>
            <rFont val="Tahoma"/>
            <family val="2"/>
          </rPr>
          <t>Sindy Reales Flórez:</t>
        </r>
        <r>
          <rPr>
            <sz val="9"/>
            <color indexed="81"/>
            <rFont val="Tahoma"/>
            <family val="2"/>
          </rPr>
          <t xml:space="preserve">
Acumulado</t>
        </r>
      </text>
    </comment>
    <comment ref="I72" authorId="8" shapeId="0" xr:uid="{55C27CF7-7BB4-45C9-AD92-99A81F73FD48}">
      <text>
        <r>
          <rPr>
            <b/>
            <sz val="9"/>
            <color indexed="81"/>
            <rFont val="Tahoma"/>
            <family val="2"/>
          </rPr>
          <t>Sindy Reales Flórez:</t>
        </r>
        <r>
          <rPr>
            <sz val="9"/>
            <color indexed="81"/>
            <rFont val="Tahoma"/>
            <family val="2"/>
          </rPr>
          <t xml:space="preserve">
Acumulado</t>
        </r>
      </text>
    </comment>
    <comment ref="S76" authorId="9" shapeId="0" xr:uid="{D3B720C5-9155-40C6-82E8-A4CCBCDD75DD}">
      <text>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text>
    </comment>
    <comment ref="T76" authorId="10" shapeId="0" xr:uid="{756D8B66-87E2-42C5-BF9A-EA25DA32BA3A}">
      <text>
        <t>[Comentario encadenado]
Su versión de Excel le permite leer este comentario encadenado; sin embargo, las ediciones que se apliquen se quitarán si el archivo se abre en una versión más reciente de Excel. Más información: https://go.microsoft.com/fwlink/?linkid=870924
Comentario:
    Pongo el restante del cuatrienio. Le apostamos a completar? O se traza debajo y se entra a justificar?</t>
      </text>
    </comment>
  </commentList>
</comments>
</file>

<file path=xl/sharedStrings.xml><?xml version="1.0" encoding="utf-8"?>
<sst xmlns="http://schemas.openxmlformats.org/spreadsheetml/2006/main" count="2671" uniqueCount="602">
  <si>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</si>
  <si>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</si>
  <si>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</si>
  <si>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</si>
  <si>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</si>
  <si>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</si>
  <si>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</si>
  <si>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</si>
  <si>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</si>
  <si>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</si>
  <si>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</si>
  <si>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</si>
  <si>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</si>
  <si>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</si>
  <si>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</si>
  <si>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</si>
  <si>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</si>
  <si>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</si>
  <si>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</si>
  <si>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</si>
  <si>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</si>
  <si>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</si>
  <si>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</si>
  <si>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</si>
  <si>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</si>
  <si>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</si>
  <si>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</si>
  <si>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</si>
  <si>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</si>
  <si>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</si>
  <si>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</si>
  <si>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</si>
  <si>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</si>
  <si>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</si>
  <si>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</si>
  <si>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</si>
  <si>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</si>
  <si>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</si>
  <si>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</si>
  <si>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</si>
  <si>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</si>
  <si>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</si>
  <si>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</si>
  <si>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</si>
  <si>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</si>
  <si>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</si>
  <si>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</si>
  <si>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</si>
  <si>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</si>
  <si>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</si>
  <si>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</si>
  <si>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</si>
  <si>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</si>
  <si>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</si>
  <si>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</si>
  <si>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</si>
  <si>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</si>
  <si>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</si>
  <si>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</si>
  <si>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</si>
  <si>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</si>
  <si>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</si>
  <si>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</si>
  <si>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</si>
  <si>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</si>
  <si>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</si>
  <si>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</si>
  <si>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</si>
  <si>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</si>
  <si>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</si>
  <si>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</si>
  <si>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</si>
  <si>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</si>
  <si>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</si>
  <si>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</si>
  <si>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</si>
  <si>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</si>
  <si>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</si>
  <si>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</si>
  <si>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</si>
  <si>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</si>
  <si>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</si>
  <si>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</si>
  <si>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</si>
  <si>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</si>
  <si>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</si>
  <si>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</si>
  <si>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</si>
  <si>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</si>
  <si>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</si>
  <si>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</si>
  <si>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</si>
  <si>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</si>
  <si>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</si>
  <si>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</si>
  <si>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</si>
  <si>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</si>
  <si>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</si>
  <si>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</si>
  <si>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</si>
  <si>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</si>
  <si>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</si>
  <si>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</si>
  <si>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</si>
  <si>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</si>
  <si>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</si>
  <si>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</si>
  <si>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</si>
  <si>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</si>
  <si>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</si>
  <si>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</si>
  <si>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</si>
  <si>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</si>
  <si>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</si>
  <si>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</si>
  <si>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</si>
  <si>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</si>
  <si>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</si>
  <si>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</si>
  <si>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</si>
  <si>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</si>
  <si>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</si>
  <si>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</si>
  <si>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</si>
  <si>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</si>
  <si>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</si>
  <si>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</si>
  <si>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</si>
  <si>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</si>
  <si>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</si>
  <si>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</si>
  <si>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</si>
  <si>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</si>
  <si>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</si>
  <si>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</si>
  <si>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</si>
  <si>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</si>
  <si>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</si>
  <si>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</si>
  <si>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</si>
  <si>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</si>
  <si>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Objetivo 8. Promover el crecimiento económico sostenido, inclusivo y sostenible, el empleo pleno y productivo; y el trabajo decente para todos y todas
Objetivo 17. Fortalecer los medios de implementación y revitalizar la alianza mundial para el desarrollo sostenible</t>
  </si>
  <si>
    <t>CARTAGENA CONTINGENTE</t>
  </si>
  <si>
    <t>DESARROLLO ECONÓMICO Y EMPLEABILIDAD</t>
  </si>
  <si>
    <t>No de Plataforma de inclusión productiva Distrital en funcionamiento</t>
  </si>
  <si>
    <t>Diseñar e implementar 1 plataforma de inclusión productiva Distrital</t>
  </si>
  <si>
    <t>Número</t>
  </si>
  <si>
    <t xml:space="preserve">EMPLEO INCLUSIVO PARA LOS JÓVENES </t>
  </si>
  <si>
    <t>Iniciativas productivas creadas adaptadas a las condiciones de crisis sanitarias, sociales y ambientales que se presenten.</t>
  </si>
  <si>
    <t>500 Iniciativas productivas creadas adaptadas a las condiciones de crisis sanitarias, sociales y ambientales que se presenten.</t>
  </si>
  <si>
    <t>X</t>
  </si>
  <si>
    <t>IDENTIFICACIÓN Y CREACIÓN DE INICIATIVAS PRODUCTIVAS ADAPTADAS A LAS CONDICIONES DE CRISIS SANITARIAS, SOCIALES Y AMBIENTALES EN POBLACIÓN JOVEN DEL DISTRITO DE CARTAGENA DE INDIAS</t>
  </si>
  <si>
    <t>2021-13001-0280</t>
  </si>
  <si>
    <t xml:space="preserve">Establecer medidas de inclusión productivas, sostenible y equitativa en la dimensión económica de la población joven en el Distrito de Cartagena </t>
  </si>
  <si>
    <t>Desarrollar la estrategia H2O: Iniciativa productiva y social Juvenil Aula Productiva 1</t>
  </si>
  <si>
    <t>Secretaría de Hacienda</t>
  </si>
  <si>
    <t>Diana Villalba</t>
  </si>
  <si>
    <t xml:space="preserve">Inversión </t>
  </si>
  <si>
    <t>NO</t>
  </si>
  <si>
    <t>N/A</t>
  </si>
  <si>
    <t>Desarrollar la estrategia H2O: Iniciativa productiva y social Juvenil Aula Productiva 2 y aula productiva 3</t>
  </si>
  <si>
    <t>Aportar incentivos para la puesta en marcha de iniciativas productivas creadas.</t>
  </si>
  <si>
    <t>SI</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</si>
  <si>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JÓVENES, EN EL MARCO DE LA IMPLEMENTACIÓN DE LA ESTRATEGIA H2O: INCLUSIÓN PRODUCTIVA Y SOCIAL JUVENIL DE LA SECRETARÍA DE HACIENDA DISTRITAL.  
 </t>
  </si>
  <si>
    <t>Realizar la coordinación y seguimiento a las actividades del proyecto.</t>
  </si>
  <si>
    <t>ENCADENAMIENTOS PORDUCTIVOS</t>
  </si>
  <si>
    <t>No. De estudio de identificación de potenciales encadenamientos productivos con énfasis sectorial realizado.</t>
  </si>
  <si>
    <t>Realizar 1 estudio de identificación de potenciales encadenamientos productivos con énfasis sectorial.</t>
  </si>
  <si>
    <t>NP</t>
  </si>
  <si>
    <t>DESARROLLO DE ESTRATEGIAS PARA EL FORTALECIMIENTO DE LOS ENCADENAMIENTOS PRODUCTIVOS Y REDES DE PROVEEDURÍA EN EL DISTRITO DE CARTAGENA DE INDIAS</t>
  </si>
  <si>
    <t>2020-13001-0324</t>
  </si>
  <si>
    <t>2.3.3502.0200.2020130010324</t>
  </si>
  <si>
    <t>No. De plataformas implementadas versión 2.0 Clúster-Cartagena y alinearlo con la estrategia de atracción de inversiones</t>
  </si>
  <si>
    <t>Implementar la versión 2.0 de la plataforma Clúster-Cartagena y alinearlo con la estrategia de atracción de inversiones.</t>
  </si>
  <si>
    <t>Realizar análisis de integración con la estrategia de atracción de inversión.</t>
  </si>
  <si>
    <t>Evaluar periódicamente los resultados obtenidos de la herramienta informática.</t>
  </si>
  <si>
    <t>No. De estrategias de proveedores en los sectores priorizados ejecutadas</t>
  </si>
  <si>
    <t>Realizar evaluación y monitoreo a la ejecución de las estrategias.</t>
  </si>
  <si>
    <t>Implementación de estrategias de relacionamiento diseñadas, entre las empresas vinculadas en la Red de Proveeduría y Fortalecimiento Empresarial.</t>
  </si>
  <si>
    <t>No de micro y pequeñas empresas de Cartagena vinculadas a redes de proveeduría y/o a encadenamientos
productivos.</t>
  </si>
  <si>
    <t>Vincular a 200 micro y pequeñas empresas de Cartagena a redes de proveeduría y/o a encadenamientos productivos</t>
  </si>
  <si>
    <t>Diseñar y realizar convocatoria a micro y pequeñas empresas de Cartagena.</t>
  </si>
  <si>
    <t>Diseñar y ejecutar estrategia de comunicación de la convocatoria.</t>
  </si>
  <si>
    <t xml:space="preserve">Coordinar las actividades del proyecto de inversión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</si>
  <si>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</si>
  <si>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ZONAS DE AGLOMERACIONES PRODUCTIVAS</t>
  </si>
  <si>
    <t>No. De estudios de identificación de sectores a partir del censo empresarial realizados.</t>
  </si>
  <si>
    <t>Porcentaje de productividad de las zonas de aglomeración asociada a Centros de Servicios Empresariales incrementado.</t>
  </si>
  <si>
    <t>CARTAGENA FACILITA EL EMPRENDIMIENTO</t>
  </si>
  <si>
    <t>No operaciones financieras a través de alianzas del Distrito con actores del ecosistema de financiamiento a micro y pequeñas empresas realizadas.</t>
  </si>
  <si>
    <t xml:space="preserve">Número </t>
  </si>
  <si>
    <t>Realizar 5.000 operaciones financieras a través de alianzas del Distrito con actores del ecosistema de financiamiento a micro y pequeñas empresas.</t>
  </si>
  <si>
    <t>IMPLEMENTACIÓN DEL CENTRO DE FOMENTO AL EMPRENDIMIENTO Y A LA EMPLEABILIDAD PARA UNA CARTAGENA DE INDIAS INCLUSIVA Y MÁS COMPETITIVA EN CARTAGENA DE INDIAS</t>
  </si>
  <si>
    <t>2020-13001-0296</t>
  </si>
  <si>
    <t>Desarrollar la implementación y operación de una Plataforma Virtual.</t>
  </si>
  <si>
    <t xml:space="preserve">1/1/2023	</t>
  </si>
  <si>
    <t>Inversión</t>
  </si>
  <si>
    <t>No. de Centros de emprendimiento Distrital creados.</t>
  </si>
  <si>
    <t>Crear 1 Centro de emprendimiento Distrital</t>
  </si>
  <si>
    <t>Implementar la oferta de servicios integrales de apoyo y contingencia a emprendimientos vulnerables afectados por la pandemia Covid-19.</t>
  </si>
  <si>
    <t>No. de incubadoras de empresas de alto impacto con recursos publico privados formuladas y en ejecución.</t>
  </si>
  <si>
    <t>Formular y poner en marcha 1 incubadora de empresas de alto impacto con recursos publico privados</t>
  </si>
  <si>
    <t>Desarrollar jornadas de socialización de la metodologia y la oferta de sercicios.</t>
  </si>
  <si>
    <t>No. De empresas de base tecnológica a la incubadora de empresas vinculadas.</t>
  </si>
  <si>
    <t>Vincular a 40 empresas de base tecnológica a la incubadora de empresas</t>
  </si>
  <si>
    <t>NA</t>
  </si>
  <si>
    <t>x</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</si>
  <si>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</si>
  <si>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Contratación directa</t>
  </si>
  <si>
    <t>Implementar estrategia de oferta ampliada de servicios del centro de emprendimiento Distrital a traves de la puesta en marcha de metodologia de intervención dirigida a ciudadanía en general y con acciones diferenciadas para población NARP e indigena.</t>
  </si>
  <si>
    <t>Apoyar la coordinación y seguimiento a las actividades del proyecto</t>
  </si>
  <si>
    <t>Implementar mecanismos para el fortalecimiento a emprendimientos a través de convocatorias de apalancamiento</t>
  </si>
  <si>
    <t>Implementar estrategia de oferta ampliada de servicios del centro de emprendimiento Distrital al resto de la población cartagenera.</t>
  </si>
  <si>
    <t>Realizar diseño conceptual, metodológico y operativo de la ruta de servicios especializados para empresas de base tecnológica - Incubadora de empresas</t>
  </si>
  <si>
    <t>Implementar la ruta de servicios especializados para empresas de alto impacto (Incubadora de empresas)</t>
  </si>
  <si>
    <t xml:space="preserve">Desarrollar e implementar un sitio web para la oferta de servicios de la incubadora de empresas y difusión de estos </t>
  </si>
  <si>
    <t xml:space="preserve">Implementar estrategia de oferta ampliada de servicios de la incubadora de empresas Distrital a traves de la puesta en marcha de metodologia de intervención dirigida a ciudadanía </t>
  </si>
  <si>
    <t xml:space="preserve">CIERRE DE BRECHAS DE EMPLEABILIDAD </t>
  </si>
  <si>
    <t>No. de pactos con sectores empresariales y sociedad civil en contra de la discriminación en el mercado laboral para algunas poblaciones vulnerables realizados.</t>
  </si>
  <si>
    <t>Realizar 6 pactos con sectores empresariales y sociedad civil en contra de la discriminación en el mercado laboral para algunas poblaciones vulnerables.</t>
  </si>
  <si>
    <t>CONSOLIDACIÓN DEL CIERRE DE BRECHAS PARA LA EMPLEABILIDAD Y EMPLEOS INCLUSIVOS A LOS GRUPOS POBLACIONALES VULNERABLES EN EL DISTRITO DE   CARTAGENA DE INDIAS</t>
  </si>
  <si>
    <t xml:space="preserve">2020-13001-0325 </t>
  </si>
  <si>
    <t>Aumentar la inserción Laboral de las distintas poblaciones vulnerables, basado en acuerdos que los incorpore en el mercado laboral del Distrito de Cartagena</t>
  </si>
  <si>
    <t>ADICIÓN DE RECURSOS FINANCIEROS AL ACUERDO DE FINANCIACIÓN CONV-CI-UAC-2022 ENTRE EL PROGRAMA DE LAS NACIONES UNIDAS- PNUD Y LA ALCALDÍA MAYOR DE CARTAGENA DE INDIAS CUYO OBJETO ES: AUNAR ESFUERZOS PARA EL FORTALECIMIENTO DEL ECOSISTEMA EMPRESARIAL DE LA CIUDAD DE CARTAGENA POR MEDIO DE LA CREACION DEL CENTRO DE EMPRENDIMIENTO Y GESTION PARA LA EMPLEABILIDAD.</t>
  </si>
  <si>
    <t>Convenio de asociación</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</si>
  <si>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</si>
  <si>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No. de personas vinculadas anualmente a partir de los pactos para el cierre de brechas de población vulnerable.</t>
  </si>
  <si>
    <t>ND</t>
  </si>
  <si>
    <t>Vincular laboralmente a por lo menos 200 personas anualmente a partir de los pactos para el cierre de brechas de población vulnerable.</t>
  </si>
  <si>
    <t xml:space="preserve">AUNAR ESFUERZOS TÉCNICOS, ADMINISTRATIVOS Y FINANCIEROS PARA LA GESTIÓN DEL EMPRENDIMIENTO Y LA GESTIÓN DE LA INNOVACIÓN A TRAVÉS DE LA IMPLEMENTACIÓN DE UNA INCUBADORA DE SERVICIOS TECNOLÓGICOS. </t>
  </si>
  <si>
    <t>No. De plataforma de orientación socio-ocupacional para los jóvenes de Cartagena creada</t>
  </si>
  <si>
    <t>Crear 1 plataforma de orientación socio-ocupacional para los jóvenes de Cartagena</t>
  </si>
  <si>
    <t xml:space="preserve">
 HABILITACIÓN DE LAS ACCIONES PARA IDENTIFICAR Y CERRAR LAS BRECHAS DE CAPITAL HUMANO DE FORMA PERTINENTE, SUFICIENTE Y DE CALIDAD EN EL DISTRITO DE CARTAGENA DE INDIAS.
</t>
  </si>
  <si>
    <t>2020-13001-0331</t>
  </si>
  <si>
    <t>Eficiencia de las competencias genéricas y especificas de los sectores lideres de la economía y las apuestas productivas de Cartagena de Indias</t>
  </si>
  <si>
    <t xml:space="preserve">SECRETARIA DE HACIENDA DISTRITAL </t>
  </si>
  <si>
    <t>DIANA MILENA VILLALBA VALLEJO</t>
  </si>
  <si>
    <t>2.3.3502.0200.2020130010331</t>
  </si>
  <si>
    <t>No. de ejercicios de prospectiva laboral y de identificación de brechas de capital humano realizados</t>
  </si>
  <si>
    <t>Realizar 6 ejercicios de prospectiva laboral y de identificación de brechas de capital humano</t>
  </si>
  <si>
    <t>Ni. De Instancia de articulación interinstitucional para planeación de la oferta educativa postpandemedia en el Distrito de Cartagena creadas</t>
  </si>
  <si>
    <t>Crear 1 instancia de articulación interinstitucional para planeación de la oferta educativa postmedia en el Distrito de Cartagena.</t>
  </si>
  <si>
    <t>PRESTACIÓN DE SERVICIOS PARA EL FORTALECIMIENTO DE COMPETENCIAS LABORALES QUE CONTRIBUYAN AL CIERRE DE BRECHAS DE CAPITAL HUMANO EN POBLACIÓN JOVEN DE LA CIUDAD DE CARTAGENA EN EL MARCO DEL PLAN ESTRATÉGICO DE LA INSTANCIA DE ARTICULACIÓN INTERINSTITUCIONAL PARA LA PLANEACIÓN DE LA OFERTA EDUCATIVA.</t>
  </si>
  <si>
    <t>Recursos propios</t>
  </si>
  <si>
    <t xml:space="preserve">PRESTACIÓN DE SERVICIOS DE APOYO A LA GESTIÓN COMO BACHILLER ACADÉMICO, EN EL MARCO DEL PROYECTO DE INVERSIÓN </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</si>
  <si>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t>
  </si>
  <si>
    <t>Objetivo 12. Asegurar patrones de consumo y producción sostenibles</t>
  </si>
  <si>
    <t>COMPETITIVIDAD E INNOVACIÓN</t>
  </si>
  <si>
    <t>Posicionar en 8º puesto Cartagena dentro del índice de competitividad entre ciudades</t>
  </si>
  <si>
    <t>Puesto 12</t>
  </si>
  <si>
    <t>CARTAGENA CIUDAD INNOVADORA</t>
  </si>
  <si>
    <t>No. encuentros anuales sobre innovación en Cartagena</t>
  </si>
  <si>
    <t>Establecer 1 encuentro anual sobre innovación en Cartagena</t>
  </si>
  <si>
    <t>IMPLEMENTACIÓN DE ESTRATEGIAS DE ARTICULACIÓN ENTRE ACTORES E INICIATIVAS PARA EL IMPULSO DE UNA CULTURA DE LA INNOVACIÓN EN CARTAGENA DE INDIAS</t>
  </si>
  <si>
    <t>IMPLEMENTAR ESTRATEGIAS DE ARTICULACIÓN ENTRE ACTORES E INICIATIVAS PARA EL IMPULSO DE UNA CULTURA DE LA INNOVACIÓN EN CARTAGENA DE INDIAS</t>
  </si>
  <si>
    <t>Desarrollar Jornada Académica con 6 conferencistas en los temas de: Economía Circular, Transformación Digital en las empresas, Inteligencia Artificial aplicada a los negocios, Ciudades Inteligentes, Economía Creativa y Marketing Digital.</t>
  </si>
  <si>
    <t>No. de concurso anual a los mejores resultados de investigación e innovación, pública, privada y académica</t>
  </si>
  <si>
    <t>Organizar 1 concurso anual a los mejores resultados de investigación e innovación, pública, privada y académica.</t>
  </si>
  <si>
    <t>Desarrollar Jornada de Taller de Innovación.</t>
  </si>
  <si>
    <t>Estudio de prefactibilidad de un parque tecnológico en Cartagena realizado</t>
  </si>
  <si>
    <t>Realizar 1 estudio de prefactibilidad de un parque tecnológico en Cartagena.</t>
  </si>
  <si>
    <t xml:space="preserve"> Realizar cierre del Encuentro de Innovación, premiar y otorgar reconocimientos a 5 de las mejores ideas innovadoras.</t>
  </si>
  <si>
    <t>No. de sistema de innovación del Distrito de Cartagena creado</t>
  </si>
  <si>
    <t>Crear el sistema de innovación del Distrito de Cartagena</t>
  </si>
  <si>
    <t>Realizar convocatoria y proceso de inscripción de iniciativas de innovación e investigación.</t>
  </si>
  <si>
    <t xml:space="preserve"> Realizar proceso de evaluación de propuestas según los parámetros y requisitos establecidos en convocatoria.</t>
  </si>
  <si>
    <t>Realizar 1 Hackaton y 1 bootcamp para promover la participación ciudadana con propuestas de Ciencia, Tecnología e Innovación para la resolución de problemas reales ciudadanos</t>
  </si>
  <si>
    <t xml:space="preserve"> Realizar contratación de un estudio de pre factibilidad de un Parque Tecnológico en Cartagena.</t>
  </si>
  <si>
    <t>Realizar apoyo a la implementación del sistema de innovación Distrital a través de la coordinación del proyecto.</t>
  </si>
  <si>
    <t xml:space="preserve">Implementar 1 estrategia de promoción y posicionamiento de la ciudad </t>
  </si>
  <si>
    <t>No de  estrategia de promoción y posicionamiento de la ciudad implementada</t>
  </si>
  <si>
    <t>CARTAGENA DESTINO DE INVERSIÓN</t>
  </si>
  <si>
    <t>Documentos de planeación</t>
  </si>
  <si>
    <t>IMPLEMENTACIÓN DE UNA ESTRATEGIA DE PROMOCIÓN Y POSICIONAMIENTO PARA LA ATRACCIÓN DE LOS DIVERSOS TIPOS DE INVERSIÓN EN CARTAGENA DE INDIAS.</t>
  </si>
  <si>
    <t>2020-13001-0326</t>
  </si>
  <si>
    <t>Fortalecimiento de las estrategias de promoción y posicionamiento estratégico de la ciudad para la atracción de inversión.</t>
  </si>
  <si>
    <t>Diseño e implementación de estrategia de sostenibilidad de estrategia de promoción y posicionamiento de la ciudad con unidad conceptual</t>
  </si>
  <si>
    <t>2.3.3602.1300.2020130010326</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</si>
  <si>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</si>
  <si>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Contratación Directa</t>
  </si>
  <si>
    <t>Implementar un sistema de información para inversionistas</t>
  </si>
  <si>
    <t xml:space="preserve">No de  sistema de información para inversionistas implementado </t>
  </si>
  <si>
    <t>Servicio de emparejamiento para el fortalecimiento del mercado nacional.</t>
  </si>
  <si>
    <t>Sostenibilidad un sistema de información hacia el inversionista.</t>
  </si>
  <si>
    <t>Diseñar la ventanilla única empresarial</t>
  </si>
  <si>
    <t>No. De ventanilla única empresarial Diseñada</t>
  </si>
  <si>
    <t>Servicio de racionalización de trámites y normatividad para la competitividad empresarial.</t>
  </si>
  <si>
    <t>Sostenibilidad de la Ventanilla Única Empresarial.</t>
  </si>
  <si>
    <t>AUNAR ESFUERZOS CON EL FIN DE DESARROLLAR Y EJECUTAR ACCIONES QUE PROMUEVAN LA INVERSIÓN, EL MEJORAMIENTO DEL CLIMA DE NEGOCIOS Y FORTALEZCAN EL POSICIONAMIENTO DEL DISTRITO DE CARTAGENA DE INDIAS CON DESTINO DE INVERSIÓN EN EL MARCO DEL PROGRAMA DEL GOBIERNO DISTRITAL CARTAGENA DESTINO DE INVERSIÓN.</t>
  </si>
  <si>
    <t>Convenio de Asociación</t>
  </si>
  <si>
    <t>Coordinar las actividades del proyecto.</t>
  </si>
  <si>
    <t>Objetivo 17.Fortalecer los medios de aplicación y revitalizar la alianza global para el desarrollo sostenible</t>
  </si>
  <si>
    <t>Cartagena Transparente</t>
  </si>
  <si>
    <t xml:space="preserve">Finanzas públicas para salvar a Cartagena </t>
  </si>
  <si>
    <t>%IPU – Vigencia Actual</t>
  </si>
  <si>
    <t xml:space="preserve">Aumentar en 4,5% El recaudo de Impuesto predial Unificado vigencia actual </t>
  </si>
  <si>
    <t>Porcentaje</t>
  </si>
  <si>
    <t xml:space="preserve">Finanzas Sostenibles para salvar a Cartagena  </t>
  </si>
  <si>
    <t xml:space="preserve">Recaudo de  Impuesto Predial  en un monto de $1.047.261.338.899  </t>
  </si>
  <si>
    <t>Moneda</t>
  </si>
  <si>
    <t>Recaudar $1.047.261.338.899 por concepto de IPU</t>
  </si>
  <si>
    <t>Informe de Getsión</t>
  </si>
  <si>
    <t>IMPLEMENTACIÓN DE ESTRATEGIAS PARA EL MEJORAMIENTO Y SOSTENIBILIDAD DE LAS FINANZAS EN EL DISTRITO DE CARTAGENA DE INDIAS</t>
  </si>
  <si>
    <t xml:space="preserve">2022-13001-0001 </t>
  </si>
  <si>
    <t xml:space="preserve">Diseñar e implementar las estrategias identificadas para el mejoramiento y sostenibilidad de las finanzas en el Distrito de Cartagena de Indias </t>
  </si>
  <si>
    <t>%IPU – Vigencias Anteriores</t>
  </si>
  <si>
    <t xml:space="preserve">Aumentar en un 3% el recaudo de Impuesto Predial Unificado Vigencias anteriores </t>
  </si>
  <si>
    <t>%ICA – Vigencia Actual</t>
  </si>
  <si>
    <t>Aumentar en un 4,5% El recaudo de Impuesto de Industria y comercio vigencia actual</t>
  </si>
  <si>
    <t>Recaudo de  Impuesto de Industria y comercio  en un monto de $1.189.376.917.533</t>
  </si>
  <si>
    <t xml:space="preserve">Recaudar $1.189.376.917.533 por concepto de ICA </t>
  </si>
  <si>
    <t>%ICA – Vigencias anteriores</t>
  </si>
  <si>
    <t xml:space="preserve">Aumentar en un 1% El recaudo de Impuesto de Industria y comercio vigencias anteriores </t>
  </si>
  <si>
    <t>%Delineación Urbana</t>
  </si>
  <si>
    <t>Aumentar en un 5% el recaudo de Delineación Urbana</t>
  </si>
  <si>
    <t xml:space="preserve">Recaudo del  Impuesto de Delineación Urbana  en un monto de         $14.454.734.972 </t>
  </si>
  <si>
    <t>Recaudar $14.454.734.972 por concepto de Delineación Urbana.</t>
  </si>
  <si>
    <t>%Sobretasa a la gasolina</t>
  </si>
  <si>
    <t xml:space="preserve">Aumentar en un 5% el recaudo de Sobretasa a la Gasolina </t>
  </si>
  <si>
    <t xml:space="preserve">Recaudo del  Impuesto de Sobretasa a la gasolina en un monto de $176.659.841.306 </t>
  </si>
  <si>
    <t>Recaudar $176.659.841.306 por concepto de Sobretasa a la gasolina.</t>
  </si>
  <si>
    <t>% del Déficit fiscal presupuestal y de tesorería disminuido</t>
  </si>
  <si>
    <t>Disminuir el déficit presupuestal en un 100 %</t>
  </si>
  <si>
    <t>Software Tecnológico implementado</t>
  </si>
  <si>
    <t>Implementar (1) software para la modernización tecnológica de la secretaría de Hacienda.</t>
  </si>
  <si>
    <t xml:space="preserve">Número de Estrategias implementadas </t>
  </si>
  <si>
    <t>Implementar  (3) estrategias de impacto que propendan por fortalecer las acciones de recaudo de los  tributos para incrementar los ingresos.</t>
  </si>
  <si>
    <t>Saneamiento Fiscal y Financiero</t>
  </si>
  <si>
    <t xml:space="preserve">Valor de $396.000.000.000 para cubrimiento en el cuatrienio de obligaciones del Plan de Saneamiento Fiscal y Financiero del Distrito de Cartagena de Indias  </t>
  </si>
  <si>
    <t>Valor de $396.000.000.000 para cubrimiento en el cuatrienio de obligaciones del Plan de Saneamiento Fiscal y Financiero del Distrito de Cartagena de Indias</t>
  </si>
  <si>
    <t>IMPLEMENTACIÓN DEL PLAN DE SANEAMIENTO FISCAL Y FINANCIERO DEL DISTRITO DE CARTAGENA DE INDIAS.</t>
  </si>
  <si>
    <t>2021-13001-0274</t>
  </si>
  <si>
    <t>Aumentar en el recaudo de Impuesto predial unificado a través del Plan de Saneamiento Fiscal y Financiero del Distrito de Cartagena.</t>
  </si>
  <si>
    <t>Cartagena Transversal</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</si>
  <si>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</si>
  <si>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</si>
  <si>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</si>
  <si>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Número de proyectos
desarrollados para la generación de ingresos en los consejos comunitarios.</t>
  </si>
  <si>
    <t>Numero</t>
  </si>
  <si>
    <t>Gestión con Valores para Resultados</t>
  </si>
  <si>
    <t>Servicio al Ciudadano</t>
  </si>
  <si>
    <t>FORTALECIMIENTO E INCLUSIÓN PRODUCTIVA PARA POBLACIÓN NEGRA, AFROCOLOMBIANA, RAIZAL Y PALENQUERA EN EL DISTRITO DE CARTAGENA DE INDIAS</t>
  </si>
  <si>
    <t>Implementar el MODELO ALTERNATIVO DE ECONOMIA COMUNITARIA  para el fortalecimiento e inclusion productiva de la  poblacion Negra, Afro, Raizal y palenquera.</t>
  </si>
  <si>
    <t>1.2.1.0.00-001 - ICLD</t>
  </si>
  <si>
    <t>Asegurar de manera sistemica, participativa y flexible la sistematizacion del MODELO ALTERNATIVO DE ECONOMIA COMUNITARIA como proceso de fortalecimiento e inclusion productiva para el bienestar economico y social de la poblacion Negra, Afro, Raizal y palenquera.</t>
  </si>
  <si>
    <t xml:space="preserve">Priorizacion de encadenamientos productivos con valor social, basado en el enfoque diferencial para población Negra, Afrocolombiana, Raizal y Palenquera </t>
  </si>
  <si>
    <t>Fortalecimiento de la Población Indígena en el Distrito de Cartagena.</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</si>
  <si>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</si>
  <si>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DESARROLLO DE PROYECTOS PRODUCTIVOS PARA LA GENERACIÓN DE INGRESOS EN POBLACIÓN INDÍGENA
DEL DISTRITO DE CARTAGENA DE INDIAS</t>
  </si>
  <si>
    <t>Coordinar las actividades  correspondientes a grupos etnicos en el marco del programa fortalecimiento de la poblacion indigena en el Distrito de Cartagena.</t>
  </si>
  <si>
    <t>Asesorar en asistencia tecnica, metodologica y acompañamiento en la generacion de opciones productivas y de ingreso en concordancia al plan de respuesta territorial</t>
  </si>
  <si>
    <t>Asegurar de manera sistemica, participativa y flexible la sistematizacion del PLAN DE RESPUESTA TERRITORIAL como proceso de fortalecimiento e inclusion productiva para el bienestar economico y social de la poblacion indigena.</t>
  </si>
  <si>
    <t>Priorizacion de encadenamientos productivos con valor social, basado en el enfoque diferencial para población Indigena</t>
  </si>
  <si>
    <t>Realizar 1 estudio de
identificación de sectores a partir del censo empresarial</t>
  </si>
  <si>
    <t>DESARROLLO DE ESTRATEGIAS PARA EL APROVECHAMIENTO DE LAS ECONOMÍAS DE AGLOMERACIÓN EN EL DISTRITO DE CARTAGENA DE INDIAS</t>
  </si>
  <si>
    <t>2020-13001-0327</t>
  </si>
  <si>
    <t xml:space="preserve">
Aumentar la productividad del tejido empresarial de las principales zonas de aglomeraciones económicas y apuestas productivas de la ciudad.  </t>
  </si>
  <si>
    <t>DESARROLLO DE ESTRATEGIAS
PARA EL APROVECHAMIENTO DE LAS ECONOMÍAS DE AGLOMERACIÓN EN EL DISTRITO DE
CARTAGENA DE INDIAS</t>
  </si>
  <si>
    <t>2.3.3502.0200.2020130010327</t>
  </si>
  <si>
    <t xml:space="preserve">Vincular al 30% de las unidades productivas censadas (en los sectores y zonas priorizadas) a los Centros de Serviocs Empresariales </t>
  </si>
  <si>
    <t>Incrementar en 10% la productividad de las zonas de aglomeración asociada a Centros de Servicios Empresariales.</t>
  </si>
  <si>
    <t>Realizar la coordinación del proyecto de inversión "DESARROLLO DE ESTRATEGIAS PARA EL APROVECHAMIENTO DE LAS ECONOMÍAS DE AGLOMERACIÓN EN EL DISTRITO DE CARTAGENA DE INDIAS"</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</si>
  <si>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</si>
  <si>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PARA LA GENERACIÓN DE CAPACIDADES TERRITORIALES Y FORTALECIMIENTO DEL TEJIDO EMPRESARIAL DE LA CIUDAD DE CARTAGENA.</t>
  </si>
  <si>
    <t>Realizar la coordinación y seguimiento a las actividades del proyecto</t>
  </si>
  <si>
    <t>si</t>
  </si>
  <si>
    <t>Sostenibilidad de Red de Proveeduría y fortalecimiento empresarial</t>
  </si>
  <si>
    <t xml:space="preserve">IMPLEMENTACION DE ESTRATEGIAS DE INCLUSION PRODUCTIVAS EN POBLACION JOVEN DEL DISTRITO DE CARTAGENA </t>
  </si>
  <si>
    <t>2.3.4103.1500.2021130010280</t>
  </si>
  <si>
    <t>2.3.3602.1300.2020130010297</t>
  </si>
  <si>
    <t>Servicios para fortalecer la participación ciudadana en Ciencia, Tecnología e Innovación</t>
  </si>
  <si>
    <t>Servicios de apoyo para el fortalecimiento de procesos de intercambio y transferencia del conocimiento</t>
  </si>
  <si>
    <t>Estudios y diseños para centros de ciencia</t>
  </si>
  <si>
    <t>Servicios de apoyo para la gestión del conocimiento en cultura y apropiación social de la Ciencia, Tecnología e Innovación</t>
  </si>
  <si>
    <t>Servicio de apoyo al fortalecimiento de políticas públicas para la generación y formalización del empleo en el marco del trabajo decente</t>
  </si>
  <si>
    <t>Implementar las estrategias institucionales con oferta integral de servicios a los emprendimientos locales más vulnerables</t>
  </si>
  <si>
    <t>AUNAR ESFUERZOS, TÉCNICOS, ADMINISTRATIVOS Y FINANCIEROS PARA FORTALECER Y CONSOLIDAR EL PROGRAMA “CARTAGENA, CIUDAD INNOVADORA” DEL PLAN DE DESARROLLO SALVEMOS JUNTOS A CARTAGENA A TRAVÉS ESTRATEGIAS DE PARTICIPACIÓN E INCENTIVO A LA CULTURA DE LA INNOVACIÓN</t>
  </si>
  <si>
    <t>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t>
  </si>
  <si>
    <t>ODS No. 8</t>
  </si>
  <si>
    <t>Línea estratégica para la equidad e inclusión de los negros, afros, palenqueros e indígenas</t>
  </si>
  <si>
    <t>Garantizar eficiencia en las medidas concertadas de impacto en la inclusión productiva, sostenible y equitativa en la dimensión económica de la indígena en el Distrito de Cartagena</t>
  </si>
  <si>
    <t xml:space="preserve">“FORTALECIMIENTO DE LAS ESTRATEGIAS DE INCLUSION PRODUCTIVA PARA POBLACION NEGRA, AFROCOLOMBIANA, RAIZAL Y PALENQUERA EN EL DISTRITO DE CARTAGENA”	</t>
  </si>
  <si>
    <t>2.3.4103.1500.2021130010282</t>
  </si>
  <si>
    <t xml:space="preserve">2021130010281
</t>
  </si>
  <si>
    <t xml:space="preserve">FORTALECIMIENTO DE LAS  ESTRATEGIAS PARA LA GENERACIÓN DE INGRESOS DE LA POBLACIÓN INDÍGENA EN EL DISTRITO DE CARTAGENA.”., 	</t>
  </si>
  <si>
    <t>2.3.4103.1500.2021130010281</t>
  </si>
  <si>
    <t xml:space="preserve">PRESTACIÓN DE SERVICIOS PROFESIONALES EN EL EQUIPO ASESOR DE DESARROLLO ECONÓMICO EN EL MARCO DEL PROGRAMA FORTALECIENDO DE LA POBLACIÓN INDÍGENA EN EL DISTRITO DE CARTAGENA. </t>
  </si>
  <si>
    <t xml:space="preserve">AUNAR ESFUERZOS TÉCNICOS, HUMANOS Y FINANCIEROS ENTRE LA SECRETARÍA DE HACIENDA DISTRITAL DE CARTAGENA DE INDIAS Y EL EJECUTOR, PARA FORTALECER LA SELECCIÓN, DESARROLLO Y SEGUIMIENTO DE LAS HABILIDADES EMPRENDEDORAS Y EMPRESARIALES DE LAS UNIDADES PRODUCTIVAS DE LA POBLACIÓN NEGRA, AFROCOLOMBIANA, RAIZAL Y PALENQUERA EN EL DISTRITO DE CARTAGENA. </t>
  </si>
  <si>
    <t>Convenio</t>
  </si>
  <si>
    <t>33 proyectos de generación de ingresos desarrollados en consejos comunitarios.</t>
  </si>
  <si>
    <t xml:space="preserve">Desarrollar 2 proyectos para la generacion de ingresos </t>
  </si>
  <si>
    <t>Realizar acciones correspondientes a los compromisos adquiridos por la administración para continuar las acciones del programa saneamiento fiscal y financiero en la vigencia 2023.</t>
  </si>
  <si>
    <t>IMPLEMENTACIÓN DEL PLAN DE SANEAMIENTO FISCAL Y FINANCIERO DEL DISTRITO DE CARTAGENA DE INDIAS</t>
  </si>
  <si>
    <t>2.3.4599.1000.2021130010274</t>
  </si>
  <si>
    <t>Feria realizada</t>
  </si>
  <si>
    <t xml:space="preserve">Porcentaje </t>
  </si>
  <si>
    <t xml:space="preserve">AUNAR ESFUERZOS TÉCNICOS, ADMINISTRATIVOS Y FINANCIEROS PARA EL FORTALECIMIENTO DEL EMPRENDIMIENTO A TRAVÉS DE FONDO EMPRENDER. </t>
  </si>
  <si>
    <t>Gestion con valores por resultados</t>
  </si>
  <si>
    <t>Gestión presupuestal y eficiencia del gasto público</t>
  </si>
  <si>
    <t>1. Asesorar al Alcalde en formulación de la política financiera del Distrito y ejecutarla, administrando los recursos financieros de la Administración Central del Distrito.
2. Asesorar en la dirección y vigilar la ejecución de la política de los entes descentralizados.
3. Dirigir y coordinar el recaudo y administración de los impuestos, tasa, rentas, tarifas, participaciones, servicios y multas del Distrito.
4. Programar las actividades tendientes a prevenir el fraude de las rentas y el no pago de las mismas.
5. Determinar, gestionar y obtener en coordinación con la Secretaría de Planeación, los recursos de crédito interno y externo.
6. Dirigir y controlar la aplicación de normas y evaluar los procedimientos del orden contable, presupuestal, Tesorería y en general del sistema financiero adoptado por el Distrito.
7. Dirigir y controlar la elaboración del proyecto de presupuesto y presentarlo a consideración del Concejo Distrital.
8. Servir de órgano de comunicación del gobierno Distrital con el Honorable Concejo Distrital, en materia de su competencia.
9. Administrar la política de Hacienda Pública del Distrito.
10. Conservar,  custodiar,  registrar  y  negociar  los  títulos  valores  y  demás  documentos de propiedad  del Distrito.
10. Las demás que le señalen las leyes y reglamentos pertinentes</t>
  </si>
  <si>
    <t>Garantizar  el envío de facturación masiva y actos administrativos necesarios para la gestión de cobro persuasivo y coactivo para el cumplimiento voluntario y forzado.</t>
  </si>
  <si>
    <t>Desarrollar acciones de conceptualización, diseño, producción, desarrollo y ejecución de las diferentes campañas publicitarias en medios de comunicación relacionados con los impuestos distritales.</t>
  </si>
  <si>
    <t>Realizar acciones para la gestión del recaudo desde las acciones persuasivas y coactivas en el Distrito de Cartagena de Indias</t>
  </si>
  <si>
    <t>Realizar proceso de modernización tecnológica de la Secretaría de Hacienda a traves de la implementación de software integrado de gestión</t>
  </si>
  <si>
    <t>1.2.1.0.00-001 - ICLD
1.3.1.1.03-138 - DIVIDENDOS SOCIEDAD PORTUARIA</t>
  </si>
  <si>
    <t xml:space="preserve">2.3.3602.1300.2020130010296
</t>
  </si>
  <si>
    <t>Servicio de asistencia técnica para fortalecimiento de unidades productivas colectivas para la generación de ingresos</t>
  </si>
  <si>
    <t>Gestión con Valores - Relación Estado Ciudadano</t>
  </si>
  <si>
    <t>Desarrollo Economico - SHD</t>
  </si>
  <si>
    <t xml:space="preserve">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Distrito </t>
  </si>
  <si>
    <t>245  jóvenes formados en el aula productiva No. 1</t>
  </si>
  <si>
    <t>245  jóvenes formados en el aula productiva No. 2 y 3</t>
  </si>
  <si>
    <t>245 unidades productivas creadas con incentivos entregados</t>
  </si>
  <si>
    <t>Cronograma de trabajo y plan de acción del proyecto</t>
  </si>
  <si>
    <t>Convenio Competitivo</t>
  </si>
  <si>
    <t>Matriz de plan de trabajo interno 
Informes trimestrasles de gestión</t>
  </si>
  <si>
    <t>Posibilidad de perdida reputacional debido a bajo porcentaje de ejecución de los programas de la Politica Pública de desarrollo Económico, por escasa asignación de recursos</t>
  </si>
  <si>
    <t>1. El equipo de desarrollo económico verificará el cumplimineto de las metas programadas en el plan de desarrollo a través del instrumento de plan de acción y el reporte mensual en la plataforma SPI. Si se encuentra en cumplimiento se realizaran mesas de trabajo y seguimiento especifico a las metas caídas
2. El equipo de desarrollo económico verificará la ejecución efectiva de los recursos asignados a través de los proyectos formulados y los planes de acción mensual a traves de reuniones de seguimiento e informes de gestión. En caso de no lograr la ejecución de los recusos asignados se realizará gestión de aliados y de recursos de cooperación internacional</t>
  </si>
  <si>
    <t>Documento de investigación</t>
  </si>
  <si>
    <t>Realizar actualización y levantamiento de potenciales en los encadenamientos productivos</t>
  </si>
  <si>
    <t>Ejecutar 4 estrategias de proveedores en los sectores priorizados ejecutadas</t>
  </si>
  <si>
    <t>Diseñar y ejecutar 4 estrategias de proveedores en los sectores priorizados</t>
  </si>
  <si>
    <t>Documento de análisis de integración con la estrategia de atracción de inversión.</t>
  </si>
  <si>
    <t>Listado de asistencia de 245 jóvenes al aula productiva No. 1
Registros fotográficos</t>
  </si>
  <si>
    <t>Listado de asistencia de 245 jóvenes al aula productiva No. 2 y 3
Planes de negocios formulados
Registros fotográficos</t>
  </si>
  <si>
    <t>245 planes de negocios y 245 actas de recibido de capital semilla en las unidades productivas
Registros fotográficos</t>
  </si>
  <si>
    <t>Promocion y  Sostenibilidad de la  Red de Proveeduria y Fortalecimiento Empresarial de Cartagena</t>
  </si>
  <si>
    <t>Fortalecimiento de los encadenamientos productivos y redes de proveeduría en la ciudad de Cartagena
de Indias.</t>
  </si>
  <si>
    <t>Documento técnico  de analisis de  integracion con la estrategia de atracción de inversión</t>
  </si>
  <si>
    <t>Documento técnico  de evaluacion de resultados de la herramienta informática.</t>
  </si>
  <si>
    <t>Documento técnico  de estrategias de proveedores</t>
  </si>
  <si>
    <t>Documento técnico de estrategias de relacionamiento implementadas</t>
  </si>
  <si>
    <t>Informe técnico de la Convocatoria</t>
  </si>
  <si>
    <t>Estrategia de comunicaciones</t>
  </si>
  <si>
    <t xml:space="preserve">Prestación de servicios para brindar asistencia técnica especializada y desarrollo de estrategias de proveedores locales para el fortalecimiento de los encadenamientos productivos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</si>
  <si>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</si>
  <si>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Servicio de asistencia
técnica a las Mipymes
para el acceso a nuevos
mercados.</t>
  </si>
  <si>
    <t>Servicio de
emparejamiento para el
fortalecimiento del
mercado nacional</t>
  </si>
  <si>
    <t xml:space="preserve"> Listado de asistencia - Actas de reunion-  presentaciones y  evidencias fotograficas de la  implementacion de las estrategias</t>
  </si>
  <si>
    <t xml:space="preserve">Listado de micro y pequeñas  empresas vinculadas a traves de la convocatoria </t>
  </si>
  <si>
    <t>Matriz de plan de trabajo interno -
Informes trimestrasles de gestión</t>
  </si>
  <si>
    <t>Documento con descripción de las 2 estrategias de proveedores diseñadas y ejecutadas -
Listado de beneficiarios</t>
  </si>
  <si>
    <t>Actas de reunion, evidencias fotograficas y listado de asitencia  de actividaes realizadas para sostenibilidad de la   Red de Proveeduría y Fortalecimiento Empresarial de Cartagena</t>
  </si>
  <si>
    <t>Plan de trabajo de la Red de Proveeduría y Fortalecimiento Empresarial de Cartagena 2023</t>
  </si>
  <si>
    <t>Ejecutar los programas de la Política Publica de Desarrollo Económico y Pleno Empleo establecidos en el Plan de Desarrollo Distrital, en pro del mejoramiento de la competitividad, incidir en el aumento de la inserción laboral de las distintas poblaciones vulnerables, contribuir a la formación del capital humano pertinente, suficiente y de calidad acordes a las necesidades del sector productivo, aprovechamiento del potencial económico y productivo, incrementar los encadenamientos productivos y redes de proveeduría, aumentar la productividad del tejido productivo de las principales zonas de densidad empresarial que estan alineadas a las pirnicpales apuestas productivas e impulsar la cultura de innovación, así como la diversificación del aparato empresarial y el fortalecimiento del ecosistema de emprendimiento del Distrit</t>
  </si>
  <si>
    <t>Convocatorias socializadas de apalancamiento a emprendimientos</t>
  </si>
  <si>
    <t>Informe técnico trimestral de operación del Centro de Emprendimiento y Empleabilidad</t>
  </si>
  <si>
    <t>Informes de actividades mensualeses del contratista</t>
  </si>
  <si>
    <t>Documento técnico y metodológico de la incubadora de empresas</t>
  </si>
  <si>
    <t>Informe técnico de ejecución de convenio</t>
  </si>
  <si>
    <t>Documento técnico que describe el número de convocatorias socializadas y emprendimientos que apliquen a las convocatorias</t>
  </si>
  <si>
    <t>Link de acceso a la plataforma y  relación de interacciones en página web</t>
  </si>
  <si>
    <t>Listados de personas atendidad en el Centro de emprendimento/ Documentos técnicos generados/ Registros fotográficos</t>
  </si>
  <si>
    <t>Listados de asistentes a socializaciones, registros fotográficos, publicaciones en redes sociales</t>
  </si>
  <si>
    <t>Actas de reuniones/ Registros fotográficos/ Documentos técnicos</t>
  </si>
  <si>
    <t>Informe de actividades de la construcción de documento técnico</t>
  </si>
  <si>
    <t>Link de acceso a la plataforma y  relación de interacciones en página web/ Guía operativa de página web</t>
  </si>
  <si>
    <t>CIERRE DE BRECHAS DE CAPITAL HUMANO</t>
  </si>
  <si>
    <t>Documentos de lineamientos técnicos</t>
  </si>
  <si>
    <t>Servicio de gestión de información de competencias y ocupaciones</t>
  </si>
  <si>
    <t>Gestión con valores para resultados</t>
  </si>
  <si>
    <t xml:space="preserve"> Gestión con Valores - Relación Estado Ciudadano 
</t>
  </si>
  <si>
    <t>Documento de identificación y medición de Brechas de capital Humano en Cartagena realizado</t>
  </si>
  <si>
    <t>Documento del proyecto diseñado</t>
  </si>
  <si>
    <t>Listados de personas formadas en inglés/ informes técnicos generados/ Registros fotográficos</t>
  </si>
  <si>
    <t>Gestión del conocimiento y la innovación</t>
  </si>
  <si>
    <t>2020-13001-0297</t>
  </si>
  <si>
    <t>Matriz de plan de acción del programa/Informes trimestrales</t>
  </si>
  <si>
    <t>Informe técnico de la jornada académica</t>
  </si>
  <si>
    <t>Documento memoria de la jornada/listado de asistencia/evidencia fotográfica/presentación de ponencias/link de grabación de la jornada</t>
  </si>
  <si>
    <t>Informe técnico de la jornada Taller de Innovación</t>
  </si>
  <si>
    <t>Documento técnico de la jornada/Listado de asistencia/evidencia fotográficas/link de grabación de la jornada</t>
  </si>
  <si>
    <t>Informe técnico del Encuentro de innovación</t>
  </si>
  <si>
    <t>Listado de asistencia/Actas de compromiso de los ganadores de la beca de maestría/evidencia fotográfica/Acta de entrega de beca</t>
  </si>
  <si>
    <t>Plan estratégico de lanzamiento, difusión y desarrollo de la convocatoria</t>
  </si>
  <si>
    <t>Cronograma de difusión de la convocatoria/término de referencia/piezas publicitarias/contenido en redes/lbase de datos de inscritos</t>
  </si>
  <si>
    <t>Informe técnico del comité de la evaluación de las propuestas</t>
  </si>
  <si>
    <t>Propuestas presentadas/matriz de calificación de propuestas/acta de selección/hoja de vida de los evaluadores</t>
  </si>
  <si>
    <t>Planificador del evento Hackaton y bootcamp</t>
  </si>
  <si>
    <t>Listado de asistencia/evidencia fotográficas</t>
  </si>
  <si>
    <t>Informe técnico de la implementación del sistema</t>
  </si>
  <si>
    <t>Evidencia fotográfica/listado de asistencia/link de grabación de encuentros</t>
  </si>
  <si>
    <t>Producto 1: Servicio de promoción y divulgación para generación y formalización del empleo</t>
  </si>
  <si>
    <t>Producto 2: Servicios de gestión para generación y formalización del empleo</t>
  </si>
  <si>
    <t>Producto 3: Servicio de asistencia técnica para la generación y formalización del empleo</t>
  </si>
  <si>
    <t>Implementar estrategia de comunicación para la divulgación de los procesos de promoción y divulgación para generación y formalización del empleo</t>
  </si>
  <si>
    <t>Desarrollar ferias de empleabilidad para la inserción laboral, emprendimiento laboral y formación académica</t>
  </si>
  <si>
    <t>ADMINISTRACIÓN Y GESTIÓN DEL PRODUCTO SERVICIO DE ASISTENCIA TÉCNICA PARA LA GENERACIÓN Y FORMALIZACIÓN DEL EMPLEO</t>
  </si>
  <si>
    <t>Firma de alianzas entre los actores del Ecosistema de Emprendimiento y empleos inclusivos para el desarrollo de trabajo colaborativo</t>
  </si>
  <si>
    <t>Seminario de contextualización y sensibilización sobre el estado actual del mercado laboral y su transformación</t>
  </si>
  <si>
    <t>Fortalecimiento de habilidades a traves de formacion en las brechas identificadas</t>
  </si>
  <si>
    <t>Fortalecimiento de habilidades blandas: Habilidades de negociación, comunicación y trabajo en equipo, habilidades gerenciales, creatividad e innovación.</t>
  </si>
  <si>
    <t>Plan de acción del programa/informes trimestrales</t>
  </si>
  <si>
    <t>Documento acuerdo de pactos firmados</t>
  </si>
  <si>
    <t>Planeador del seminario</t>
  </si>
  <si>
    <t>2.3.3502.0200.2020130010325</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</si>
  <si>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</si>
  <si>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
*PRESTACIÓN DE SERVICIOS DE APOYO A LA GESTIÓN COMO BACHILLER ACADÉMICO, EN EL MARCO DEL PROYECTO DE INVERSION "CONSOLIDACIÓN DEL CIERRE DE BRECHAS PARA LA EMPLEABILIDAD Y EMPLEOS INCLUSIVOS A LOS GRUPOS POBLACIONALES VULNERABLES EN EL DISTRITO DE CARTAGENA DE INDIAS"</t>
  </si>
  <si>
    <t>Documento planeación de la feria/soporte fotográfico/listado de atendidos</t>
  </si>
  <si>
    <t>Matriz de plan de trabajo interno/
Informes trimestrasles de gestión</t>
  </si>
  <si>
    <t>Documento acuerdo/soporte fotográfico</t>
  </si>
  <si>
    <t>Documento planeador del evento/listado de asistencia/registro fotográfico</t>
  </si>
  <si>
    <t>Estrategia de comunicación</t>
  </si>
  <si>
    <t xml:space="preserve">Plan de comunicación/piezas de difusión en redes/línea gráfica </t>
  </si>
  <si>
    <t>Espacios de formación de competencias identificadas</t>
  </si>
  <si>
    <t>Espacios de formación de habilidades blandas</t>
  </si>
  <si>
    <t>Ficha técnica de los espacios de fortalecimiento de competencias/listado de asistencia/registro fotográfico</t>
  </si>
  <si>
    <t>Ficha técnica de los espacios de formación/listado de asistencia/registro fotográfico</t>
  </si>
  <si>
    <t>Realizar en conjunto con  la secretaría de educación un proyecto de orientación socio-ocupacional para el ciclo educativo, en especial en la educación secundaria y media.</t>
  </si>
  <si>
    <t>Definir la ruta para el  diseño o adopción de guías metodológicas para el desarrollo de las acciones de orientación socio-ocupacional en las escuelas de la ciudad y capacitar a los profesores en estas herramientas.</t>
  </si>
  <si>
    <t xml:space="preserve">Crear en una plataforma donde se ponga a disposición de todos los jóvenes los tres componentes clásicos de la orientación socio-ocupacional, a saber: autoconocimiento, conocimiento del mundo de la formación y conocimiento del mundo del trabajo, además de toda la oferta (pública y privada) de la ciudad relacionada con juventud. </t>
  </si>
  <si>
    <t>Definir  de manera concertada los estudios de prospectiva laboral que serán desarrollados.</t>
  </si>
  <si>
    <t>Elaborar estudios de identificación de brechas de capital humano en la ciudad de Cartagena.</t>
  </si>
  <si>
    <t>Implementar programa de Bilinguismo en sector turistico de la ciudad para el cierre de brechas identificadas.</t>
  </si>
  <si>
    <t>Diseñar un banco de oferta de necesidades empresariales en materia de capital humano y fortalecer el capital humano de la ciudad.</t>
  </si>
  <si>
    <t>Gestionar acciones dirigidas al desarrollo y sostenibilidad a la instancia de articulación interinstitucional para la planeación de la oferta educativa postmedia en Cartagena, a través de la generación de espacios de diálogo con actores público, privado y academia, que contribuyan al cierre de brechas de capital humano.</t>
  </si>
  <si>
    <t>Coordinar y hacer seguimiento las activades del proyecto de inversión HABILITACIÓN DE LAS ACCIONES PARA IDENTIFICAR Y CERRAR LAS BRECHAS DE CAPITAL HUMANO DE FORMA PERTINENTE SUFICIENTE Y DE CALIDAD EN EL DISTRITO DE CARTAGENA DE INDIAS.</t>
  </si>
  <si>
    <t>Documento proyecto de Orientación socio-ocupacional diseñado</t>
  </si>
  <si>
    <t>Documento de seguimiento de la adopción de la metodología de orientación socio-ocupacional en las escuelas</t>
  </si>
  <si>
    <t>Documento de seguimiento de la Plataforma de orientación socio- ocupacional implementada</t>
  </si>
  <si>
    <t>Espacio de socializaicón de los resultados del estudio de prospectiva laboral</t>
  </si>
  <si>
    <t>Espacios de formación en inglés</t>
  </si>
  <si>
    <t>Matriz de banco de oferta de necesidades empresariales con perfiles identificados</t>
  </si>
  <si>
    <t>Plan de acción de la instancia e Informe técnico de gestión</t>
  </si>
  <si>
    <r>
      <t xml:space="preserve">NO ES PERTINENTE COLOCAR ITEM </t>
    </r>
    <r>
      <rPr>
        <b/>
        <i/>
        <u/>
        <sz val="20"/>
        <color rgb="FFFF0000"/>
        <rFont val="Arial"/>
        <family val="2"/>
      </rPr>
      <t>DEPENDENCIA</t>
    </r>
    <r>
      <rPr>
        <b/>
        <sz val="20"/>
        <color rgb="FFFF0000"/>
        <rFont val="Arial"/>
        <family val="2"/>
      </rPr>
      <t xml:space="preserve">, TENIENDO EN CUENTA QUE EXISTEN LAS COLUMNAS </t>
    </r>
    <r>
      <rPr>
        <b/>
        <u/>
        <sz val="20"/>
        <color rgb="FFFF0000"/>
        <rFont val="Arial"/>
        <family val="2"/>
      </rPr>
      <t>AF, AG</t>
    </r>
    <r>
      <rPr>
        <b/>
        <sz val="20"/>
        <color rgb="FFFF0000"/>
        <rFont val="Arial"/>
        <family val="2"/>
      </rPr>
      <t xml:space="preserve"> QUE DEFINE LA DEPENDENCIA Y EL NOMBRE RESPONSABLE.</t>
    </r>
  </si>
  <si>
    <t>Informe técnico de adopción de la metodología de orientación socio-ocupacional en las escuelas/ruta de trabajo con las escuelas</t>
  </si>
  <si>
    <t>Informe de seguimiento a la implementación de la plataforma</t>
  </si>
  <si>
    <t>Ficha técnica del ejercicio de prospectiva laboral/soporte fotográfico/listados de inscripción y asistencia/link de grabación</t>
  </si>
  <si>
    <t>Matriz de perfiles identificados</t>
  </si>
  <si>
    <t>Plan de accción de la instancia / Informe técnico de gestión/actas de reuniones</t>
  </si>
  <si>
    <t>Documento de seguimiento de la Plataforma Sistema de información para el inversionista</t>
  </si>
  <si>
    <t xml:space="preserve">Documento de seguimiento de la Plataforma Ventanilla única empresarial </t>
  </si>
  <si>
    <t>Envidencias de correos enviados, publicación en redes sociales y espacios de socialización de la convocatoria</t>
  </si>
  <si>
    <t>Porcentaje de unidades productivas censadas (en los sectores y zonas priorizadas) a los Centros de Servicios Empresariales que participación vinculadas.</t>
  </si>
  <si>
    <t>Servicio de atención y asesoría a empresas y emprendedores</t>
  </si>
  <si>
    <t>Servicio de asistencia técnica para emprendedores y/o empresas en edad temprana</t>
  </si>
  <si>
    <t>Diseñar estrategias para el fortalecimiento de economías de aglomeración a partir del estudio realizados.</t>
  </si>
  <si>
    <t>Documento técnico de estrategias de fortalecimiento implementadas</t>
  </si>
  <si>
    <t>Documento de seguimiento y Plan de trabajo de la Red de Proveeduría y Fortalecimiento Empresarial de Cartagena 2023</t>
  </si>
  <si>
    <t>Informe de ejecución de servicio de asistencia técnica a tejido empresarial</t>
  </si>
  <si>
    <t xml:space="preserve">Evidencias fotograficas, listado de beneficarios, documento de formato de planificación </t>
  </si>
  <si>
    <t>Matriz de plan de trabajo interno -
Informes trimestrasles de gestión - documento técnico de medición de la productividad en unidades productivas seleccionadas - listado de beneficiarios-registro fotográfico</t>
  </si>
  <si>
    <t>Fortalecer la capacidad instalada del potencial productivo de la poblacion Negra, Afro, Raizal y palenquera mediante lineas de intervencion representadas en: diagnostico situacional del perfil productivo, acompañamiento y asistencia tecnica de ideas productivas, asesoria de proyectos estructurados, fomento de la asociatividad, accesos activos fisicos y financieros para los grupos de valor en los consejos comunitarios del Distrito de Cartagena</t>
  </si>
  <si>
    <t>Documento técnico de la ejecucion de cada fase que el modelo describe, con sus respectivos soportes, registros e informes en la implementacion.</t>
  </si>
  <si>
    <t>Documento técnico que evidencie un registro memoria en la generacion de conocimiento documental del producto</t>
  </si>
  <si>
    <t>Documento técnico de Modelo Alternativo de economía comuninatia implementado</t>
  </si>
  <si>
    <t xml:space="preserve">Estudio de viabildiad economica  para priorizar encadenamientos y productos con valor social para que las unidades productivas conquisten nuevos mercados de generacion de ingreso </t>
  </si>
  <si>
    <t>Documento de Sistematización  del Modelo Alternativo con sus respectivos anexos y evidencias</t>
  </si>
  <si>
    <t>Soportes, registros e informes en la implementacion del PLAN DE RESPUESTA TERRITORIAL.</t>
  </si>
  <si>
    <t>Informe técnico de asistencia metodológica a opciones productivas</t>
  </si>
  <si>
    <t>Documento de Sistematización  del PLAN DE RESPUESTA TERRITORIAL. con sus respectivos anexos y evidencias</t>
  </si>
  <si>
    <t>Documento de estudio de viabilidad económica/ Listado de producto spara nuevos mercados</t>
  </si>
  <si>
    <t>1.2.1.0.00-001 - ICLD
1.2.4.3.03-070 - SGP LIBRE INVERSION
1.3.2.3.11-160 - RF DIVIDENDOS
1.2.3.2.09-177 -  PLUSVALIA</t>
  </si>
  <si>
    <t>IMPLEMENTACIÓN DE ESTRATEGIAS PARA EL MEJORAMIENTO Y SOSTENIBILIDAD DE LAS FINANZAS EN EL DISTRITO DE CARTAGENA DE INDIAS  CARTAGENA DE INDIAS</t>
  </si>
  <si>
    <t>2.3.4599.1000.2022130010001
2.3.4599.1000.2022130010001
2.3.4599.1000.2022130010001
2.3.4599.1000.2022130010001</t>
  </si>
  <si>
    <t xml:space="preserve">PRESTACIÓN DEL SERVICIO DE MENSAJERÍA EXPRESA Y CORREO ELECTRÓNICO CERTIFICADO A NIVEL LOCAL, DEPARTAMENTAL Y NACIONAL QUE REQUIERAN SER ENVIADOS POR TODAS LAS DEPENDENCIAS DEL DISTRITO TURÍSTICO Y CULTURAL DE CARTAGENA DE INDIAS </t>
  </si>
  <si>
    <t>CONTRATO DE PRESTACION DE SERVICIOS}</t>
  </si>
  <si>
    <t>Recursos propios y SGP</t>
  </si>
  <si>
    <t xml:space="preserve">Realizar proceso para gestionar la calificación de la capacidad de endeudamiento del Distrito de Cartagena, de acuerdo con la ley 819/2003, que establece el sistema obligatorio de calidad de calificación de capacidad de pago para entidades territoriales, utilizando para el efecto, la escala y procedimiento para la calificación correspondiente </t>
  </si>
  <si>
    <t>PRESTACIÓN DE LOS SERVICIOS PROFESIONALES DE CALIFICACIÓN DE CAPACIDAD DE PAGO DE LARGO Y CORTO PLAZO (DENOMINADA TÉCNICAMENTE CALIFICACIÓN NACIONAL DE LARGO Y CORTO PLAZO PARA CON SUS PASIVOS FINANCIEROS) PARA EL DISTRITO DE CARTAGENA. </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</si>
  <si>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</si>
  <si>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CONTRATO DE PRESTACION DE SERVICIOS</t>
  </si>
  <si>
    <t>Realizar acciones para fortalecer los procesos de cobro coactivo y persuasivo, así como los de fiscalización.</t>
  </si>
  <si>
    <t xml:space="preserve">PRESTACIÓN DE LOS SERVICIOS DE CALIFICACIÓN DE CAPACIDAD DE PAGO DE LARGO Y CORTO PLAZO (DENOMINADA TÉCNICAMENTE CALIFICACIÓN NACIONAL DE LARGO Y CORTO PLAZO PARA CON SUS PASIVOS FINANCIEROS) PARA EL DISTRITO DE CARTAGENA. </t>
  </si>
  <si>
    <t>DIVIDENDOS SOCIEDAD PORTUARIA, ICLD LIBRE INVERSIÓN</t>
  </si>
  <si>
    <t>2,3,455,99,1000,20221300100011,2,1,0,00-001 ICLD
2.3.4599.1000.20221300100011.3.3.11.03.95.138 RB DIVIDENDOS DE LA SOCIEDAD PORTUARIA
2.3.4599.1000.20221300100011.3.3.8.03.95.070 R.B SGP PROPOSITO GENERAL LIBRE INVERSIÓN</t>
  </si>
  <si>
    <t>PRESTACIÓN DE SERVICIOS MEDIANTE SOFTWARE (sAAs) DE LOS SISTEMAS DE INFORMACIÓN REQUERIDOS PARA LA ADMINISTRACIÓN Y CONTROL DEL IMPUESTO PREDIAL UNIFICADO, IMPUESTO DE INDUSTRIA Y COMERCIO, RENTAS VARIAS, PRESUPUESTO, CONTABILIDAD Y TESORERÍA CON LA INFRAESTRUCTURA TECNOLÓGICA REQUERIDA PARA SU FUNCIONAMIENTO EN EL DISTRITO DE CARTAGENA</t>
  </si>
  <si>
    <t>LICITACIÓN PÚBLICA</t>
  </si>
  <si>
    <t>Se financian con vigencias futuras (TIENE 3 DISPONIBILIDADES PRESUPUESTALES 90 91 Y 92 DE SEPTIEMBRE DE 2022)</t>
  </si>
  <si>
    <t>Informe de Gestión que demuestre la ejecución de la estrategia</t>
  </si>
  <si>
    <t>PRESTACIÓN DE SERVICIOS DE DIFUSIÓN DE MENSAJES Y CONTENIDOS INSTITUCIONALES EN MEDIOS DE COMUNICACIÓN MASIVOS PARA DAR A CONOCER A LA CIUDADANÍA INFORMACIÓN DE LA SECRETARÍA DE HACIENDA DE LA ALCALDÍA DE CARTAGENA INDIAS</t>
  </si>
  <si>
    <t xml:space="preserve">Acuerdo del concejo distrital </t>
  </si>
  <si>
    <t>1. Recursos Propios - ICLD</t>
  </si>
  <si>
    <t>Informe de gestión que de cuenta del servicio de asistencia técnica para fortalecimiento de unidades productivas colectivas para la generación de ingresos</t>
  </si>
  <si>
    <t>SHD</t>
  </si>
  <si>
    <t>Factores Externos, (lluvias, inundación, paros, bloqueos</t>
  </si>
  <si>
    <t>AUNAR ESFUERZOS TÉCNICOS, HUMANOS Y FINANCIEROS PARA EL DESARROLLO DE 4 UNIDADES PRODUCTIVAS DE GENERACION DE INGRESO EN LA POBLACION INDIGENA, EN EL MARCO DE LAS MEDIDAS CONCERTADAS DE PROUYECTOS PRODUCTIVOS, SOSTENIBLES Y EQUITATIVOS EN LA DIMENSION DE AUTONOMIA ECONOMICA DE LA POBLACION INDIGENA DEL DISTRTIO DE CARTAGENA DE INDIAS</t>
  </si>
  <si>
    <t>Se financian con vigencias futuras y se completan con recursos de 2023</t>
  </si>
  <si>
    <t>Se presentará análisis del impacto de año de pandemia en lo relacionado con recaudo por sobretasa de gasolina.</t>
  </si>
  <si>
    <t xml:space="preserve">PROCEDE BAJO ACUERDO DEL CONCEJO DISTRITAL.
La meta propuesta en septiembre del 2022, para la fecha entre 01 de octubre al 31 de diciembre de 2022, era aumentar el indicador y se realizo, expidiendo los registros presupuestales del acuerdo 099 del 2022 por un total de $ 28.900.950.282
Se está revisando la meta que se expondrá para 2023 la cual se sustentará en documento técnico </t>
  </si>
  <si>
    <t>Informe de Gestión</t>
  </si>
  <si>
    <t>Informe de gestión</t>
  </si>
  <si>
    <t>Informe de getsión que demuestre la ejecución de las estrategias</t>
  </si>
  <si>
    <t>Acciones para fortalecer los procesos de cobro coactivo y persuasivo, así como los de fiscalización.</t>
  </si>
  <si>
    <t>Software desarrollado</t>
  </si>
  <si>
    <t>Informe de gestión que de cuenta de las estrategias</t>
  </si>
  <si>
    <t xml:space="preserve">1. La Secretaría de Hacienda verificará el cumplimineto de las metas programadas en el plan de desarrollo a través del instrumento de plan de acción y el reporte mensual en la plataforma SPI. Si se encuentra en cumplimiento se realizaran mesas de trabajo y seguimiento especifico a las metas caídas
2. La Secretaría de Hacienda verificará la ejecución efectiva de los recursos asignados a través de los proyectos formulados y los planes de acción mensual a traves de reuniones de seguimiento e informes de gestión. </t>
  </si>
  <si>
    <t>Posibilidad de perdida reputacional debido a bajo porcentaje de ejecución de los programas</t>
  </si>
  <si>
    <t>% AVANCE</t>
  </si>
  <si>
    <t>70% o más</t>
  </si>
  <si>
    <t xml:space="preserve">50-70% </t>
  </si>
  <si>
    <t>0-50%</t>
  </si>
  <si>
    <t xml:space="preserve">Cumplimiento </t>
  </si>
  <si>
    <t xml:space="preserve">PROCEDE BAJO ACUERDO DEL CONCEJO DISTRITAL.
La meta propuesta en septiembre del 2022, para la fecha entre 01 de octubre al 31 de diciembre de 2022, era aumentar el indicador y se realizo, expidiendo los registros presupuestales del acuerdo 099 del 2022 por un total de $ 28.900.950.282
Para el 2023 la meta se estipula conforme a los recursos asignados por Planeación Distrital a este proyecto de inversión. </t>
  </si>
  <si>
    <t>Conforme al comportamiento de recaudo, se pone en la meta programada el prepuestupesto de cumplimiento de meta, pues se espera superar lo indicado en el plan de desarrollo en el cuatrienio.
Informe de seguimiento a la implementación de la plataforma</t>
  </si>
  <si>
    <t>Conforme al comportamiento de recaudo, se pone en la meta programada el prepuestupesto de cumplimiento de meta, pues se espera superar lo indicado en el plan de desarrollo en el cuatrienio.
Se presentará análisis del impacto de año de pandemia en lo relacionado con recaudo por sobretasa de gasolina.</t>
  </si>
  <si>
    <t xml:space="preserve">Informes en el marco del convenio interadministrativo GO CATASTRO </t>
  </si>
  <si>
    <t xml:space="preserve">Anuar Esfuerzos para la Gestión Catastral, en el marco de la prestación del servicio público mediante la ejecución de operaciones técnicas y administrativas de los procesos de actualización, conservación y difusión de la información catastral (Urbana y Rural) en el marco de la actividad denominada “Realizar acciones para el diseño de la oficina de catastro y la oficina de plusvalía del Distrito de Cartagena” </t>
  </si>
  <si>
    <t xml:space="preserve">Gestión con Valores para Resultados
Direccionamiento estratégico y planeación </t>
  </si>
  <si>
    <t xml:space="preserve">Gestión del conocimiento y la innovación
Direccionamiento estratégico y planeación </t>
  </si>
  <si>
    <t xml:space="preserve">Gestion con valores por resultados
Direccionamiento estratégico y planeación </t>
  </si>
  <si>
    <t>Gestión con Valores - Relación Estado Ciudadano
Política inst y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</si>
</sst>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0;[Red]0"/>
    <numFmt numFmtId="169" formatCode="d/m/yyyy"/>
    <numFmt numFmtId="170" formatCode="_-&quot;$&quot;\ * #,##0_-;\-&quot;$&quot;\ * #,##0_-;_-&quot;$&quot;\ * &quot;-&quot;_-;_-@"/>
    <numFmt numFmtId="171" formatCode="&quot;$&quot;\ #,##0.00"/>
    <numFmt numFmtId="172" formatCode="_-* #,##0_-;\-* #,##0_-;_-* &quot;-&quot;??_-;_-@"/>
    <numFmt numFmtId="173" formatCode="\$\ #,##0.00"/>
    <numFmt numFmtId="174" formatCode="_-&quot;$&quot;\ * #,##0_-;\-&quot;$&quot;\ * #,##0_-;_-&quot;$&quot;\ * &quot;-&quot;??_-;_-@_-"/>
    <numFmt numFmtId="175" formatCode="&quot;$&quot;\ #,##0"/>
  </numFmts>
  <fonts count="43"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1"/>
      <color theme="1" tint="4.9989318521683403E-2"/>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rgb="FF0C0C0C"/>
      <name val="Arial"/>
      <family val="2"/>
    </font>
    <font>
      <sz val="11"/>
      <color theme="1"/>
      <name val="Calibri"/>
      <family val="2"/>
      <scheme val="minor"/>
    </font>
    <font>
      <sz val="10"/>
      <color theme="1"/>
      <name val="Arial"/>
      <family val="2"/>
    </font>
    <font>
      <sz val="10"/>
      <color rgb="FF000000"/>
      <name val="Arial"/>
      <family val="2"/>
    </font>
    <font>
      <sz val="14"/>
      <color theme="1"/>
      <name val="Arial"/>
      <family val="2"/>
    </font>
    <font>
      <sz val="8"/>
      <name val="Calibri"/>
      <family val="2"/>
      <scheme val="minor"/>
    </font>
    <font>
      <sz val="11"/>
      <name val="Arial"/>
      <family val="2"/>
    </font>
    <font>
      <b/>
      <sz val="20"/>
      <color theme="1"/>
      <name val="Arial"/>
      <family val="2"/>
    </font>
    <font>
      <b/>
      <sz val="20"/>
      <color rgb="FFFF0000"/>
      <name val="Arial"/>
      <family val="2"/>
    </font>
    <font>
      <b/>
      <i/>
      <u/>
      <sz val="20"/>
      <color rgb="FFFF0000"/>
      <name val="Arial"/>
      <family val="2"/>
    </font>
    <font>
      <b/>
      <u/>
      <sz val="20"/>
      <color rgb="FFFF0000"/>
      <name val="Arial"/>
      <family val="2"/>
    </font>
    <font>
      <b/>
      <sz val="16"/>
      <color theme="1"/>
      <name val="Arial"/>
      <family val="2"/>
    </font>
    <font>
      <sz val="12"/>
      <color theme="1"/>
      <name val="Arial"/>
      <family val="2"/>
    </font>
    <font>
      <sz val="14"/>
      <color rgb="FF0C0C0C"/>
      <name val="Arial"/>
      <family val="2"/>
    </font>
    <font>
      <sz val="12"/>
      <color rgb="FF0C0C0C"/>
      <name val="Arial"/>
      <family val="2"/>
    </font>
    <font>
      <sz val="14"/>
      <name val="Arial"/>
      <family val="2"/>
    </font>
    <font>
      <sz val="11"/>
      <color rgb="FF000000"/>
      <name val="Arial"/>
      <family val="2"/>
    </font>
    <font>
      <sz val="12"/>
      <color theme="1" tint="4.9989318521683403E-2"/>
      <name val="Arial"/>
      <family val="2"/>
    </font>
    <font>
      <sz val="11"/>
      <color theme="1"/>
      <name val="Calibri"/>
      <family val="2"/>
    </font>
    <font>
      <sz val="11"/>
      <name val="Calibri"/>
      <family val="2"/>
    </font>
    <font>
      <sz val="11"/>
      <name val="Calibri"/>
      <family val="2"/>
      <scheme val="minor"/>
    </font>
  </fonts>
  <fills count="13">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22">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1" fillId="0" borderId="0"/>
    <xf numFmtId="41"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9" fontId="21" fillId="0" borderId="0" applyFont="0" applyFill="0" applyBorder="0" applyAlignment="0" applyProtection="0"/>
    <xf numFmtId="167" fontId="23" fillId="0" borderId="0" applyFont="0" applyFill="0" applyBorder="0" applyAlignment="0" applyProtection="0"/>
    <xf numFmtId="0" fontId="23" fillId="0" borderId="0"/>
    <xf numFmtId="9" fontId="23" fillId="0" borderId="0" applyFont="0" applyFill="0" applyBorder="0" applyAlignment="0" applyProtection="0"/>
    <xf numFmtId="167" fontId="23"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0" fontId="21" fillId="0" borderId="0"/>
    <xf numFmtId="9"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cellStyleXfs>
  <cellXfs count="408">
    <xf numFmtId="0" fontId="0" fillId="0" borderId="0" xfId="0"/>
    <xf numFmtId="0" fontId="6" fillId="0" borderId="0" xfId="0" applyFont="1" applyAlignment="1">
      <alignment horizontal="center" vertical="center" wrapText="1"/>
    </xf>
    <xf numFmtId="0" fontId="2" fillId="3" borderId="1" xfId="0" applyFont="1" applyFill="1" applyBorder="1" applyAlignment="1">
      <alignment horizontal="center" vertical="center" wrapText="1"/>
    </xf>
    <xf numFmtId="0" fontId="14" fillId="0" borderId="19" xfId="4" applyFont="1" applyBorder="1" applyAlignment="1">
      <alignment horizontal="center" vertical="center"/>
    </xf>
    <xf numFmtId="14" fontId="14" fillId="0" borderId="2" xfId="4" applyNumberFormat="1" applyFont="1" applyBorder="1"/>
    <xf numFmtId="0" fontId="14" fillId="0" borderId="24" xfId="4" applyFont="1" applyBorder="1" applyAlignment="1">
      <alignment horizontal="center" vertical="center"/>
    </xf>
    <xf numFmtId="14" fontId="14" fillId="0" borderId="25" xfId="4" applyNumberFormat="1" applyFont="1" applyBorder="1"/>
    <xf numFmtId="0" fontId="14" fillId="0" borderId="20" xfId="4" applyFont="1" applyBorder="1" applyAlignment="1">
      <alignment horizontal="center" vertical="center"/>
    </xf>
    <xf numFmtId="14" fontId="0" fillId="0" borderId="1" xfId="0" applyNumberFormat="1" applyBorder="1" applyAlignment="1">
      <alignment horizontal="center" vertical="center"/>
    </xf>
    <xf numFmtId="0" fontId="14" fillId="0" borderId="19" xfId="4" applyFont="1" applyBorder="1"/>
    <xf numFmtId="0" fontId="14" fillId="0" borderId="20" xfId="4" applyFont="1" applyBorder="1"/>
    <xf numFmtId="0" fontId="13" fillId="4" borderId="21" xfId="4" applyFont="1" applyFill="1" applyBorder="1" applyAlignment="1">
      <alignment horizontal="center" vertical="center"/>
    </xf>
    <xf numFmtId="0" fontId="13" fillId="4" borderId="18" xfId="4" applyFont="1" applyFill="1" applyBorder="1" applyAlignment="1">
      <alignment horizontal="center" vertical="center"/>
    </xf>
    <xf numFmtId="0" fontId="0" fillId="0" borderId="0" xfId="0" applyAlignment="1">
      <alignment vertical="center"/>
    </xf>
    <xf numFmtId="0" fontId="13" fillId="4" borderId="23" xfId="4" applyFont="1" applyFill="1" applyBorder="1" applyAlignment="1">
      <alignment vertical="center"/>
    </xf>
    <xf numFmtId="0" fontId="13" fillId="4" borderId="19"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6"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22"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25" xfId="4" applyFont="1" applyFill="1" applyBorder="1" applyAlignment="1">
      <alignment vertical="center"/>
    </xf>
    <xf numFmtId="0" fontId="13" fillId="4" borderId="23" xfId="4" applyFont="1" applyFill="1" applyBorder="1" applyAlignment="1">
      <alignment horizontal="center" vertical="center"/>
    </xf>
    <xf numFmtId="0" fontId="12" fillId="0" borderId="1" xfId="4" applyFont="1" applyBorder="1" applyAlignment="1">
      <alignment horizontal="center" vertical="center" wrapText="1"/>
    </xf>
    <xf numFmtId="168" fontId="5" fillId="0" borderId="0" xfId="0" applyNumberFormat="1" applyFont="1" applyAlignment="1">
      <alignment horizontal="center" vertical="center" wrapText="1"/>
    </xf>
    <xf numFmtId="9" fontId="5" fillId="0" borderId="1" xfId="8" applyFont="1" applyFill="1" applyBorder="1" applyAlignment="1">
      <alignment horizontal="center" vertical="center" wrapText="1"/>
    </xf>
    <xf numFmtId="0" fontId="5" fillId="7" borderId="0" xfId="0" applyFont="1" applyFill="1" applyAlignment="1">
      <alignment horizontal="center" vertical="center" wrapText="1"/>
    </xf>
    <xf numFmtId="165" fontId="5" fillId="0" borderId="1" xfId="7" applyNumberFormat="1" applyFont="1" applyFill="1" applyBorder="1" applyAlignment="1">
      <alignment horizontal="center" vertical="center" wrapText="1"/>
    </xf>
    <xf numFmtId="0" fontId="26" fillId="0" borderId="0" xfId="0" applyFont="1" applyAlignment="1">
      <alignment horizontal="center" vertical="center" wrapText="1"/>
    </xf>
    <xf numFmtId="1" fontId="5" fillId="0" borderId="0" xfId="0" applyNumberFormat="1" applyFont="1" applyAlignment="1">
      <alignment horizontal="center" vertical="center" wrapText="1"/>
    </xf>
    <xf numFmtId="0" fontId="28" fillId="0" borderId="0" xfId="0" applyFont="1" applyAlignment="1">
      <alignment horizontal="center" vertical="center" wrapText="1"/>
    </xf>
    <xf numFmtId="166" fontId="5" fillId="0" borderId="0" xfId="0" applyNumberFormat="1" applyFont="1" applyAlignment="1">
      <alignment horizontal="center"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167" fontId="40" fillId="0" borderId="1" xfId="6" applyFont="1" applyFill="1" applyBorder="1" applyAlignment="1">
      <alignment horizontal="center" vertical="center" wrapText="1"/>
    </xf>
    <xf numFmtId="0" fontId="42" fillId="0" borderId="1" xfId="16"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5" fillId="0" borderId="1" xfId="0" applyFont="1" applyBorder="1" applyAlignment="1">
      <alignment horizontal="center" vertical="center" wrapText="1"/>
    </xf>
    <xf numFmtId="14" fontId="40" fillId="0" borderId="1" xfId="6" applyNumberFormat="1" applyFont="1" applyFill="1" applyBorder="1" applyAlignment="1">
      <alignment horizontal="center" vertical="center" wrapText="1"/>
    </xf>
    <xf numFmtId="0" fontId="5" fillId="0" borderId="35" xfId="0" applyFont="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71" fontId="5"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7" fillId="0" borderId="1" xfId="0" applyFont="1" applyBorder="1" applyAlignment="1">
      <alignment horizontal="center" vertical="center" wrapText="1"/>
    </xf>
    <xf numFmtId="17"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28" fillId="0" borderId="35" xfId="0" applyFont="1" applyBorder="1" applyAlignment="1">
      <alignment horizontal="center" vertical="center" wrapText="1"/>
    </xf>
    <xf numFmtId="0" fontId="28" fillId="0" borderId="3" xfId="0" applyFont="1" applyBorder="1" applyAlignment="1">
      <alignment horizontal="center" vertical="center" wrapText="1"/>
    </xf>
    <xf numFmtId="9" fontId="2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167" fontId="5" fillId="0" borderId="1" xfId="6" applyFont="1" applyFill="1" applyBorder="1" applyAlignment="1">
      <alignment horizontal="center" vertical="center" wrapText="1"/>
    </xf>
    <xf numFmtId="167" fontId="5" fillId="0" borderId="0" xfId="6" applyFont="1" applyFill="1" applyAlignment="1">
      <alignment horizontal="center" vertical="center" wrapText="1"/>
    </xf>
    <xf numFmtId="3" fontId="26" fillId="0" borderId="3" xfId="0" applyNumberFormat="1" applyFont="1" applyBorder="1" applyAlignment="1">
      <alignment horizontal="center" vertical="center" wrapText="1"/>
    </xf>
    <xf numFmtId="3" fontId="37" fillId="0" borderId="3"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0" fontId="5" fillId="0" borderId="42" xfId="0" applyFont="1" applyBorder="1" applyAlignment="1">
      <alignment horizontal="center" vertical="center"/>
    </xf>
    <xf numFmtId="9" fontId="5" fillId="0" borderId="36" xfId="0" applyNumberFormat="1" applyFont="1" applyBorder="1" applyAlignment="1">
      <alignment horizontal="center" vertical="center"/>
    </xf>
    <xf numFmtId="14" fontId="5" fillId="0" borderId="36" xfId="0" applyNumberFormat="1"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167" fontId="5" fillId="0" borderId="1" xfId="16" applyFont="1" applyFill="1" applyBorder="1" applyAlignment="1">
      <alignment horizontal="center" vertical="center" wrapText="1"/>
    </xf>
    <xf numFmtId="0" fontId="5" fillId="0" borderId="1" xfId="4" applyFont="1" applyBorder="1" applyAlignment="1">
      <alignment horizontal="center" vertical="center" wrapText="1"/>
    </xf>
    <xf numFmtId="0" fontId="5" fillId="0" borderId="1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1" xfId="0" applyFont="1" applyBorder="1" applyAlignment="1">
      <alignment horizontal="center" vertical="center" wrapText="1"/>
    </xf>
    <xf numFmtId="170" fontId="5" fillId="0" borderId="36" xfId="0" applyNumberFormat="1" applyFont="1" applyBorder="1" applyAlignment="1">
      <alignment horizontal="center" vertical="center"/>
    </xf>
    <xf numFmtId="0" fontId="5" fillId="0" borderId="1" xfId="0" applyFont="1" applyBorder="1" applyAlignment="1">
      <alignment horizontal="center" vertical="center"/>
    </xf>
    <xf numFmtId="167" fontId="5" fillId="0" borderId="1" xfId="16" applyFont="1" applyFill="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wrapText="1"/>
    </xf>
    <xf numFmtId="0" fontId="5" fillId="0" borderId="16" xfId="4" applyFont="1" applyBorder="1" applyAlignment="1">
      <alignment horizontal="center" vertical="center"/>
    </xf>
    <xf numFmtId="0" fontId="5" fillId="0" borderId="1" xfId="4" applyFont="1" applyBorder="1" applyAlignment="1">
      <alignment horizontal="center" vertical="center"/>
    </xf>
    <xf numFmtId="0" fontId="5" fillId="0" borderId="42" xfId="0" applyFont="1" applyBorder="1" applyAlignment="1">
      <alignment horizontal="center" vertical="center" wrapText="1"/>
    </xf>
    <xf numFmtId="171" fontId="28" fillId="0" borderId="1" xfId="0" applyNumberFormat="1" applyFont="1" applyBorder="1" applyAlignment="1">
      <alignment horizontal="center" vertical="center"/>
    </xf>
    <xf numFmtId="171"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wrapText="1"/>
    </xf>
    <xf numFmtId="9" fontId="5" fillId="0" borderId="37" xfId="4" applyNumberFormat="1" applyFont="1" applyBorder="1" applyAlignment="1">
      <alignment horizontal="center" vertical="center" wrapText="1"/>
    </xf>
    <xf numFmtId="14" fontId="5" fillId="0" borderId="36" xfId="0" applyNumberFormat="1" applyFont="1" applyBorder="1" applyAlignment="1">
      <alignment horizontal="center" vertical="center" wrapText="1"/>
    </xf>
    <xf numFmtId="0" fontId="28" fillId="0" borderId="1" xfId="4" applyFont="1" applyBorder="1" applyAlignment="1">
      <alignment horizontal="center" vertical="center" wrapText="1"/>
    </xf>
    <xf numFmtId="171" fontId="24" fillId="0" borderId="5" xfId="0" applyNumberFormat="1" applyFont="1" applyBorder="1" applyAlignment="1">
      <alignment horizontal="center" vertical="center" wrapText="1"/>
    </xf>
    <xf numFmtId="0" fontId="5" fillId="0" borderId="37" xfId="4" applyFont="1" applyBorder="1" applyAlignment="1">
      <alignment horizontal="center" vertical="center" wrapText="1"/>
    </xf>
    <xf numFmtId="0" fontId="5" fillId="0" borderId="36" xfId="4" applyFont="1" applyBorder="1" applyAlignment="1">
      <alignment horizontal="center" vertical="center" wrapText="1"/>
    </xf>
    <xf numFmtId="14" fontId="5" fillId="0" borderId="37" xfId="4" applyNumberFormat="1" applyFont="1" applyBorder="1" applyAlignment="1">
      <alignment horizontal="center" vertical="center" wrapText="1"/>
    </xf>
    <xf numFmtId="167" fontId="5" fillId="0" borderId="39" xfId="9" applyFont="1" applyFill="1" applyBorder="1" applyAlignment="1">
      <alignment horizontal="center" vertical="center" wrapText="1"/>
    </xf>
    <xf numFmtId="0" fontId="5" fillId="0" borderId="40" xfId="4" applyFont="1" applyBorder="1" applyAlignment="1">
      <alignment horizontal="center" vertical="center" wrapText="1"/>
    </xf>
    <xf numFmtId="0" fontId="24" fillId="0" borderId="1" xfId="0" applyFont="1" applyBorder="1" applyAlignment="1">
      <alignment horizontal="center" vertical="center" wrapText="1"/>
    </xf>
    <xf numFmtId="9" fontId="5" fillId="0" borderId="36" xfId="4" applyNumberFormat="1" applyFont="1" applyBorder="1" applyAlignment="1">
      <alignment horizontal="center" vertical="center" wrapText="1"/>
    </xf>
    <xf numFmtId="14" fontId="5" fillId="0" borderId="36" xfId="4" applyNumberFormat="1" applyFont="1" applyBorder="1" applyAlignment="1">
      <alignment horizontal="center" vertical="center" wrapText="1"/>
    </xf>
    <xf numFmtId="167" fontId="5" fillId="0" borderId="41" xfId="9" applyFont="1" applyFill="1" applyBorder="1" applyAlignment="1">
      <alignment horizontal="center" vertical="center" wrapText="1"/>
    </xf>
    <xf numFmtId="0" fontId="5" fillId="0" borderId="42" xfId="4" applyFont="1" applyBorder="1" applyAlignment="1">
      <alignment horizontal="center" vertical="center" wrapText="1"/>
    </xf>
    <xf numFmtId="171" fontId="24" fillId="0" borderId="14"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5" fillId="0" borderId="1" xfId="0" applyFont="1" applyBorder="1" applyAlignment="1">
      <alignment horizontal="center" vertical="center" wrapText="1"/>
    </xf>
    <xf numFmtId="9"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0" fontId="11" fillId="0" borderId="35" xfId="0" applyFont="1" applyBorder="1" applyAlignment="1">
      <alignment horizontal="center" vertical="center" wrapText="1"/>
    </xf>
    <xf numFmtId="0" fontId="24" fillId="0" borderId="35" xfId="0" applyFont="1" applyBorder="1" applyAlignment="1">
      <alignment horizontal="center" vertical="center" wrapText="1"/>
    </xf>
    <xf numFmtId="171" fontId="24" fillId="0" borderId="1" xfId="0" applyNumberFormat="1" applyFont="1" applyBorder="1" applyAlignment="1">
      <alignment horizontal="center" vertical="center" wrapText="1"/>
    </xf>
    <xf numFmtId="0" fontId="5" fillId="0" borderId="35" xfId="10" applyFont="1" applyBorder="1" applyAlignment="1">
      <alignment horizontal="center" vertical="center" wrapText="1"/>
    </xf>
    <xf numFmtId="14" fontId="5" fillId="0" borderId="1" xfId="10" applyNumberFormat="1" applyFont="1" applyBorder="1" applyAlignment="1">
      <alignment horizontal="center" vertical="center" wrapText="1"/>
    </xf>
    <xf numFmtId="173" fontId="28" fillId="0" borderId="1"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1"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36" xfId="10" applyFont="1" applyBorder="1" applyAlignment="1">
      <alignment horizontal="center" vertical="center" wrapText="1"/>
    </xf>
    <xf numFmtId="9" fontId="5" fillId="0" borderId="1" xfId="11" applyFont="1" applyFill="1" applyBorder="1" applyAlignment="1">
      <alignment horizontal="center" vertical="center" wrapText="1"/>
    </xf>
    <xf numFmtId="173" fontId="28" fillId="0" borderId="37" xfId="0" applyNumberFormat="1" applyFont="1" applyBorder="1" applyAlignment="1">
      <alignment horizontal="center" vertical="center" wrapText="1"/>
    </xf>
    <xf numFmtId="0" fontId="5" fillId="0" borderId="1" xfId="10" applyFont="1" applyBorder="1" applyAlignment="1">
      <alignment vertical="center" wrapText="1"/>
    </xf>
    <xf numFmtId="173" fontId="28" fillId="0" borderId="36" xfId="0" applyNumberFormat="1" applyFont="1" applyBorder="1" applyAlignment="1">
      <alignment horizontal="center" vertical="center" wrapText="1"/>
    </xf>
    <xf numFmtId="0" fontId="5" fillId="0" borderId="42" xfId="10" applyFont="1" applyBorder="1" applyAlignment="1">
      <alignment horizontal="center" vertical="center" wrapText="1"/>
    </xf>
    <xf numFmtId="0" fontId="0" fillId="0" borderId="1" xfId="0" applyBorder="1" applyAlignment="1">
      <alignment horizontal="center" vertical="center" wrapText="1"/>
    </xf>
    <xf numFmtId="9" fontId="0" fillId="0" borderId="1" xfId="18" applyFont="1" applyFill="1" applyBorder="1" applyAlignment="1">
      <alignment horizontal="center" vertical="center" wrapText="1"/>
    </xf>
    <xf numFmtId="164" fontId="0" fillId="0" borderId="1" xfId="0" applyNumberForma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74" fontId="14" fillId="0" borderId="1" xfId="6" applyNumberFormat="1" applyFont="1" applyFill="1" applyBorder="1" applyAlignment="1">
      <alignment horizontal="center" vertical="center" wrapText="1"/>
    </xf>
    <xf numFmtId="168" fontId="14" fillId="0" borderId="1" xfId="0" applyNumberFormat="1" applyFont="1" applyBorder="1" applyAlignment="1">
      <alignment horizontal="center" vertical="center" wrapText="1"/>
    </xf>
    <xf numFmtId="14" fontId="21" fillId="0" borderId="1" xfId="17" applyNumberFormat="1" applyBorder="1" applyAlignment="1">
      <alignment horizontal="center" vertical="center" wrapText="1"/>
    </xf>
    <xf numFmtId="0" fontId="21" fillId="0" borderId="1" xfId="17" applyBorder="1" applyAlignment="1">
      <alignment horizontal="center" vertical="center" wrapText="1"/>
    </xf>
    <xf numFmtId="0" fontId="28" fillId="0" borderId="35" xfId="0" applyFont="1" applyBorder="1" applyAlignment="1">
      <alignment vertical="center" wrapText="1"/>
    </xf>
    <xf numFmtId="171" fontId="28" fillId="0" borderId="1" xfId="0" applyNumberFormat="1" applyFont="1" applyBorder="1" applyAlignment="1">
      <alignment vertical="center"/>
    </xf>
    <xf numFmtId="171" fontId="28" fillId="0" borderId="1" xfId="0" applyNumberFormat="1" applyFont="1" applyBorder="1" applyAlignment="1">
      <alignment vertical="center" wrapText="1"/>
    </xf>
    <xf numFmtId="14" fontId="28" fillId="0" borderId="1" xfId="0" applyNumberFormat="1" applyFont="1" applyBorder="1" applyAlignment="1">
      <alignment horizontal="center" vertical="center"/>
    </xf>
    <xf numFmtId="0" fontId="40" fillId="0" borderId="1" xfId="6" applyNumberFormat="1" applyFont="1" applyFill="1" applyBorder="1" applyAlignment="1">
      <alignment horizontal="center" vertical="center" wrapText="1"/>
    </xf>
    <xf numFmtId="9" fontId="40" fillId="0" borderId="1" xfId="0" applyNumberFormat="1" applyFont="1" applyBorder="1" applyAlignment="1">
      <alignment horizontal="center" vertical="center" wrapText="1"/>
    </xf>
    <xf numFmtId="175" fontId="42" fillId="0" borderId="1" xfId="16" applyNumberFormat="1" applyFont="1" applyFill="1" applyBorder="1" applyAlignment="1">
      <alignment horizontal="center" vertical="center" wrapText="1"/>
    </xf>
    <xf numFmtId="171" fontId="42" fillId="0" borderId="1" xfId="16" applyNumberFormat="1" applyFont="1" applyFill="1" applyBorder="1" applyAlignment="1">
      <alignment horizontal="center" vertical="center" wrapText="1"/>
    </xf>
    <xf numFmtId="0" fontId="28" fillId="0" borderId="1" xfId="17" applyFont="1" applyBorder="1" applyAlignment="1">
      <alignment horizontal="center" vertical="center" wrapText="1"/>
    </xf>
    <xf numFmtId="0" fontId="37" fillId="0" borderId="1" xfId="10" applyFont="1" applyBorder="1" applyAlignment="1">
      <alignment horizontal="center" vertical="center" wrapText="1"/>
    </xf>
    <xf numFmtId="0" fontId="28" fillId="0" borderId="1" xfId="10" applyFont="1" applyBorder="1" applyAlignment="1">
      <alignment horizontal="center" vertical="center" wrapText="1"/>
    </xf>
    <xf numFmtId="1" fontId="28" fillId="0" borderId="1" xfId="10" applyNumberFormat="1" applyFont="1" applyBorder="1" applyAlignment="1">
      <alignment horizontal="center" vertical="center" wrapText="1"/>
    </xf>
    <xf numFmtId="1" fontId="37" fillId="0" borderId="1" xfId="0" applyNumberFormat="1" applyFont="1" applyBorder="1" applyAlignment="1">
      <alignment horizontal="center" vertical="center" wrapText="1"/>
    </xf>
    <xf numFmtId="9" fontId="37" fillId="0" borderId="1" xfId="8" applyFont="1" applyBorder="1" applyAlignment="1">
      <alignment horizontal="center" vertical="center" wrapText="1"/>
    </xf>
    <xf numFmtId="9" fontId="28" fillId="0" borderId="1" xfId="8" applyFont="1" applyBorder="1" applyAlignment="1">
      <alignment horizontal="center" vertical="center" wrapText="1"/>
    </xf>
    <xf numFmtId="9" fontId="22" fillId="0" borderId="1" xfId="8" applyFont="1" applyBorder="1" applyAlignment="1">
      <alignment horizontal="center" vertical="center" wrapText="1"/>
    </xf>
    <xf numFmtId="9" fontId="42" fillId="0" borderId="1" xfId="8" applyFont="1" applyFill="1" applyBorder="1" applyAlignment="1">
      <alignment horizontal="center" vertical="center" wrapText="1"/>
    </xf>
    <xf numFmtId="9" fontId="6" fillId="0" borderId="0" xfId="8" applyFont="1" applyAlignment="1">
      <alignment horizontal="center" vertical="center" wrapText="1"/>
    </xf>
    <xf numFmtId="9" fontId="42" fillId="9" borderId="1" xfId="8" applyFont="1" applyFill="1" applyBorder="1" applyAlignment="1">
      <alignment horizontal="center" vertical="center" wrapText="1"/>
    </xf>
    <xf numFmtId="9" fontId="42" fillId="10" borderId="1" xfId="8" applyFont="1" applyFill="1" applyBorder="1" applyAlignment="1">
      <alignment horizontal="center" vertical="center" wrapText="1"/>
    </xf>
    <xf numFmtId="3" fontId="26"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wrapText="1"/>
    </xf>
    <xf numFmtId="9" fontId="37" fillId="9" borderId="1" xfId="8" applyFont="1" applyFill="1" applyBorder="1" applyAlignment="1">
      <alignment horizontal="center" vertical="center" wrapText="1"/>
    </xf>
    <xf numFmtId="0" fontId="5" fillId="12" borderId="0" xfId="0" applyFont="1" applyFill="1" applyAlignment="1">
      <alignment horizontal="center" vertical="center" wrapText="1"/>
    </xf>
    <xf numFmtId="0" fontId="0" fillId="12" borderId="0" xfId="0" applyFill="1" applyAlignment="1">
      <alignment horizontal="center" vertical="center" wrapText="1"/>
    </xf>
    <xf numFmtId="0" fontId="5" fillId="11"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42" fillId="6" borderId="1" xfId="16" applyNumberFormat="1" applyFont="1" applyFill="1" applyBorder="1" applyAlignment="1">
      <alignment horizontal="center" vertical="center" wrapText="1"/>
    </xf>
    <xf numFmtId="171" fontId="5"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9" fontId="40" fillId="0" borderId="1" xfId="8"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7" fillId="0" borderId="0" xfId="0" applyFont="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18" fillId="0" borderId="1" xfId="0" applyFont="1" applyBorder="1" applyAlignment="1">
      <alignment horizontal="center" vertical="center"/>
    </xf>
    <xf numFmtId="0" fontId="0" fillId="0" borderId="12"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6" fillId="0" borderId="14" xfId="0" applyFont="1" applyBorder="1" applyAlignment="1">
      <alignment horizontal="justify" vertical="center" wrapText="1"/>
    </xf>
    <xf numFmtId="0" fontId="16" fillId="0" borderId="15" xfId="0" applyFont="1" applyBorder="1" applyAlignment="1">
      <alignment horizontal="justify" vertical="center" wrapText="1"/>
    </xf>
    <xf numFmtId="0" fontId="16" fillId="0" borderId="16" xfId="0" applyFont="1" applyBorder="1" applyAlignment="1">
      <alignment horizontal="justify"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5" xfId="0" applyBorder="1" applyAlignment="1">
      <alignment horizontal="center" vertical="center"/>
    </xf>
    <xf numFmtId="0" fontId="5" fillId="0" borderId="1" xfId="0" applyFont="1" applyBorder="1" applyAlignment="1">
      <alignment horizontal="center"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6" borderId="35"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0" fillId="0" borderId="35"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3" xfId="0" applyFont="1" applyBorder="1" applyAlignment="1">
      <alignment horizontal="center" vertical="center" wrapText="1"/>
    </xf>
    <xf numFmtId="0" fontId="42" fillId="0" borderId="35" xfId="16" applyNumberFormat="1" applyFont="1" applyFill="1" applyBorder="1" applyAlignment="1">
      <alignment horizontal="center" vertical="center" wrapText="1"/>
    </xf>
    <xf numFmtId="0" fontId="42" fillId="0" borderId="3" xfId="16" applyNumberFormat="1"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3" xfId="0" applyFont="1" applyBorder="1" applyAlignment="1">
      <alignment horizontal="center" vertical="center" wrapText="1"/>
    </xf>
    <xf numFmtId="168" fontId="14" fillId="0" borderId="35" xfId="0" applyNumberFormat="1" applyFont="1" applyBorder="1" applyAlignment="1">
      <alignment horizontal="center" vertical="center" wrapText="1"/>
    </xf>
    <xf numFmtId="168" fontId="14" fillId="0" borderId="3" xfId="0" applyNumberFormat="1" applyFont="1" applyBorder="1" applyAlignment="1">
      <alignment horizontal="center" vertical="center" wrapText="1"/>
    </xf>
    <xf numFmtId="174" fontId="14" fillId="0" borderId="1" xfId="6" applyNumberFormat="1" applyFont="1" applyFill="1" applyBorder="1" applyAlignment="1">
      <alignment horizontal="center" vertical="center" wrapText="1"/>
    </xf>
    <xf numFmtId="0" fontId="40" fillId="0" borderId="38" xfId="0" applyFont="1" applyBorder="1" applyAlignment="1">
      <alignment horizontal="center" vertical="center" wrapText="1"/>
    </xf>
    <xf numFmtId="9" fontId="40" fillId="0" borderId="38" xfId="8" applyFont="1" applyFill="1" applyBorder="1" applyAlignment="1">
      <alignment horizontal="center" vertical="center" wrapText="1"/>
    </xf>
    <xf numFmtId="9" fontId="40" fillId="0" borderId="3" xfId="8" applyFont="1" applyFill="1" applyBorder="1" applyAlignment="1">
      <alignment horizontal="center" vertical="center" wrapText="1"/>
    </xf>
    <xf numFmtId="9" fontId="40" fillId="0" borderId="35" xfId="8"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5" fillId="0" borderId="4" xfId="0" applyFont="1" applyBorder="1" applyAlignment="1">
      <alignment horizontal="center" vertical="center" wrapText="1"/>
    </xf>
    <xf numFmtId="1" fontId="37" fillId="0" borderId="35"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xf>
    <xf numFmtId="1" fontId="26" fillId="0" borderId="35"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2" fillId="0" borderId="3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 xfId="0" applyFont="1" applyBorder="1" applyAlignment="1">
      <alignment horizontal="center" vertical="center" wrapText="1"/>
    </xf>
    <xf numFmtId="168" fontId="5" fillId="0" borderId="35" xfId="0" applyNumberFormat="1" applyFont="1" applyBorder="1" applyAlignment="1">
      <alignment horizontal="center" vertical="center" wrapText="1"/>
    </xf>
    <xf numFmtId="168" fontId="5" fillId="0" borderId="4" xfId="0" applyNumberFormat="1" applyFont="1" applyBorder="1" applyAlignment="1">
      <alignment horizontal="center" vertical="center" wrapText="1"/>
    </xf>
    <xf numFmtId="168" fontId="5" fillId="0" borderId="3" xfId="0" applyNumberFormat="1" applyFont="1" applyBorder="1" applyAlignment="1">
      <alignment horizontal="center" vertical="center" wrapText="1"/>
    </xf>
    <xf numFmtId="0" fontId="36" fillId="0" borderId="35"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168" fontId="5" fillId="0" borderId="1" xfId="0" applyNumberFormat="1" applyFont="1" applyBorder="1" applyAlignment="1">
      <alignment horizontal="center" vertical="center" wrapText="1"/>
    </xf>
    <xf numFmtId="0" fontId="28" fillId="0" borderId="35" xfId="17" applyFont="1" applyBorder="1" applyAlignment="1">
      <alignment horizontal="center" vertical="center" wrapText="1"/>
    </xf>
    <xf numFmtId="0" fontId="28" fillId="0" borderId="3" xfId="17" applyFont="1" applyBorder="1" applyAlignment="1">
      <alignment horizontal="center" vertical="center" wrapText="1"/>
    </xf>
    <xf numFmtId="0" fontId="5" fillId="0" borderId="4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5" fillId="0" borderId="1" xfId="17" applyFont="1" applyBorder="1" applyAlignment="1">
      <alignment horizontal="center" vertical="center" wrapText="1"/>
    </xf>
    <xf numFmtId="0" fontId="5" fillId="0" borderId="35" xfId="10" applyFont="1" applyBorder="1" applyAlignment="1">
      <alignment horizontal="center" vertical="center" wrapText="1"/>
    </xf>
    <xf numFmtId="0" fontId="5" fillId="0" borderId="3" xfId="10" applyFont="1" applyBorder="1" applyAlignment="1">
      <alignment horizontal="center" vertical="center" wrapText="1"/>
    </xf>
    <xf numFmtId="0" fontId="11" fillId="0" borderId="1"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28" fillId="0" borderId="35" xfId="10" applyFont="1" applyBorder="1" applyAlignment="1">
      <alignment horizontal="center" vertical="center" wrapText="1"/>
    </xf>
    <xf numFmtId="0" fontId="28" fillId="0" borderId="4" xfId="10" applyFont="1" applyBorder="1" applyAlignment="1">
      <alignment horizontal="center" vertical="center" wrapText="1"/>
    </xf>
    <xf numFmtId="0" fontId="28" fillId="0" borderId="3" xfId="10" applyFont="1" applyBorder="1" applyAlignment="1">
      <alignment horizontal="center" vertical="center" wrapText="1"/>
    </xf>
    <xf numFmtId="0" fontId="36" fillId="0" borderId="1" xfId="0" applyFont="1" applyBorder="1" applyAlignment="1">
      <alignment horizontal="center" vertical="center" wrapText="1"/>
    </xf>
    <xf numFmtId="0" fontId="5" fillId="0" borderId="4" xfId="10" applyFont="1" applyBorder="1" applyAlignment="1">
      <alignment horizontal="center" vertical="center" wrapText="1"/>
    </xf>
    <xf numFmtId="167" fontId="40" fillId="0" borderId="35" xfId="6" applyFont="1" applyFill="1" applyBorder="1" applyAlignment="1">
      <alignment horizontal="center" vertical="center" wrapText="1"/>
    </xf>
    <xf numFmtId="167" fontId="40" fillId="0" borderId="3" xfId="6" applyFont="1" applyFill="1" applyBorder="1" applyAlignment="1">
      <alignment horizontal="center" vertical="center" wrapText="1"/>
    </xf>
    <xf numFmtId="167" fontId="40" fillId="0" borderId="38" xfId="6" applyFont="1" applyFill="1" applyBorder="1" applyAlignment="1">
      <alignment horizontal="center" vertical="center" wrapText="1"/>
    </xf>
    <xf numFmtId="0" fontId="0" fillId="0" borderId="35" xfId="17" applyFont="1" applyBorder="1" applyAlignment="1">
      <alignment horizontal="center" vertical="center" wrapText="1"/>
    </xf>
    <xf numFmtId="0" fontId="21" fillId="0" borderId="3" xfId="17" applyBorder="1" applyAlignment="1">
      <alignment horizontal="center" vertical="center" wrapText="1"/>
    </xf>
    <xf numFmtId="41" fontId="5" fillId="0" borderId="35" xfId="5" applyFont="1" applyFill="1" applyBorder="1" applyAlignment="1">
      <alignment horizontal="center" vertical="center" wrapText="1"/>
    </xf>
    <xf numFmtId="41" fontId="5" fillId="0" borderId="4" xfId="5" applyFont="1" applyFill="1" applyBorder="1" applyAlignment="1">
      <alignment horizontal="center" vertical="center" wrapText="1"/>
    </xf>
    <xf numFmtId="0" fontId="5" fillId="0" borderId="1" xfId="5" applyNumberFormat="1" applyFont="1" applyFill="1" applyBorder="1" applyAlignment="1">
      <alignment horizontal="center" vertical="center" wrapText="1"/>
    </xf>
    <xf numFmtId="41" fontId="5" fillId="0" borderId="3" xfId="5" applyFont="1" applyFill="1" applyBorder="1" applyAlignment="1">
      <alignment horizontal="center" vertical="center" wrapText="1"/>
    </xf>
    <xf numFmtId="41" fontId="5" fillId="0" borderId="1" xfId="5" applyFont="1" applyFill="1" applyBorder="1" applyAlignment="1">
      <alignment horizontal="center" vertical="center" wrapText="1"/>
    </xf>
    <xf numFmtId="0" fontId="5" fillId="0" borderId="35"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9" fontId="5" fillId="0" borderId="1"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16" fillId="5"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8" borderId="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6" fillId="5" borderId="34"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2" fillId="3" borderId="3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8" fillId="6" borderId="1" xfId="0" applyFont="1" applyFill="1" applyBorder="1" applyAlignment="1">
      <alignment horizontal="center" vertical="center" wrapText="1"/>
    </xf>
    <xf numFmtId="1" fontId="35" fillId="0" borderId="1" xfId="0" applyNumberFormat="1" applyFont="1" applyBorder="1" applyAlignment="1">
      <alignment horizontal="center" vertical="center" wrapText="1"/>
    </xf>
    <xf numFmtId="0" fontId="2"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center" vertical="center" wrapText="1"/>
    </xf>
    <xf numFmtId="9" fontId="26" fillId="0" borderId="1" xfId="0" applyNumberFormat="1" applyFont="1" applyBorder="1" applyAlignment="1">
      <alignment horizontal="center" vertical="center" wrapText="1"/>
    </xf>
    <xf numFmtId="0" fontId="5" fillId="0" borderId="1" xfId="0" applyFont="1" applyBorder="1" applyAlignment="1">
      <alignment horizontal="center" vertical="center" textRotation="90" wrapText="1"/>
    </xf>
    <xf numFmtId="1" fontId="5"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40"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75" fontId="42" fillId="0" borderId="35" xfId="16" applyNumberFormat="1" applyFont="1" applyFill="1" applyBorder="1" applyAlignment="1">
      <alignment horizontal="center" vertical="center" wrapText="1"/>
    </xf>
    <xf numFmtId="175" fontId="42" fillId="0" borderId="3" xfId="16" applyNumberFormat="1" applyFont="1" applyFill="1" applyBorder="1" applyAlignment="1">
      <alignment horizontal="center" vertical="center" wrapText="1"/>
    </xf>
    <xf numFmtId="9" fontId="0" fillId="0" borderId="35" xfId="18" applyFont="1" applyFill="1" applyBorder="1" applyAlignment="1">
      <alignment horizontal="center" vertical="center" wrapText="1"/>
    </xf>
    <xf numFmtId="9" fontId="0" fillId="0" borderId="4" xfId="18" applyFont="1" applyFill="1" applyBorder="1" applyAlignment="1">
      <alignment horizontal="center" vertical="center" wrapText="1"/>
    </xf>
    <xf numFmtId="9" fontId="0" fillId="0" borderId="3" xfId="18" applyFont="1" applyFill="1" applyBorder="1" applyAlignment="1">
      <alignment horizontal="center" vertical="center" wrapText="1"/>
    </xf>
    <xf numFmtId="0" fontId="5" fillId="6" borderId="35" xfId="10" applyFont="1" applyFill="1" applyBorder="1" applyAlignment="1">
      <alignment horizontal="center" vertical="center" wrapText="1"/>
    </xf>
    <xf numFmtId="0" fontId="5" fillId="6" borderId="4" xfId="10" applyFont="1" applyFill="1" applyBorder="1" applyAlignment="1">
      <alignment horizontal="center" vertical="center" wrapText="1"/>
    </xf>
    <xf numFmtId="0" fontId="5" fillId="6" borderId="3" xfId="10" applyFont="1" applyFill="1" applyBorder="1" applyAlignment="1">
      <alignment horizontal="center" vertical="center" wrapText="1"/>
    </xf>
    <xf numFmtId="0" fontId="37" fillId="0" borderId="35" xfId="10" applyFont="1" applyBorder="1" applyAlignment="1">
      <alignment horizontal="center" vertical="center" wrapText="1"/>
    </xf>
    <xf numFmtId="0" fontId="37" fillId="0" borderId="3" xfId="10" applyFont="1" applyBorder="1" applyAlignment="1">
      <alignment horizontal="center" vertical="center" wrapText="1"/>
    </xf>
    <xf numFmtId="1" fontId="28" fillId="0" borderId="35" xfId="10" applyNumberFormat="1" applyFont="1" applyBorder="1" applyAlignment="1">
      <alignment horizontal="center" vertical="center" wrapText="1"/>
    </xf>
    <xf numFmtId="1" fontId="28" fillId="0" borderId="3" xfId="10" applyNumberFormat="1" applyFont="1" applyBorder="1" applyAlignment="1">
      <alignment horizontal="center" vertical="center" wrapText="1"/>
    </xf>
    <xf numFmtId="1" fontId="5" fillId="0" borderId="35"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72" fontId="5" fillId="0" borderId="1" xfId="0" applyNumberFormat="1" applyFont="1" applyBorder="1" applyAlignment="1">
      <alignment horizontal="center" vertical="center" wrapText="1"/>
    </xf>
    <xf numFmtId="0" fontId="26" fillId="0" borderId="3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1" fontId="37" fillId="0" borderId="1" xfId="0" applyNumberFormat="1" applyFont="1" applyBorder="1" applyAlignment="1">
      <alignment horizontal="center" vertical="center" wrapText="1"/>
    </xf>
    <xf numFmtId="17" fontId="40" fillId="0" borderId="38" xfId="6" applyNumberFormat="1" applyFont="1" applyFill="1" applyBorder="1" applyAlignment="1">
      <alignment horizontal="center" vertical="center" wrapText="1"/>
    </xf>
    <xf numFmtId="168" fontId="5" fillId="0" borderId="35" xfId="10" applyNumberFormat="1" applyFont="1" applyBorder="1" applyAlignment="1">
      <alignment horizontal="center" vertical="center" wrapText="1"/>
    </xf>
    <xf numFmtId="168" fontId="5" fillId="0" borderId="4" xfId="10" applyNumberFormat="1" applyFont="1" applyBorder="1" applyAlignment="1">
      <alignment horizontal="center" vertical="center" wrapText="1"/>
    </xf>
    <xf numFmtId="168" fontId="5" fillId="0" borderId="3" xfId="10" applyNumberFormat="1" applyFont="1" applyBorder="1" applyAlignment="1">
      <alignment horizontal="center" vertical="center" wrapText="1"/>
    </xf>
    <xf numFmtId="0" fontId="28" fillId="0" borderId="3" xfId="4" applyFont="1" applyBorder="1" applyAlignment="1">
      <alignment horizontal="center" vertical="center" wrapText="1"/>
    </xf>
    <xf numFmtId="0" fontId="28" fillId="0" borderId="1"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5" xfId="4" applyFont="1" applyBorder="1" applyAlignment="1">
      <alignment horizontal="center" vertical="center" wrapText="1"/>
    </xf>
    <xf numFmtId="0" fontId="5" fillId="0" borderId="38" xfId="10" applyFont="1" applyBorder="1" applyAlignment="1">
      <alignment horizontal="center" vertical="center" wrapText="1"/>
    </xf>
    <xf numFmtId="0" fontId="14" fillId="0" borderId="1" xfId="4" applyFont="1" applyBorder="1" applyAlignment="1">
      <alignment horizontal="center" vertical="center"/>
    </xf>
    <xf numFmtId="0" fontId="14" fillId="0" borderId="26" xfId="4" applyFont="1" applyBorder="1" applyAlignment="1">
      <alignment horizontal="center"/>
    </xf>
    <xf numFmtId="0" fontId="14" fillId="0" borderId="0" xfId="4" applyFont="1" applyAlignment="1">
      <alignment horizontal="center"/>
    </xf>
    <xf numFmtId="0" fontId="13" fillId="4" borderId="22"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21" xfId="4" applyFont="1" applyFill="1" applyBorder="1" applyAlignment="1">
      <alignment horizontal="center" vertical="center"/>
    </xf>
    <xf numFmtId="0" fontId="15" fillId="4" borderId="22" xfId="4" applyFont="1" applyFill="1" applyBorder="1" applyAlignment="1">
      <alignment horizontal="center" vertical="center"/>
    </xf>
    <xf numFmtId="0" fontId="15" fillId="4" borderId="18"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14" xfId="4" applyFont="1" applyBorder="1" applyAlignment="1">
      <alignment horizontal="center" vertical="center" wrapText="1"/>
    </xf>
    <xf numFmtId="0" fontId="14" fillId="0" borderId="15"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4" xfId="4" applyFont="1" applyBorder="1" applyAlignment="1">
      <alignment horizontal="center"/>
    </xf>
    <xf numFmtId="0" fontId="14" fillId="0" borderId="15" xfId="4" applyFont="1" applyBorder="1" applyAlignment="1">
      <alignment horizontal="center"/>
    </xf>
    <xf numFmtId="0" fontId="14" fillId="0" borderId="16" xfId="4" applyFont="1" applyBorder="1" applyAlignment="1">
      <alignment horizontal="center"/>
    </xf>
    <xf numFmtId="9" fontId="22" fillId="10" borderId="1" xfId="8" applyFont="1" applyFill="1" applyBorder="1" applyAlignment="1">
      <alignment horizontal="center" vertical="center" wrapText="1"/>
    </xf>
    <xf numFmtId="9" fontId="28" fillId="10" borderId="1" xfId="8" applyFont="1" applyFill="1" applyBorder="1" applyAlignment="1">
      <alignment horizontal="center" vertical="center" wrapText="1"/>
    </xf>
    <xf numFmtId="9" fontId="5" fillId="0" borderId="1" xfId="8" applyFont="1" applyBorder="1" applyAlignment="1">
      <alignment horizontal="center" vertical="center" wrapText="1"/>
    </xf>
    <xf numFmtId="9" fontId="42" fillId="11" borderId="1" xfId="8" applyFont="1" applyFill="1" applyBorder="1" applyAlignment="1">
      <alignment horizontal="center" vertical="center" wrapText="1"/>
    </xf>
    <xf numFmtId="9" fontId="28" fillId="9" borderId="1" xfId="8" applyFont="1" applyFill="1" applyBorder="1" applyAlignment="1">
      <alignment horizontal="center" vertical="center" wrapText="1"/>
    </xf>
    <xf numFmtId="9" fontId="28" fillId="0" borderId="1" xfId="8" applyFont="1" applyBorder="1" applyAlignment="1">
      <alignment horizontal="center" vertical="center" wrapText="1"/>
    </xf>
    <xf numFmtId="9" fontId="2" fillId="0" borderId="4" xfId="8" applyFont="1" applyBorder="1" applyAlignment="1">
      <alignment horizontal="center" vertical="center" wrapText="1"/>
    </xf>
    <xf numFmtId="9" fontId="2" fillId="0" borderId="3" xfId="8" applyFont="1" applyBorder="1" applyAlignment="1">
      <alignment horizontal="center" vertical="center" wrapText="1"/>
    </xf>
    <xf numFmtId="9" fontId="35" fillId="10" borderId="1" xfId="8" applyFont="1" applyFill="1" applyBorder="1" applyAlignment="1">
      <alignment horizontal="center" vertical="center" wrapText="1"/>
    </xf>
    <xf numFmtId="9" fontId="37" fillId="10" borderId="1" xfId="8" applyFont="1" applyFill="1" applyBorder="1" applyAlignment="1">
      <alignment horizontal="center" vertical="center" wrapText="1"/>
    </xf>
    <xf numFmtId="9" fontId="37" fillId="0" borderId="1" xfId="8" applyFont="1" applyBorder="1" applyAlignment="1">
      <alignment horizontal="center" vertical="center" wrapText="1"/>
    </xf>
    <xf numFmtId="0" fontId="0" fillId="6" borderId="1" xfId="0" applyFill="1" applyBorder="1" applyAlignment="1">
      <alignment horizontal="center" vertical="center" wrapText="1"/>
    </xf>
    <xf numFmtId="9" fontId="0" fillId="0" borderId="1" xfId="18" applyFont="1" applyFill="1" applyBorder="1" applyAlignment="1">
      <alignment horizontal="center" vertical="center" wrapText="1"/>
    </xf>
    <xf numFmtId="175" fontId="42" fillId="0" borderId="1" xfId="16" applyNumberFormat="1" applyFont="1" applyFill="1" applyBorder="1" applyAlignment="1">
      <alignment horizontal="center" vertical="center" wrapText="1"/>
    </xf>
    <xf numFmtId="0" fontId="28" fillId="0" borderId="1" xfId="17" applyFont="1" applyBorder="1" applyAlignment="1">
      <alignment horizontal="center" vertical="center" wrapText="1"/>
    </xf>
    <xf numFmtId="0" fontId="37" fillId="0" borderId="1" xfId="10" applyFont="1" applyBorder="1" applyAlignment="1">
      <alignment horizontal="center" vertical="center" wrapText="1"/>
    </xf>
    <xf numFmtId="0" fontId="28" fillId="0" borderId="1" xfId="10" applyFont="1" applyBorder="1" applyAlignment="1">
      <alignment horizontal="center" vertical="center" wrapText="1"/>
    </xf>
    <xf numFmtId="1" fontId="28" fillId="0" borderId="1" xfId="10" applyNumberFormat="1" applyFont="1" applyBorder="1" applyAlignment="1">
      <alignment horizontal="center" vertical="center" wrapText="1"/>
    </xf>
    <xf numFmtId="0" fontId="5" fillId="6" borderId="1" xfId="10" applyFont="1" applyFill="1" applyBorder="1" applyAlignment="1">
      <alignment horizontal="center" vertical="center" wrapText="1"/>
    </xf>
    <xf numFmtId="0" fontId="5" fillId="0" borderId="1" xfId="10" applyFont="1" applyBorder="1" applyAlignment="1">
      <alignment horizontal="center" vertical="center" wrapText="1"/>
    </xf>
    <xf numFmtId="9" fontId="22" fillId="0" borderId="1" xfId="8" applyFont="1" applyFill="1" applyBorder="1" applyAlignment="1">
      <alignment horizontal="center" vertical="center" wrapText="1"/>
    </xf>
    <xf numFmtId="0" fontId="25" fillId="0" borderId="1" xfId="0" applyFont="1" applyBorder="1" applyAlignment="1">
      <alignment horizontal="center" vertical="center" wrapText="1"/>
    </xf>
    <xf numFmtId="1" fontId="28" fillId="0" borderId="1" xfId="0" applyNumberFormat="1" applyFont="1" applyBorder="1" applyAlignment="1">
      <alignment horizontal="center" vertical="center" wrapText="1"/>
    </xf>
    <xf numFmtId="9" fontId="26" fillId="9" borderId="1" xfId="8" applyFont="1" applyFill="1" applyBorder="1" applyAlignment="1">
      <alignment horizontal="center" vertical="center" wrapText="1"/>
    </xf>
  </cellXfs>
  <cellStyles count="22">
    <cellStyle name="BodyStyle" xfId="2" xr:uid="{00000000-0005-0000-0000-000000000000}"/>
    <cellStyle name="HeaderStyle" xfId="1" xr:uid="{00000000-0005-0000-0000-000001000000}"/>
    <cellStyle name="Millares [0]" xfId="5" builtinId="6"/>
    <cellStyle name="Millares [0] 2" xfId="13" xr:uid="{608111EF-062A-4A09-A34E-7703E7234ACC}"/>
    <cellStyle name="Moneda" xfId="6" builtinId="4"/>
    <cellStyle name="Moneda [0]" xfId="7" builtinId="7"/>
    <cellStyle name="Moneda [0] 2" xfId="15" xr:uid="{8DE8702E-74A5-4B32-9B6F-66A084871673}"/>
    <cellStyle name="Moneda 2" xfId="9" xr:uid="{6DCABA89-C050-4665-B516-55D7832D1919}"/>
    <cellStyle name="Moneda 2 2" xfId="16" xr:uid="{F1B465B4-A1F7-4DDE-9713-42F240BB794D}"/>
    <cellStyle name="Moneda 3" xfId="12" xr:uid="{B490C73D-1330-4735-B905-FCAA895A462A}"/>
    <cellStyle name="Moneda 3 2" xfId="19" xr:uid="{AEE6D4DA-CAE3-4F43-9137-0590EA2CB029}"/>
    <cellStyle name="Moneda 4" xfId="14" xr:uid="{7E995EAD-6A41-41EB-91F4-0720CA2A4947}"/>
    <cellStyle name="Moneda 5" xfId="20" xr:uid="{C9FFC480-634D-40D7-BB53-9C69CEC29901}"/>
    <cellStyle name="Moneda 6" xfId="21" xr:uid="{D6076B49-43C4-482E-BF06-11DCEF9FE189}"/>
    <cellStyle name="Normal" xfId="0" builtinId="0"/>
    <cellStyle name="Normal 2" xfId="4" xr:uid="{00000000-0005-0000-0000-000003000000}"/>
    <cellStyle name="Normal 3" xfId="10" xr:uid="{D7F8D02F-BEDE-4DF3-8682-595A8F1CCA0E}"/>
    <cellStyle name="Normal 3 2" xfId="17" xr:uid="{1D002D09-59F2-428D-8017-129212AF3C8D}"/>
    <cellStyle name="Numeric" xfId="3" xr:uid="{00000000-0005-0000-0000-000004000000}"/>
    <cellStyle name="Porcentaje" xfId="8" builtinId="5"/>
    <cellStyle name="Porcentaje 2" xfId="11" xr:uid="{3C3397F9-0F10-497D-B829-03D6ACC115EE}"/>
    <cellStyle name="Porcentaje 2 2" xfId="18" xr:uid="{1AF587B5-B30D-4646-9BD4-7594497EAA55}"/>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0</xdr:row>
      <xdr:rowOff>1</xdr:rowOff>
    </xdr:from>
    <xdr:to>
      <xdr:col>2</xdr:col>
      <xdr:colOff>666750</xdr:colOff>
      <xdr:row>3</xdr:row>
      <xdr:rowOff>232007</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38" y="1"/>
          <a:ext cx="1143000" cy="994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0</xdr:row>
      <xdr:rowOff>1</xdr:rowOff>
    </xdr:from>
    <xdr:to>
      <xdr:col>9</xdr:col>
      <xdr:colOff>1143000</xdr:colOff>
      <xdr:row>3</xdr:row>
      <xdr:rowOff>232007</xdr:rowOff>
    </xdr:to>
    <xdr:pic>
      <xdr:nvPicPr>
        <xdr:cNvPr id="2" name="Imagen 1">
          <a:extLst>
            <a:ext uri="{FF2B5EF4-FFF2-40B4-BE49-F238E27FC236}">
              <a16:creationId xmlns:a16="http://schemas.microsoft.com/office/drawing/2014/main" id="{093E5A93-2173-4F52-8FA7-781977E3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0"/>
          <a:ext cx="1152525" cy="1003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indy Reales Flórez" id="{6C38FD09-8199-4ABD-BF0D-F90AEC952415}" userId="S::sreales@cartagena.gov.co::c2902ea9-15dc-40ac-86d5-b80082b1d1d5" providerId="AD"/>
  <person displayName="Juan Sebastian Diaz Dolugar" id="{390B04F2-EA4F-468A-9588-400821B28CF9}" userId="S::juan.diaz21@est.uexternado.edu.co::98797548-ea26-4f10-af00-8938bba422f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1" dT="2023-01-19T03:40:32.35" personId="{390B04F2-EA4F-468A-9588-400821B28CF9}" id="{8D1AE581-FDD4-49AF-BF6B-72F3913B57A9}">
    <text>JUSTIFICAR</text>
  </threadedComment>
  <threadedComment ref="I67" dT="2023-01-20T20:03:37.49" personId="{6C38FD09-8199-4ABD-BF0D-F90AEC952415}" id="{1C777AB5-8188-4D1B-86A1-91B692A23DB4}">
    <text>Acumulado</text>
  </threadedComment>
  <threadedComment ref="S77" dT="2023-01-19T03:28:56.91" personId="{390B04F2-EA4F-468A-9588-400821B28CF9}" id="{D295C2CA-2AB2-4F6E-BE20-61C765A47980}">
    <text>Pongo el restante del cuatrienio. Le apostamos a completar? O se traza debajo y se entra a justificar?</text>
  </threadedComment>
</ThreadedComments>
</file>

<file path=xl/threadedComments/threadedComment2.xml><?xml version="1.0" encoding="utf-8"?>
<ThreadedComments xmlns="http://schemas.microsoft.com/office/spreadsheetml/2018/threadedcomments" xmlns:x="http://schemas.openxmlformats.org/spreadsheetml/2006/main">
  <threadedComment ref="I61" dT="2023-01-19T03:40:32.35" personId="{390B04F2-EA4F-468A-9588-400821B28CF9}" id="{0119CB8F-3446-4867-9982-D58136210961}">
    <text>JUSTIFICAR</text>
  </threadedComment>
  <threadedComment ref="I67" dT="2023-01-20T20:03:37.49" personId="{6C38FD09-8199-4ABD-BF0D-F90AEC952415}" id="{8339A18F-5976-42B6-837A-6B46601E78ED}">
    <text>Acumulado</text>
  </threadedComment>
  <threadedComment ref="S76" dT="2023-01-19T03:28:56.91" personId="{390B04F2-EA4F-468A-9588-400821B28CF9}" id="{D3B720C5-9155-40C6-82E8-A4CCBCDD75DD}">
    <text>Pongo el restante del cuatrienio. Le apostamos a completar? O se traza debajo y se entra a justificar?</text>
  </threadedComment>
  <threadedComment ref="T76" dT="2023-01-19T03:28:56.91" personId="{390B04F2-EA4F-468A-9588-400821B28CF9}" id="{756D8B66-87E2-42C5-BF9A-EA25DA32BA3A}">
    <text>Pongo el restante del cuatrienio. Le apostamos a completar? O se traza debajo y se entra a justificar?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38" zoomScale="60" zoomScaleNormal="60" workbookViewId="0">
      <selection activeCell="C46" sqref="C46:H46"/>
    </sheetView>
  </sheetViews>
  <sheetFormatPr baseColWidth="10" defaultRowHeight="14.5" x14ac:dyDescent="0.35"/>
  <cols>
    <col min="1" max="1" width="24.54296875" customWidth="1"/>
    <col min="3" max="3" width="28.54296875" customWidth="1"/>
    <col min="4" max="4" width="21.54296875" customWidth="1"/>
    <col min="5" max="5" width="19.453125" customWidth="1"/>
    <col min="6" max="6" width="27.54296875" customWidth="1"/>
    <col min="7" max="7" width="17.1796875" customWidth="1"/>
    <col min="8" max="8" width="43.7265625" customWidth="1"/>
    <col min="9" max="9" width="23.26953125" customWidth="1"/>
    <col min="10" max="10" width="15.7265625" customWidth="1"/>
    <col min="11" max="11" width="17.7265625" customWidth="1"/>
    <col min="12" max="12" width="19.453125" customWidth="1"/>
    <col min="13" max="13" width="25.453125" customWidth="1"/>
    <col min="14" max="14" width="20.7265625" customWidth="1"/>
    <col min="17" max="17" width="16.7265625" customWidth="1"/>
    <col min="18" max="18" width="20.54296875" customWidth="1"/>
    <col min="19" max="19" width="18.7265625" customWidth="1"/>
    <col min="20" max="20" width="22.81640625" customWidth="1"/>
    <col min="21" max="21" width="22.1796875" customWidth="1"/>
    <col min="22" max="22" width="25.54296875" customWidth="1"/>
    <col min="23" max="23" width="21.1796875" customWidth="1"/>
    <col min="24" max="24" width="19.1796875" customWidth="1"/>
    <col min="25" max="25" width="17.453125" customWidth="1"/>
    <col min="26" max="26" width="16.54296875" customWidth="1"/>
    <col min="27" max="27" width="16.453125" customWidth="1"/>
    <col min="28" max="28" width="28.7265625" customWidth="1"/>
    <col min="29" max="29" width="19.54296875" customWidth="1"/>
    <col min="30" max="30" width="21.1796875" customWidth="1"/>
    <col min="31" max="31" width="21.7265625" customWidth="1"/>
    <col min="32" max="32" width="25.54296875" customWidth="1"/>
    <col min="33" max="33" width="22.26953125" customWidth="1"/>
    <col min="34" max="34" width="29.7265625" customWidth="1"/>
    <col min="35" max="35" width="18.7265625" customWidth="1"/>
    <col min="36" max="36" width="18.26953125" customWidth="1"/>
    <col min="37" max="37" width="22.26953125" customWidth="1"/>
  </cols>
  <sheetData>
    <row r="1" spans="1:51" ht="54.75" customHeight="1" x14ac:dyDescent="0.35">
      <c r="A1" s="166" t="s">
        <v>115</v>
      </c>
      <c r="B1" s="166"/>
      <c r="C1" s="166"/>
      <c r="D1" s="166"/>
      <c r="E1" s="166"/>
      <c r="F1" s="166"/>
      <c r="G1" s="166"/>
      <c r="H1" s="166"/>
      <c r="I1" s="166"/>
    </row>
    <row r="2" spans="1:51" ht="36.75" customHeight="1" x14ac:dyDescent="0.35">
      <c r="A2" s="166" t="s">
        <v>46</v>
      </c>
      <c r="B2" s="166"/>
      <c r="C2" s="166"/>
      <c r="D2" s="166"/>
      <c r="E2" s="166"/>
      <c r="F2" s="166"/>
      <c r="G2" s="166"/>
      <c r="H2" s="166"/>
      <c r="I2" s="166"/>
      <c r="J2" s="19"/>
      <c r="K2" s="19"/>
      <c r="L2" s="19"/>
      <c r="M2" s="19"/>
      <c r="N2" s="19"/>
      <c r="O2" s="17"/>
      <c r="P2" s="17"/>
      <c r="Q2" s="17"/>
      <c r="R2" s="19"/>
      <c r="S2" s="19"/>
      <c r="T2" s="19"/>
      <c r="U2" s="18"/>
      <c r="V2" s="18"/>
      <c r="W2" s="18"/>
      <c r="X2" s="18"/>
      <c r="Y2" s="19"/>
      <c r="Z2" s="19"/>
      <c r="AA2" s="19"/>
      <c r="AB2" s="20"/>
      <c r="AC2" s="20"/>
      <c r="AD2" s="20"/>
      <c r="AE2" s="20"/>
      <c r="AF2" s="20"/>
      <c r="AG2" s="20"/>
      <c r="AH2" s="21"/>
      <c r="AI2" s="21"/>
      <c r="AJ2" s="21"/>
      <c r="AK2" s="21"/>
      <c r="AL2" s="21"/>
      <c r="AM2" s="21"/>
      <c r="AN2" s="21"/>
      <c r="AO2" s="21"/>
      <c r="AP2" s="21"/>
      <c r="AQ2" s="21"/>
      <c r="AR2" s="17"/>
      <c r="AS2" s="17"/>
      <c r="AT2" s="17"/>
      <c r="AU2" s="17"/>
      <c r="AV2" s="17"/>
      <c r="AW2" s="19"/>
      <c r="AX2" s="16"/>
      <c r="AY2" s="16"/>
    </row>
    <row r="3" spans="1:51" ht="48" customHeight="1" x14ac:dyDescent="0.35">
      <c r="A3" s="25" t="s">
        <v>68</v>
      </c>
      <c r="B3" s="181" t="s">
        <v>78</v>
      </c>
      <c r="C3" s="182"/>
      <c r="D3" s="182"/>
      <c r="E3" s="182"/>
      <c r="F3" s="182"/>
      <c r="G3" s="182"/>
      <c r="H3" s="183"/>
      <c r="I3" s="23"/>
    </row>
    <row r="4" spans="1:51" ht="31.5" customHeight="1" x14ac:dyDescent="0.35">
      <c r="A4" s="25" t="s">
        <v>2</v>
      </c>
      <c r="B4" s="181" t="s">
        <v>79</v>
      </c>
      <c r="C4" s="182"/>
      <c r="D4" s="182"/>
      <c r="E4" s="182"/>
      <c r="F4" s="182"/>
      <c r="G4" s="182"/>
      <c r="H4" s="183"/>
      <c r="I4" s="23"/>
    </row>
    <row r="5" spans="1:51" ht="40.5" customHeight="1" x14ac:dyDescent="0.35">
      <c r="A5" s="25" t="s">
        <v>3</v>
      </c>
      <c r="B5" s="181" t="s">
        <v>80</v>
      </c>
      <c r="C5" s="182"/>
      <c r="D5" s="182"/>
      <c r="E5" s="182"/>
      <c r="F5" s="182"/>
      <c r="G5" s="182"/>
      <c r="H5" s="183"/>
      <c r="I5" s="23"/>
    </row>
    <row r="6" spans="1:51" ht="56.25" customHeight="1" x14ac:dyDescent="0.35">
      <c r="A6" s="25" t="s">
        <v>4</v>
      </c>
      <c r="B6" s="181" t="s">
        <v>81</v>
      </c>
      <c r="C6" s="182"/>
      <c r="D6" s="182"/>
      <c r="E6" s="182"/>
      <c r="F6" s="182"/>
      <c r="G6" s="182"/>
      <c r="H6" s="183"/>
      <c r="I6" s="23"/>
    </row>
    <row r="7" spans="1:51" ht="29" x14ac:dyDescent="0.35">
      <c r="A7" s="25" t="s">
        <v>5</v>
      </c>
      <c r="B7" s="181" t="s">
        <v>82</v>
      </c>
      <c r="C7" s="182"/>
      <c r="D7" s="182"/>
      <c r="E7" s="182"/>
      <c r="F7" s="182"/>
      <c r="G7" s="182"/>
      <c r="H7" s="183"/>
      <c r="I7" s="23"/>
    </row>
    <row r="8" spans="1:51" ht="29" x14ac:dyDescent="0.35">
      <c r="A8" s="25" t="s">
        <v>43</v>
      </c>
      <c r="B8" s="181" t="s">
        <v>83</v>
      </c>
      <c r="C8" s="182"/>
      <c r="D8" s="182"/>
      <c r="E8" s="182"/>
      <c r="F8" s="182"/>
      <c r="G8" s="182"/>
      <c r="H8" s="183"/>
      <c r="I8" s="23"/>
    </row>
    <row r="9" spans="1:51" ht="29" x14ac:dyDescent="0.35">
      <c r="A9" s="25" t="s">
        <v>45</v>
      </c>
      <c r="B9" s="181" t="s">
        <v>84</v>
      </c>
      <c r="C9" s="182"/>
      <c r="D9" s="182"/>
      <c r="E9" s="182"/>
      <c r="F9" s="182"/>
      <c r="G9" s="182"/>
      <c r="H9" s="183"/>
      <c r="I9" s="23"/>
    </row>
    <row r="10" spans="1:51" ht="29" x14ac:dyDescent="0.35">
      <c r="A10" s="25" t="s">
        <v>44</v>
      </c>
      <c r="B10" s="181" t="s">
        <v>85</v>
      </c>
      <c r="C10" s="182"/>
      <c r="D10" s="182"/>
      <c r="E10" s="182"/>
      <c r="F10" s="182"/>
      <c r="G10" s="182"/>
      <c r="H10" s="183"/>
      <c r="I10" s="23"/>
    </row>
    <row r="11" spans="1:51" ht="29" x14ac:dyDescent="0.35">
      <c r="A11" s="25" t="s">
        <v>6</v>
      </c>
      <c r="B11" s="181" t="s">
        <v>86</v>
      </c>
      <c r="C11" s="182"/>
      <c r="D11" s="182"/>
      <c r="E11" s="182"/>
      <c r="F11" s="182"/>
      <c r="G11" s="182"/>
      <c r="H11" s="183"/>
      <c r="I11" s="23"/>
    </row>
    <row r="12" spans="1:51" ht="58.5" customHeight="1" x14ac:dyDescent="0.35">
      <c r="A12" s="25" t="s">
        <v>87</v>
      </c>
      <c r="B12" s="181" t="s">
        <v>88</v>
      </c>
      <c r="C12" s="182"/>
      <c r="D12" s="182"/>
      <c r="E12" s="182"/>
      <c r="F12" s="182"/>
      <c r="G12" s="182"/>
      <c r="H12" s="183"/>
      <c r="I12" s="23"/>
    </row>
    <row r="13" spans="1:51" ht="29" x14ac:dyDescent="0.35">
      <c r="A13" s="25" t="s">
        <v>8</v>
      </c>
      <c r="B13" s="181" t="s">
        <v>89</v>
      </c>
      <c r="C13" s="182"/>
      <c r="D13" s="182"/>
      <c r="E13" s="182"/>
      <c r="F13" s="182"/>
      <c r="G13" s="182"/>
      <c r="H13" s="183"/>
      <c r="I13" s="23"/>
    </row>
    <row r="14" spans="1:51" ht="29" x14ac:dyDescent="0.35">
      <c r="A14" s="25" t="s">
        <v>9</v>
      </c>
      <c r="B14" s="181" t="s">
        <v>90</v>
      </c>
      <c r="C14" s="182"/>
      <c r="D14" s="182"/>
      <c r="E14" s="182"/>
      <c r="F14" s="182"/>
      <c r="G14" s="182"/>
      <c r="H14" s="183"/>
      <c r="I14" s="23"/>
    </row>
    <row r="15" spans="1:51" ht="29" x14ac:dyDescent="0.35">
      <c r="A15" s="25" t="s">
        <v>10</v>
      </c>
      <c r="B15" s="181" t="s">
        <v>91</v>
      </c>
      <c r="C15" s="182"/>
      <c r="D15" s="182"/>
      <c r="E15" s="182"/>
      <c r="F15" s="182"/>
      <c r="G15" s="182"/>
      <c r="H15" s="183"/>
      <c r="I15" s="23"/>
    </row>
    <row r="16" spans="1:51" ht="29" x14ac:dyDescent="0.35">
      <c r="A16" s="25" t="s">
        <v>11</v>
      </c>
      <c r="B16" s="181" t="s">
        <v>92</v>
      </c>
      <c r="C16" s="182"/>
      <c r="D16" s="182"/>
      <c r="E16" s="182"/>
      <c r="F16" s="182"/>
      <c r="G16" s="182"/>
      <c r="H16" s="183"/>
      <c r="I16" s="23"/>
    </row>
    <row r="17" spans="1:9" ht="29" x14ac:dyDescent="0.35">
      <c r="A17" s="25" t="s">
        <v>93</v>
      </c>
      <c r="B17" s="181" t="s">
        <v>94</v>
      </c>
      <c r="C17" s="182"/>
      <c r="D17" s="182"/>
      <c r="E17" s="182"/>
      <c r="F17" s="182"/>
      <c r="G17" s="182"/>
      <c r="H17" s="183"/>
      <c r="I17" s="23"/>
    </row>
    <row r="18" spans="1:9" ht="60" customHeight="1" x14ac:dyDescent="0.35">
      <c r="A18" s="25" t="s">
        <v>13</v>
      </c>
      <c r="B18" s="181" t="s">
        <v>95</v>
      </c>
      <c r="C18" s="182"/>
      <c r="D18" s="182"/>
      <c r="E18" s="182"/>
      <c r="F18" s="182"/>
      <c r="G18" s="182"/>
      <c r="H18" s="183"/>
      <c r="I18" s="23"/>
    </row>
    <row r="19" spans="1:9" ht="45.75" customHeight="1" x14ac:dyDescent="0.35">
      <c r="A19" s="25" t="s">
        <v>14</v>
      </c>
      <c r="B19" s="181" t="s">
        <v>96</v>
      </c>
      <c r="C19" s="182"/>
      <c r="D19" s="182"/>
      <c r="E19" s="182"/>
      <c r="F19" s="182"/>
      <c r="G19" s="182"/>
      <c r="H19" s="183"/>
      <c r="I19" s="23"/>
    </row>
    <row r="20" spans="1:9" ht="51.75" customHeight="1" x14ac:dyDescent="0.35">
      <c r="A20" s="25" t="s">
        <v>15</v>
      </c>
      <c r="B20" s="181" t="s">
        <v>97</v>
      </c>
      <c r="C20" s="182"/>
      <c r="D20" s="182"/>
      <c r="E20" s="182"/>
      <c r="F20" s="182"/>
      <c r="G20" s="182"/>
      <c r="H20" s="183"/>
      <c r="I20" s="23"/>
    </row>
    <row r="21" spans="1:9" ht="57.75" customHeight="1" x14ac:dyDescent="0.35">
      <c r="A21" s="25" t="s">
        <v>16</v>
      </c>
      <c r="B21" s="181" t="s">
        <v>98</v>
      </c>
      <c r="C21" s="182"/>
      <c r="D21" s="182"/>
      <c r="E21" s="182"/>
      <c r="F21" s="182"/>
      <c r="G21" s="182"/>
      <c r="H21" s="183"/>
      <c r="I21" s="23"/>
    </row>
    <row r="22" spans="1:9" x14ac:dyDescent="0.35">
      <c r="A22" s="187"/>
      <c r="B22" s="188"/>
      <c r="C22" s="188"/>
      <c r="D22" s="188"/>
      <c r="E22" s="188"/>
      <c r="F22" s="188"/>
      <c r="G22" s="188"/>
      <c r="H22" s="188"/>
      <c r="I22" s="189"/>
    </row>
    <row r="23" spans="1:9" ht="51" customHeight="1" x14ac:dyDescent="0.35">
      <c r="A23" s="166" t="s">
        <v>99</v>
      </c>
      <c r="B23" s="166"/>
      <c r="C23" s="166"/>
      <c r="D23" s="166"/>
      <c r="E23" s="166"/>
      <c r="F23" s="166"/>
      <c r="G23" s="166"/>
      <c r="H23" s="166"/>
      <c r="I23" s="166"/>
    </row>
    <row r="24" spans="1:9" ht="180" customHeight="1" x14ac:dyDescent="0.35">
      <c r="A24" s="184" t="s">
        <v>127</v>
      </c>
      <c r="B24" s="185"/>
      <c r="C24" s="185"/>
      <c r="D24" s="185"/>
      <c r="E24" s="185"/>
      <c r="F24" s="185"/>
      <c r="G24" s="185"/>
      <c r="H24" s="185"/>
      <c r="I24" s="186"/>
    </row>
    <row r="25" spans="1:9" ht="201" customHeight="1" x14ac:dyDescent="0.35">
      <c r="A25" s="26" t="s">
        <v>69</v>
      </c>
      <c r="B25" s="178" t="s">
        <v>100</v>
      </c>
      <c r="C25" s="178"/>
      <c r="D25" s="178"/>
      <c r="E25" s="178"/>
      <c r="F25" s="178"/>
      <c r="G25" s="178"/>
      <c r="H25" s="178"/>
      <c r="I25" s="178"/>
    </row>
    <row r="26" spans="1:9" ht="120.75" customHeight="1" x14ac:dyDescent="0.35">
      <c r="A26" s="26" t="s">
        <v>70</v>
      </c>
      <c r="B26" s="178" t="s">
        <v>125</v>
      </c>
      <c r="C26" s="178"/>
      <c r="D26" s="178"/>
      <c r="E26" s="178"/>
      <c r="F26" s="178"/>
      <c r="G26" s="178"/>
      <c r="H26" s="178"/>
      <c r="I26" s="178"/>
    </row>
    <row r="27" spans="1:9" ht="87" customHeight="1" x14ac:dyDescent="0.35">
      <c r="A27" s="26" t="s">
        <v>71</v>
      </c>
      <c r="B27" s="178" t="s">
        <v>101</v>
      </c>
      <c r="C27" s="178"/>
      <c r="D27" s="178"/>
      <c r="E27" s="178"/>
      <c r="F27" s="178"/>
      <c r="G27" s="178"/>
      <c r="H27" s="178"/>
      <c r="I27" s="178"/>
    </row>
    <row r="28" spans="1:9" ht="45.75" customHeight="1" x14ac:dyDescent="0.35">
      <c r="A28" s="26" t="s">
        <v>72</v>
      </c>
      <c r="B28" s="178" t="s">
        <v>128</v>
      </c>
      <c r="C28" s="178"/>
      <c r="D28" s="178"/>
      <c r="E28" s="178"/>
      <c r="F28" s="178"/>
      <c r="G28" s="178"/>
      <c r="H28" s="178"/>
      <c r="I28" s="178"/>
    </row>
    <row r="29" spans="1:9" x14ac:dyDescent="0.35">
      <c r="A29" s="190"/>
      <c r="B29" s="190"/>
      <c r="C29" s="190"/>
      <c r="D29" s="190"/>
      <c r="E29" s="190"/>
      <c r="F29" s="190"/>
      <c r="G29" s="190"/>
      <c r="H29" s="190"/>
      <c r="I29" s="190"/>
    </row>
    <row r="30" spans="1:9" ht="45" customHeight="1" x14ac:dyDescent="0.35">
      <c r="A30" s="179" t="s">
        <v>74</v>
      </c>
      <c r="B30" s="179"/>
      <c r="C30" s="179"/>
      <c r="D30" s="179"/>
      <c r="E30" s="179"/>
      <c r="F30" s="179"/>
      <c r="G30" s="179"/>
      <c r="H30" s="179"/>
      <c r="I30" s="179"/>
    </row>
    <row r="31" spans="1:9" ht="42" customHeight="1" x14ac:dyDescent="0.35">
      <c r="A31" s="180" t="s">
        <v>17</v>
      </c>
      <c r="B31" s="180"/>
      <c r="C31" s="171" t="s">
        <v>102</v>
      </c>
      <c r="D31" s="172"/>
      <c r="E31" s="172"/>
      <c r="F31" s="172"/>
      <c r="G31" s="172"/>
      <c r="H31" s="173"/>
      <c r="I31" s="22"/>
    </row>
    <row r="32" spans="1:9" ht="43.5" customHeight="1" x14ac:dyDescent="0.35">
      <c r="A32" s="180" t="s">
        <v>18</v>
      </c>
      <c r="B32" s="180"/>
      <c r="C32" s="171" t="s">
        <v>103</v>
      </c>
      <c r="D32" s="172"/>
      <c r="E32" s="172"/>
      <c r="F32" s="172"/>
      <c r="G32" s="172"/>
      <c r="H32" s="173"/>
      <c r="I32" s="22"/>
    </row>
    <row r="33" spans="1:9" ht="40.5" customHeight="1" x14ac:dyDescent="0.35">
      <c r="A33" s="180" t="s">
        <v>19</v>
      </c>
      <c r="B33" s="180"/>
      <c r="C33" s="171" t="s">
        <v>106</v>
      </c>
      <c r="D33" s="172"/>
      <c r="E33" s="172"/>
      <c r="F33" s="172"/>
      <c r="G33" s="172"/>
      <c r="H33" s="173"/>
      <c r="I33" s="22"/>
    </row>
    <row r="34" spans="1:9" ht="75.75" customHeight="1" x14ac:dyDescent="0.35">
      <c r="A34" s="168" t="s">
        <v>20</v>
      </c>
      <c r="B34" s="168"/>
      <c r="C34" s="181" t="s">
        <v>104</v>
      </c>
      <c r="D34" s="182"/>
      <c r="E34" s="182"/>
      <c r="F34" s="182"/>
      <c r="G34" s="182"/>
      <c r="H34" s="183"/>
      <c r="I34" s="22"/>
    </row>
    <row r="35" spans="1:9" ht="57.75" customHeight="1" x14ac:dyDescent="0.35">
      <c r="A35" s="168" t="s">
        <v>21</v>
      </c>
      <c r="B35" s="168"/>
      <c r="C35" s="171" t="s">
        <v>105</v>
      </c>
      <c r="D35" s="172"/>
      <c r="E35" s="172"/>
      <c r="F35" s="172"/>
      <c r="G35" s="172"/>
      <c r="H35" s="173"/>
      <c r="I35" s="22"/>
    </row>
    <row r="36" spans="1:9" ht="73.5" customHeight="1" x14ac:dyDescent="0.35">
      <c r="A36" s="168" t="s">
        <v>22</v>
      </c>
      <c r="B36" s="168"/>
      <c r="C36" s="171" t="s">
        <v>107</v>
      </c>
      <c r="D36" s="172"/>
      <c r="E36" s="172"/>
      <c r="F36" s="172"/>
      <c r="G36" s="172"/>
      <c r="H36" s="173"/>
      <c r="I36" s="22"/>
    </row>
    <row r="37" spans="1:9" ht="67.5" customHeight="1" x14ac:dyDescent="0.35">
      <c r="A37" s="168" t="s">
        <v>48</v>
      </c>
      <c r="B37" s="168"/>
      <c r="C37" s="171" t="s">
        <v>108</v>
      </c>
      <c r="D37" s="172"/>
      <c r="E37" s="172"/>
      <c r="F37" s="172"/>
      <c r="G37" s="172"/>
      <c r="H37" s="173"/>
      <c r="I37" s="22"/>
    </row>
    <row r="38" spans="1:9" ht="45.75" customHeight="1" x14ac:dyDescent="0.35">
      <c r="A38" s="168" t="s">
        <v>23</v>
      </c>
      <c r="B38" s="168"/>
      <c r="C38" s="171" t="s">
        <v>109</v>
      </c>
      <c r="D38" s="172"/>
      <c r="E38" s="172"/>
      <c r="F38" s="172"/>
      <c r="G38" s="172"/>
      <c r="H38" s="173"/>
      <c r="I38" s="22"/>
    </row>
    <row r="39" spans="1:9" ht="39.75" customHeight="1" x14ac:dyDescent="0.35">
      <c r="A39" s="168" t="s">
        <v>24</v>
      </c>
      <c r="B39" s="168"/>
      <c r="C39" s="171" t="s">
        <v>110</v>
      </c>
      <c r="D39" s="172"/>
      <c r="E39" s="172"/>
      <c r="F39" s="172"/>
      <c r="G39" s="172"/>
      <c r="H39" s="173"/>
      <c r="I39" s="22"/>
    </row>
    <row r="40" spans="1:9" ht="52.5" customHeight="1" x14ac:dyDescent="0.35">
      <c r="A40" s="169" t="s">
        <v>25</v>
      </c>
      <c r="B40" s="169"/>
      <c r="C40" s="171" t="s">
        <v>111</v>
      </c>
      <c r="D40" s="172"/>
      <c r="E40" s="172"/>
      <c r="F40" s="172"/>
      <c r="G40" s="172"/>
      <c r="H40" s="173"/>
      <c r="I40" s="22"/>
    </row>
    <row r="42" spans="1:9" ht="42.75" customHeight="1" x14ac:dyDescent="0.35">
      <c r="A42" s="170" t="s">
        <v>47</v>
      </c>
      <c r="B42" s="170"/>
      <c r="C42" s="170"/>
      <c r="D42" s="170"/>
      <c r="E42" s="170"/>
      <c r="F42" s="170"/>
      <c r="G42" s="170"/>
      <c r="H42" s="170"/>
    </row>
    <row r="43" spans="1:9" ht="53.25" customHeight="1" x14ac:dyDescent="0.35">
      <c r="A43" s="167" t="s">
        <v>26</v>
      </c>
      <c r="B43" s="167"/>
      <c r="C43" s="171" t="s">
        <v>132</v>
      </c>
      <c r="D43" s="172"/>
      <c r="E43" s="172"/>
      <c r="F43" s="172"/>
      <c r="G43" s="172"/>
      <c r="H43" s="173"/>
    </row>
    <row r="44" spans="1:9" ht="69" customHeight="1" x14ac:dyDescent="0.35">
      <c r="A44" s="167" t="s">
        <v>27</v>
      </c>
      <c r="B44" s="167"/>
      <c r="C44" s="181" t="s">
        <v>133</v>
      </c>
      <c r="D44" s="182"/>
      <c r="E44" s="182"/>
      <c r="F44" s="182"/>
      <c r="G44" s="182"/>
      <c r="H44" s="183"/>
    </row>
    <row r="45" spans="1:9" ht="56.25" customHeight="1" x14ac:dyDescent="0.35">
      <c r="A45" s="167" t="s">
        <v>28</v>
      </c>
      <c r="B45" s="167"/>
      <c r="C45" s="171" t="s">
        <v>112</v>
      </c>
      <c r="D45" s="172"/>
      <c r="E45" s="172"/>
      <c r="F45" s="172"/>
      <c r="G45" s="172"/>
      <c r="H45" s="173"/>
    </row>
    <row r="46" spans="1:9" ht="51.75" customHeight="1" x14ac:dyDescent="0.35">
      <c r="A46" s="167" t="s">
        <v>29</v>
      </c>
      <c r="B46" s="167"/>
      <c r="C46" s="171" t="s">
        <v>113</v>
      </c>
      <c r="D46" s="172"/>
      <c r="E46" s="172"/>
      <c r="F46" s="172"/>
      <c r="G46" s="172"/>
      <c r="H46" s="173"/>
    </row>
    <row r="47" spans="1:9" ht="48.75" customHeight="1" x14ac:dyDescent="0.35">
      <c r="A47" s="167" t="s">
        <v>30</v>
      </c>
      <c r="B47" s="167"/>
      <c r="C47" s="171" t="s">
        <v>114</v>
      </c>
      <c r="D47" s="172"/>
      <c r="E47" s="172"/>
      <c r="F47" s="172"/>
      <c r="G47" s="172"/>
      <c r="H47" s="173"/>
    </row>
    <row r="48" spans="1:9" x14ac:dyDescent="0.35">
      <c r="A48" s="175"/>
      <c r="B48" s="175"/>
      <c r="C48" s="175"/>
      <c r="D48" s="175"/>
      <c r="E48" s="175"/>
      <c r="F48" s="175"/>
      <c r="G48" s="175"/>
      <c r="H48" s="175"/>
    </row>
    <row r="49" spans="1:8" ht="34.5" customHeight="1" x14ac:dyDescent="0.35">
      <c r="A49" s="174" t="s">
        <v>1</v>
      </c>
      <c r="B49" s="174"/>
      <c r="C49" s="174"/>
      <c r="D49" s="174"/>
      <c r="E49" s="174"/>
      <c r="F49" s="174"/>
      <c r="G49" s="174"/>
      <c r="H49" s="174"/>
    </row>
    <row r="50" spans="1:8" ht="44.25" customHeight="1" x14ac:dyDescent="0.35">
      <c r="A50" s="167" t="s">
        <v>31</v>
      </c>
      <c r="B50" s="167"/>
      <c r="C50" s="171" t="s">
        <v>124</v>
      </c>
      <c r="D50" s="172"/>
      <c r="E50" s="172"/>
      <c r="F50" s="172"/>
      <c r="G50" s="172"/>
      <c r="H50" s="173"/>
    </row>
    <row r="51" spans="1:8" ht="90" customHeight="1" x14ac:dyDescent="0.35">
      <c r="A51" s="167" t="s">
        <v>32</v>
      </c>
      <c r="B51" s="167"/>
      <c r="C51" s="181" t="s">
        <v>129</v>
      </c>
      <c r="D51" s="172"/>
      <c r="E51" s="172"/>
      <c r="F51" s="172"/>
      <c r="G51" s="172"/>
      <c r="H51" s="173"/>
    </row>
    <row r="52" spans="1:8" ht="40.5" customHeight="1" x14ac:dyDescent="0.35">
      <c r="A52" s="167" t="s">
        <v>33</v>
      </c>
      <c r="B52" s="167"/>
      <c r="C52" s="171" t="s">
        <v>122</v>
      </c>
      <c r="D52" s="172"/>
      <c r="E52" s="172"/>
      <c r="F52" s="172"/>
      <c r="G52" s="172"/>
      <c r="H52" s="173"/>
    </row>
    <row r="53" spans="1:8" ht="32.25" customHeight="1" x14ac:dyDescent="0.35">
      <c r="A53" s="167" t="s">
        <v>34</v>
      </c>
      <c r="B53" s="167"/>
      <c r="C53" s="171" t="s">
        <v>123</v>
      </c>
      <c r="D53" s="172"/>
      <c r="E53" s="172"/>
      <c r="F53" s="172"/>
      <c r="G53" s="172"/>
      <c r="H53" s="173"/>
    </row>
    <row r="54" spans="1:8" ht="51.75" customHeight="1" x14ac:dyDescent="0.35">
      <c r="A54" s="163" t="s">
        <v>35</v>
      </c>
      <c r="B54" s="163"/>
      <c r="C54" s="171" t="s">
        <v>116</v>
      </c>
      <c r="D54" s="172"/>
      <c r="E54" s="172"/>
      <c r="F54" s="172"/>
      <c r="G54" s="172"/>
      <c r="H54" s="173"/>
    </row>
    <row r="55" spans="1:8" ht="65.25" customHeight="1" x14ac:dyDescent="0.35">
      <c r="A55" s="163" t="s">
        <v>36</v>
      </c>
      <c r="B55" s="163"/>
      <c r="C55" s="171" t="s">
        <v>117</v>
      </c>
      <c r="D55" s="172"/>
      <c r="E55" s="172"/>
      <c r="F55" s="172"/>
      <c r="G55" s="172"/>
      <c r="H55" s="173"/>
    </row>
    <row r="56" spans="1:8" ht="40.5" customHeight="1" x14ac:dyDescent="0.35">
      <c r="A56" s="163" t="s">
        <v>37</v>
      </c>
      <c r="B56" s="163"/>
      <c r="C56" s="171" t="s">
        <v>121</v>
      </c>
      <c r="D56" s="172"/>
      <c r="E56" s="172"/>
      <c r="F56" s="172"/>
      <c r="G56" s="172"/>
      <c r="H56" s="173"/>
    </row>
    <row r="57" spans="1:8" ht="60" customHeight="1" x14ac:dyDescent="0.35">
      <c r="A57" s="163" t="s">
        <v>38</v>
      </c>
      <c r="B57" s="163"/>
      <c r="C57" s="171" t="s">
        <v>126</v>
      </c>
      <c r="D57" s="172"/>
      <c r="E57" s="172"/>
      <c r="F57" s="172"/>
      <c r="G57" s="172"/>
      <c r="H57" s="173"/>
    </row>
    <row r="58" spans="1:8" ht="51.75" customHeight="1" x14ac:dyDescent="0.35">
      <c r="A58" s="163" t="s">
        <v>39</v>
      </c>
      <c r="B58" s="163"/>
      <c r="C58" s="171" t="s">
        <v>118</v>
      </c>
      <c r="D58" s="172"/>
      <c r="E58" s="172"/>
      <c r="F58" s="172"/>
      <c r="G58" s="172"/>
      <c r="H58" s="173"/>
    </row>
    <row r="59" spans="1:8" ht="54.75" customHeight="1" x14ac:dyDescent="0.35">
      <c r="A59" s="164" t="s">
        <v>40</v>
      </c>
      <c r="B59" s="164"/>
      <c r="C59" s="171" t="s">
        <v>130</v>
      </c>
      <c r="D59" s="172"/>
      <c r="E59" s="172"/>
      <c r="F59" s="172"/>
      <c r="G59" s="172"/>
      <c r="H59" s="173"/>
    </row>
    <row r="61" spans="1:8" s="22" customFormat="1" ht="182.25" customHeight="1" x14ac:dyDescent="0.35">
      <c r="A61" s="176" t="s">
        <v>120</v>
      </c>
      <c r="B61" s="177"/>
      <c r="C61" s="177"/>
      <c r="D61" s="177"/>
      <c r="E61" s="177"/>
      <c r="F61" s="177"/>
      <c r="G61" s="177"/>
      <c r="H61" s="177"/>
    </row>
    <row r="62" spans="1:8" s="22" customFormat="1" ht="64.5" customHeight="1" x14ac:dyDescent="0.35">
      <c r="A62" s="165" t="s">
        <v>75</v>
      </c>
      <c r="B62" s="165"/>
      <c r="C62" s="181" t="s">
        <v>131</v>
      </c>
      <c r="D62" s="182"/>
      <c r="E62" s="182"/>
      <c r="F62" s="182"/>
      <c r="G62" s="182"/>
      <c r="H62" s="183"/>
    </row>
    <row r="63" spans="1:8" s="22" customFormat="1" ht="69.75" customHeight="1" x14ac:dyDescent="0.35">
      <c r="A63" s="165" t="s">
        <v>76</v>
      </c>
      <c r="B63" s="165"/>
      <c r="C63" s="181" t="s">
        <v>119</v>
      </c>
      <c r="D63" s="182"/>
      <c r="E63" s="182"/>
      <c r="F63" s="182"/>
      <c r="G63" s="182"/>
      <c r="H63" s="18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85"/>
  <sheetViews>
    <sheetView topLeftCell="I2" zoomScale="50" zoomScaleNormal="50" workbookViewId="0">
      <pane ySplit="6" topLeftCell="A74" activePane="bottomLeft" state="frozen"/>
      <selection activeCell="J7" sqref="J7"/>
      <selection pane="bottomLeft" activeCell="N74" sqref="N74:N75"/>
    </sheetView>
  </sheetViews>
  <sheetFormatPr baseColWidth="10" defaultColWidth="11.453125" defaultRowHeight="17.5" x14ac:dyDescent="0.35"/>
  <cols>
    <col min="1" max="1" width="17.453125" style="16" customWidth="1"/>
    <col min="2" max="2" width="16.54296875" style="16" customWidth="1"/>
    <col min="3" max="3" width="18" style="16" customWidth="1"/>
    <col min="4" max="4" width="20.26953125" style="16" customWidth="1"/>
    <col min="5" max="5" width="23.26953125" style="16" customWidth="1"/>
    <col min="6" max="6" width="21" style="16" customWidth="1"/>
    <col min="7" max="7" width="17.54296875" style="16" customWidth="1"/>
    <col min="8" max="8" width="21.7265625" style="16" customWidth="1"/>
    <col min="9" max="9" width="21" style="16" bestFit="1" customWidth="1"/>
    <col min="10" max="10" width="26.26953125" style="16" customWidth="1"/>
    <col min="11" max="11" width="45.26953125" style="16" customWidth="1"/>
    <col min="12" max="12" width="17.26953125" style="16" customWidth="1"/>
    <col min="13" max="13" width="19.26953125" style="16" customWidth="1"/>
    <col min="14" max="14" width="44.453125" style="16" customWidth="1"/>
    <col min="15" max="15" width="15.54296875" style="16" customWidth="1"/>
    <col min="16" max="16" width="17.7265625" style="16" customWidth="1"/>
    <col min="17" max="17" width="22" style="16" customWidth="1"/>
    <col min="18" max="18" width="23.453125" style="34" customWidth="1"/>
    <col min="19" max="19" width="21.26953125" style="1" customWidth="1"/>
    <col min="20" max="20" width="30.54296875" style="35" customWidth="1"/>
    <col min="21" max="21" width="23.26953125" style="38" customWidth="1"/>
    <col min="22" max="22" width="24.7265625" style="1" customWidth="1"/>
    <col min="23" max="23" width="21.7265625" style="30" customWidth="1"/>
    <col min="24" max="24" width="24.7265625" style="36" customWidth="1"/>
    <col min="25" max="25" width="25.7265625" style="36" customWidth="1"/>
    <col min="26" max="26" width="25.1796875" style="36" customWidth="1"/>
    <col min="27" max="27" width="37.453125" style="36" customWidth="1"/>
    <col min="28" max="28" width="51.26953125" style="16" customWidth="1"/>
    <col min="29" max="31" width="15" style="16" customWidth="1"/>
    <col min="32" max="32" width="15" style="37" customWidth="1"/>
    <col min="33" max="35" width="15" style="16" customWidth="1"/>
    <col min="36" max="36" width="16.26953125" style="16" bestFit="1" customWidth="1"/>
    <col min="37" max="37" width="24.1796875" style="16" bestFit="1" customWidth="1"/>
    <col min="38" max="38" width="18.1796875" style="16" bestFit="1" customWidth="1"/>
    <col min="39" max="39" width="17.7265625" style="16" bestFit="1" customWidth="1"/>
    <col min="40" max="40" width="22.7265625" style="16" customWidth="1"/>
    <col min="41" max="41" width="26.81640625" style="16" bestFit="1" customWidth="1"/>
    <col min="42" max="42" width="54.1796875" style="16" customWidth="1"/>
    <col min="43" max="43" width="26.81640625" style="16" bestFit="1" customWidth="1"/>
    <col min="44" max="44" width="17.453125" style="16" customWidth="1"/>
    <col min="45" max="45" width="81.26953125" style="16" customWidth="1"/>
    <col min="46" max="46" width="25" style="16" bestFit="1" customWidth="1"/>
    <col min="47" max="47" width="21.26953125" style="16" bestFit="1" customWidth="1"/>
    <col min="48" max="48" width="25.1796875" style="16" bestFit="1" customWidth="1"/>
    <col min="49" max="49" width="50.1796875" style="16" customWidth="1"/>
    <col min="50" max="50" width="16" style="16" customWidth="1"/>
    <col min="51" max="51" width="27" style="16" customWidth="1"/>
    <col min="52" max="16384" width="11.453125" style="16"/>
  </cols>
  <sheetData>
    <row r="1" spans="1:51" ht="29.25" hidden="1" customHeight="1" x14ac:dyDescent="0.35">
      <c r="B1" s="313" t="s">
        <v>49</v>
      </c>
      <c r="C1" s="313"/>
      <c r="D1" s="316" t="s">
        <v>50</v>
      </c>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8"/>
      <c r="AS1" s="29" t="s">
        <v>56</v>
      </c>
    </row>
    <row r="2" spans="1:51" ht="30" customHeight="1" x14ac:dyDescent="0.35">
      <c r="B2" s="313"/>
      <c r="C2" s="313"/>
      <c r="D2" s="316" t="s">
        <v>51</v>
      </c>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8"/>
      <c r="AS2" s="29" t="s">
        <v>54</v>
      </c>
    </row>
    <row r="3" spans="1:51" ht="30.75" customHeight="1" x14ac:dyDescent="0.35">
      <c r="B3" s="313"/>
      <c r="C3" s="313"/>
      <c r="D3" s="316" t="s">
        <v>52</v>
      </c>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8"/>
      <c r="AS3" s="29" t="s">
        <v>57</v>
      </c>
      <c r="AU3" s="161"/>
    </row>
    <row r="4" spans="1:51" ht="24.75" customHeight="1" x14ac:dyDescent="0.35">
      <c r="B4" s="313"/>
      <c r="C4" s="313"/>
      <c r="D4" s="316" t="s">
        <v>53</v>
      </c>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8"/>
      <c r="AS4" s="29" t="s">
        <v>55</v>
      </c>
    </row>
    <row r="5" spans="1:51" ht="27" customHeight="1" x14ac:dyDescent="0.35">
      <c r="B5" s="313" t="s">
        <v>0</v>
      </c>
      <c r="C5" s="313"/>
      <c r="D5" s="314" t="s">
        <v>524</v>
      </c>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5"/>
    </row>
    <row r="6" spans="1:51" ht="30.75" customHeight="1" thickBot="1" x14ac:dyDescent="0.4">
      <c r="A6" s="299" t="s">
        <v>46</v>
      </c>
      <c r="B6" s="299"/>
      <c r="C6" s="299"/>
      <c r="D6" s="299"/>
      <c r="E6" s="299"/>
      <c r="F6" s="299"/>
      <c r="G6" s="299"/>
      <c r="H6" s="299"/>
      <c r="I6" s="299"/>
      <c r="J6" s="299"/>
      <c r="K6" s="299"/>
      <c r="L6" s="299"/>
      <c r="M6" s="299"/>
      <c r="N6" s="299"/>
      <c r="O6" s="299"/>
      <c r="P6" s="299"/>
      <c r="Q6" s="299"/>
      <c r="R6" s="299"/>
      <c r="S6" s="299"/>
      <c r="T6" s="299"/>
      <c r="U6" s="300" t="s">
        <v>73</v>
      </c>
      <c r="V6" s="300"/>
      <c r="W6" s="300"/>
      <c r="X6" s="301"/>
      <c r="Y6" s="304" t="s">
        <v>74</v>
      </c>
      <c r="Z6" s="305"/>
      <c r="AA6" s="305"/>
      <c r="AB6" s="305"/>
      <c r="AC6" s="305"/>
      <c r="AD6" s="305"/>
      <c r="AE6" s="305"/>
      <c r="AF6" s="305"/>
      <c r="AG6" s="305"/>
      <c r="AH6" s="306"/>
      <c r="AI6" s="302" t="s">
        <v>47</v>
      </c>
      <c r="AJ6" s="303"/>
      <c r="AK6" s="303"/>
      <c r="AL6" s="303"/>
      <c r="AM6" s="303"/>
      <c r="AN6" s="282" t="s">
        <v>1</v>
      </c>
      <c r="AO6" s="282"/>
      <c r="AP6" s="282"/>
      <c r="AQ6" s="282"/>
      <c r="AR6" s="282"/>
      <c r="AS6" s="282"/>
      <c r="AT6" s="282"/>
      <c r="AU6" s="282"/>
      <c r="AV6" s="282"/>
      <c r="AW6" s="282"/>
      <c r="AX6" s="165" t="s">
        <v>77</v>
      </c>
      <c r="AY6" s="165"/>
    </row>
    <row r="7" spans="1:51" ht="96" customHeight="1" x14ac:dyDescent="0.35">
      <c r="A7" s="297" t="s">
        <v>68</v>
      </c>
      <c r="B7" s="284" t="s">
        <v>2</v>
      </c>
      <c r="C7" s="284" t="s">
        <v>3</v>
      </c>
      <c r="D7" s="284" t="s">
        <v>4</v>
      </c>
      <c r="E7" s="284" t="s">
        <v>5</v>
      </c>
      <c r="F7" s="284" t="s">
        <v>43</v>
      </c>
      <c r="G7" s="281" t="s">
        <v>45</v>
      </c>
      <c r="H7" s="281" t="s">
        <v>44</v>
      </c>
      <c r="I7" s="281" t="s">
        <v>6</v>
      </c>
      <c r="J7" s="285" t="s">
        <v>7</v>
      </c>
      <c r="K7" s="284" t="s">
        <v>8</v>
      </c>
      <c r="L7" s="284" t="s">
        <v>9</v>
      </c>
      <c r="M7" s="284" t="s">
        <v>10</v>
      </c>
      <c r="N7" s="284" t="s">
        <v>11</v>
      </c>
      <c r="O7" s="281" t="s">
        <v>12</v>
      </c>
      <c r="P7" s="281"/>
      <c r="Q7" s="309" t="s">
        <v>13</v>
      </c>
      <c r="R7" s="283" t="s">
        <v>14</v>
      </c>
      <c r="S7" s="283" t="s">
        <v>15</v>
      </c>
      <c r="T7" s="283" t="s">
        <v>16</v>
      </c>
      <c r="U7" s="280" t="s">
        <v>69</v>
      </c>
      <c r="V7" s="280" t="s">
        <v>70</v>
      </c>
      <c r="W7" s="280" t="s">
        <v>71</v>
      </c>
      <c r="X7" s="280" t="s">
        <v>72</v>
      </c>
      <c r="Y7" s="283" t="s">
        <v>17</v>
      </c>
      <c r="Z7" s="283" t="s">
        <v>18</v>
      </c>
      <c r="AA7" s="283" t="s">
        <v>19</v>
      </c>
      <c r="AB7" s="307" t="s">
        <v>20</v>
      </c>
      <c r="AC7" s="307" t="s">
        <v>21</v>
      </c>
      <c r="AD7" s="307" t="s">
        <v>22</v>
      </c>
      <c r="AE7" s="307" t="s">
        <v>48</v>
      </c>
      <c r="AF7" s="307" t="s">
        <v>23</v>
      </c>
      <c r="AG7" s="307" t="s">
        <v>24</v>
      </c>
      <c r="AH7" s="295" t="s">
        <v>25</v>
      </c>
      <c r="AI7" s="295" t="s">
        <v>26</v>
      </c>
      <c r="AJ7" s="295" t="s">
        <v>27</v>
      </c>
      <c r="AK7" s="295" t="s">
        <v>28</v>
      </c>
      <c r="AL7" s="295" t="s">
        <v>29</v>
      </c>
      <c r="AM7" s="295" t="s">
        <v>30</v>
      </c>
      <c r="AN7" s="295" t="s">
        <v>31</v>
      </c>
      <c r="AO7" s="295" t="s">
        <v>32</v>
      </c>
      <c r="AP7" s="295" t="s">
        <v>33</v>
      </c>
      <c r="AQ7" s="319" t="s">
        <v>34</v>
      </c>
      <c r="AR7" s="321" t="s">
        <v>35</v>
      </c>
      <c r="AS7" s="287" t="s">
        <v>36</v>
      </c>
      <c r="AT7" s="289" t="s">
        <v>37</v>
      </c>
      <c r="AU7" s="287" t="s">
        <v>38</v>
      </c>
      <c r="AV7" s="291" t="s">
        <v>39</v>
      </c>
      <c r="AW7" s="293" t="s">
        <v>40</v>
      </c>
      <c r="AX7" s="191" t="s">
        <v>75</v>
      </c>
      <c r="AY7" s="191" t="s">
        <v>76</v>
      </c>
    </row>
    <row r="8" spans="1:51" ht="14.5" thickBot="1" x14ac:dyDescent="0.4">
      <c r="A8" s="298"/>
      <c r="B8" s="165"/>
      <c r="C8" s="165"/>
      <c r="D8" s="165"/>
      <c r="E8" s="165"/>
      <c r="F8" s="165"/>
      <c r="G8" s="282"/>
      <c r="H8" s="282"/>
      <c r="I8" s="282"/>
      <c r="J8" s="286"/>
      <c r="K8" s="165"/>
      <c r="L8" s="165"/>
      <c r="M8" s="165"/>
      <c r="N8" s="165"/>
      <c r="O8" s="2" t="s">
        <v>41</v>
      </c>
      <c r="P8" s="2" t="s">
        <v>42</v>
      </c>
      <c r="Q8" s="281"/>
      <c r="R8" s="284"/>
      <c r="S8" s="284"/>
      <c r="T8" s="284"/>
      <c r="U8" s="280"/>
      <c r="V8" s="280"/>
      <c r="W8" s="280"/>
      <c r="X8" s="280"/>
      <c r="Y8" s="284"/>
      <c r="Z8" s="284"/>
      <c r="AA8" s="284"/>
      <c r="AB8" s="308"/>
      <c r="AC8" s="308"/>
      <c r="AD8" s="308"/>
      <c r="AE8" s="308"/>
      <c r="AF8" s="308"/>
      <c r="AG8" s="308"/>
      <c r="AH8" s="296"/>
      <c r="AI8" s="296"/>
      <c r="AJ8" s="296"/>
      <c r="AK8" s="296"/>
      <c r="AL8" s="296"/>
      <c r="AM8" s="296"/>
      <c r="AN8" s="296"/>
      <c r="AO8" s="296"/>
      <c r="AP8" s="296"/>
      <c r="AQ8" s="320"/>
      <c r="AR8" s="322"/>
      <c r="AS8" s="288"/>
      <c r="AT8" s="290"/>
      <c r="AU8" s="288"/>
      <c r="AV8" s="292"/>
      <c r="AW8" s="294"/>
      <c r="AX8" s="191"/>
      <c r="AY8" s="191"/>
    </row>
    <row r="9" spans="1:51" ht="216" customHeight="1" x14ac:dyDescent="0.35">
      <c r="A9" s="274" t="s">
        <v>141</v>
      </c>
      <c r="B9" s="279" t="s">
        <v>142</v>
      </c>
      <c r="C9" s="279" t="s">
        <v>143</v>
      </c>
      <c r="D9" s="279" t="s">
        <v>144</v>
      </c>
      <c r="E9" s="325">
        <v>0</v>
      </c>
      <c r="F9" s="325" t="s">
        <v>145</v>
      </c>
      <c r="G9" s="215">
        <v>1</v>
      </c>
      <c r="H9" s="215" t="s">
        <v>146</v>
      </c>
      <c r="I9" s="215">
        <v>1</v>
      </c>
      <c r="J9" s="278" t="s">
        <v>147</v>
      </c>
      <c r="K9" s="326" t="s">
        <v>148</v>
      </c>
      <c r="L9" s="191" t="s">
        <v>146</v>
      </c>
      <c r="M9" s="215">
        <v>0</v>
      </c>
      <c r="N9" s="191" t="s">
        <v>149</v>
      </c>
      <c r="O9" s="191"/>
      <c r="P9" s="191" t="s">
        <v>150</v>
      </c>
      <c r="Q9" s="215" t="s">
        <v>406</v>
      </c>
      <c r="R9" s="230">
        <v>500</v>
      </c>
      <c r="S9" s="324">
        <f>R9-T9</f>
        <v>245</v>
      </c>
      <c r="T9" s="213">
        <f>25+71+159</f>
        <v>255</v>
      </c>
      <c r="U9" s="262" t="s">
        <v>598</v>
      </c>
      <c r="V9" s="328" t="s">
        <v>601</v>
      </c>
      <c r="W9" s="237" t="s">
        <v>408</v>
      </c>
      <c r="X9" s="191" t="s">
        <v>409</v>
      </c>
      <c r="Y9" s="191" t="s">
        <v>151</v>
      </c>
      <c r="Z9" s="191" t="s">
        <v>152</v>
      </c>
      <c r="AA9" s="191" t="s">
        <v>153</v>
      </c>
      <c r="AB9" s="43" t="s">
        <v>154</v>
      </c>
      <c r="AC9" s="43" t="s">
        <v>410</v>
      </c>
      <c r="AD9" s="43">
        <v>1</v>
      </c>
      <c r="AE9" s="49">
        <v>0.2</v>
      </c>
      <c r="AF9" s="50">
        <v>44927</v>
      </c>
      <c r="AG9" s="50">
        <v>45291</v>
      </c>
      <c r="AH9" s="43">
        <v>365</v>
      </c>
      <c r="AI9" s="43">
        <v>245</v>
      </c>
      <c r="AJ9" s="43">
        <v>255</v>
      </c>
      <c r="AK9" s="43" t="s">
        <v>155</v>
      </c>
      <c r="AL9" s="43" t="s">
        <v>156</v>
      </c>
      <c r="AM9" s="43" t="s">
        <v>157</v>
      </c>
      <c r="AN9" s="51">
        <v>0</v>
      </c>
      <c r="AO9" s="215" t="s">
        <v>343</v>
      </c>
      <c r="AP9" s="215" t="s">
        <v>367</v>
      </c>
      <c r="AQ9" s="215" t="s">
        <v>368</v>
      </c>
      <c r="AR9" s="43" t="s">
        <v>158</v>
      </c>
      <c r="AS9" s="43" t="s">
        <v>159</v>
      </c>
      <c r="AT9" s="43" t="s">
        <v>159</v>
      </c>
      <c r="AU9" s="43" t="s">
        <v>159</v>
      </c>
      <c r="AV9" s="43" t="s">
        <v>159</v>
      </c>
      <c r="AW9" s="43" t="s">
        <v>423</v>
      </c>
      <c r="AX9" s="191" t="s">
        <v>416</v>
      </c>
      <c r="AY9" s="191" t="s">
        <v>417</v>
      </c>
    </row>
    <row r="10" spans="1:51" ht="216" customHeight="1" x14ac:dyDescent="0.35">
      <c r="A10" s="275"/>
      <c r="B10" s="279"/>
      <c r="C10" s="279"/>
      <c r="D10" s="279"/>
      <c r="E10" s="283"/>
      <c r="F10" s="283"/>
      <c r="G10" s="218"/>
      <c r="H10" s="218"/>
      <c r="I10" s="218"/>
      <c r="J10" s="323"/>
      <c r="K10" s="327"/>
      <c r="L10" s="217"/>
      <c r="M10" s="218"/>
      <c r="N10" s="217"/>
      <c r="O10" s="217"/>
      <c r="P10" s="217"/>
      <c r="Q10" s="218"/>
      <c r="R10" s="214"/>
      <c r="S10" s="214"/>
      <c r="T10" s="214"/>
      <c r="U10" s="262"/>
      <c r="V10" s="328"/>
      <c r="W10" s="237"/>
      <c r="X10" s="191"/>
      <c r="Y10" s="217"/>
      <c r="Z10" s="217"/>
      <c r="AA10" s="217"/>
      <c r="AB10" s="43" t="s">
        <v>160</v>
      </c>
      <c r="AC10" s="43" t="s">
        <v>411</v>
      </c>
      <c r="AD10" s="43">
        <v>1</v>
      </c>
      <c r="AE10" s="49">
        <v>0.2</v>
      </c>
      <c r="AF10" s="50">
        <v>44927</v>
      </c>
      <c r="AG10" s="50">
        <v>45291</v>
      </c>
      <c r="AH10" s="43">
        <v>365</v>
      </c>
      <c r="AI10" s="43">
        <v>245</v>
      </c>
      <c r="AJ10" s="43">
        <v>255</v>
      </c>
      <c r="AK10" s="43" t="s">
        <v>155</v>
      </c>
      <c r="AL10" s="43" t="s">
        <v>156</v>
      </c>
      <c r="AM10" s="43" t="s">
        <v>157</v>
      </c>
      <c r="AN10" s="51">
        <v>0</v>
      </c>
      <c r="AO10" s="218"/>
      <c r="AP10" s="218"/>
      <c r="AQ10" s="218"/>
      <c r="AR10" s="43" t="s">
        <v>158</v>
      </c>
      <c r="AS10" s="43" t="s">
        <v>159</v>
      </c>
      <c r="AT10" s="43" t="s">
        <v>159</v>
      </c>
      <c r="AU10" s="43" t="s">
        <v>159</v>
      </c>
      <c r="AV10" s="43" t="s">
        <v>159</v>
      </c>
      <c r="AW10" s="43" t="s">
        <v>424</v>
      </c>
      <c r="AX10" s="191"/>
      <c r="AY10" s="191"/>
    </row>
    <row r="11" spans="1:51" ht="126" x14ac:dyDescent="0.35">
      <c r="A11" s="275"/>
      <c r="B11" s="279"/>
      <c r="C11" s="279"/>
      <c r="D11" s="279"/>
      <c r="E11" s="283"/>
      <c r="F11" s="283"/>
      <c r="G11" s="218"/>
      <c r="H11" s="218"/>
      <c r="I11" s="218"/>
      <c r="J11" s="323"/>
      <c r="K11" s="327"/>
      <c r="L11" s="217"/>
      <c r="M11" s="218"/>
      <c r="N11" s="217"/>
      <c r="O11" s="217"/>
      <c r="P11" s="217"/>
      <c r="Q11" s="218"/>
      <c r="R11" s="214"/>
      <c r="S11" s="214"/>
      <c r="T11" s="214"/>
      <c r="U11" s="262"/>
      <c r="V11" s="328"/>
      <c r="W11" s="237"/>
      <c r="X11" s="191"/>
      <c r="Y11" s="217"/>
      <c r="Z11" s="217"/>
      <c r="AA11" s="217"/>
      <c r="AB11" s="43" t="s">
        <v>161</v>
      </c>
      <c r="AC11" s="43" t="s">
        <v>412</v>
      </c>
      <c r="AD11" s="43">
        <v>1</v>
      </c>
      <c r="AE11" s="49">
        <v>0.4</v>
      </c>
      <c r="AF11" s="50">
        <v>44927</v>
      </c>
      <c r="AG11" s="50">
        <v>45291</v>
      </c>
      <c r="AH11" s="43">
        <v>365</v>
      </c>
      <c r="AI11" s="43">
        <v>245</v>
      </c>
      <c r="AJ11" s="43">
        <v>255</v>
      </c>
      <c r="AK11" s="43" t="s">
        <v>155</v>
      </c>
      <c r="AL11" s="43" t="s">
        <v>156</v>
      </c>
      <c r="AM11" s="43" t="s">
        <v>157</v>
      </c>
      <c r="AN11" s="51">
        <v>600000000</v>
      </c>
      <c r="AO11" s="218"/>
      <c r="AP11" s="218"/>
      <c r="AQ11" s="218"/>
      <c r="AR11" s="43" t="s">
        <v>162</v>
      </c>
      <c r="AS11" s="43" t="s">
        <v>163</v>
      </c>
      <c r="AT11" s="43" t="s">
        <v>414</v>
      </c>
      <c r="AU11" s="43" t="s">
        <v>243</v>
      </c>
      <c r="AV11" s="55">
        <v>44958</v>
      </c>
      <c r="AW11" s="43" t="s">
        <v>425</v>
      </c>
      <c r="AX11" s="191"/>
      <c r="AY11" s="191"/>
    </row>
    <row r="12" spans="1:51" ht="216" customHeight="1" x14ac:dyDescent="0.35">
      <c r="A12" s="275"/>
      <c r="B12" s="279"/>
      <c r="C12" s="279"/>
      <c r="D12" s="279"/>
      <c r="E12" s="283"/>
      <c r="F12" s="283"/>
      <c r="G12" s="218"/>
      <c r="H12" s="218"/>
      <c r="I12" s="218"/>
      <c r="J12" s="323"/>
      <c r="K12" s="327"/>
      <c r="L12" s="217"/>
      <c r="M12" s="216"/>
      <c r="N12" s="217"/>
      <c r="O12" s="217"/>
      <c r="P12" s="217"/>
      <c r="Q12" s="216"/>
      <c r="R12" s="214"/>
      <c r="S12" s="214"/>
      <c r="T12" s="214"/>
      <c r="U12" s="262"/>
      <c r="V12" s="328"/>
      <c r="W12" s="237"/>
      <c r="X12" s="191"/>
      <c r="Y12" s="217"/>
      <c r="Z12" s="217"/>
      <c r="AA12" s="217"/>
      <c r="AB12" s="43" t="s">
        <v>164</v>
      </c>
      <c r="AC12" s="43" t="s">
        <v>413</v>
      </c>
      <c r="AD12" s="43">
        <v>1</v>
      </c>
      <c r="AE12" s="49">
        <v>0.2</v>
      </c>
      <c r="AF12" s="50">
        <v>44927</v>
      </c>
      <c r="AG12" s="50">
        <v>45291</v>
      </c>
      <c r="AH12" s="43">
        <v>365</v>
      </c>
      <c r="AI12" s="43">
        <v>245</v>
      </c>
      <c r="AJ12" s="43">
        <v>255</v>
      </c>
      <c r="AK12" s="43" t="s">
        <v>155</v>
      </c>
      <c r="AL12" s="43" t="s">
        <v>156</v>
      </c>
      <c r="AM12" s="43" t="s">
        <v>157</v>
      </c>
      <c r="AN12" s="51">
        <v>0</v>
      </c>
      <c r="AO12" s="216"/>
      <c r="AP12" s="216"/>
      <c r="AQ12" s="216"/>
      <c r="AR12" s="43" t="s">
        <v>158</v>
      </c>
      <c r="AS12" s="43" t="s">
        <v>159</v>
      </c>
      <c r="AT12" s="43" t="s">
        <v>159</v>
      </c>
      <c r="AU12" s="43" t="s">
        <v>159</v>
      </c>
      <c r="AV12" s="43" t="s">
        <v>159</v>
      </c>
      <c r="AW12" s="43" t="s">
        <v>415</v>
      </c>
      <c r="AX12" s="191"/>
      <c r="AY12" s="191"/>
    </row>
    <row r="13" spans="1:51" ht="50.5" customHeight="1" x14ac:dyDescent="0.35">
      <c r="A13" s="275"/>
      <c r="B13" s="279"/>
      <c r="C13" s="279"/>
      <c r="D13" s="279"/>
      <c r="E13" s="283"/>
      <c r="F13" s="283"/>
      <c r="G13" s="218"/>
      <c r="H13" s="218"/>
      <c r="I13" s="218"/>
      <c r="J13" s="310" t="s">
        <v>165</v>
      </c>
      <c r="K13" s="57" t="s">
        <v>166</v>
      </c>
      <c r="L13" s="43" t="s">
        <v>146</v>
      </c>
      <c r="M13" s="43">
        <v>0</v>
      </c>
      <c r="N13" s="57" t="s">
        <v>167</v>
      </c>
      <c r="O13" s="43" t="s">
        <v>150</v>
      </c>
      <c r="P13" s="43"/>
      <c r="Q13" s="43" t="s">
        <v>418</v>
      </c>
      <c r="R13" s="46">
        <v>1</v>
      </c>
      <c r="S13" s="54" t="s">
        <v>168</v>
      </c>
      <c r="T13" s="47">
        <v>1</v>
      </c>
      <c r="U13" s="234" t="s">
        <v>598</v>
      </c>
      <c r="V13" s="227" t="s">
        <v>601</v>
      </c>
      <c r="W13" s="231" t="s">
        <v>408</v>
      </c>
      <c r="X13" s="215" t="s">
        <v>409</v>
      </c>
      <c r="Y13" s="215" t="s">
        <v>169</v>
      </c>
      <c r="Z13" s="215" t="s">
        <v>170</v>
      </c>
      <c r="AA13" s="215" t="s">
        <v>427</v>
      </c>
      <c r="AB13" s="43" t="s">
        <v>419</v>
      </c>
      <c r="AC13" s="43" t="s">
        <v>159</v>
      </c>
      <c r="AD13" s="43" t="s">
        <v>159</v>
      </c>
      <c r="AE13" s="43" t="s">
        <v>159</v>
      </c>
      <c r="AF13" s="43" t="s">
        <v>159</v>
      </c>
      <c r="AG13" s="43" t="s">
        <v>159</v>
      </c>
      <c r="AH13" s="43" t="s">
        <v>159</v>
      </c>
      <c r="AI13" s="43" t="s">
        <v>159</v>
      </c>
      <c r="AJ13" s="43" t="s">
        <v>159</v>
      </c>
      <c r="AK13" s="43"/>
      <c r="AL13" s="43"/>
      <c r="AM13" s="43"/>
      <c r="AN13" s="51" t="s">
        <v>159</v>
      </c>
      <c r="AO13" s="215" t="s">
        <v>343</v>
      </c>
      <c r="AP13" s="215" t="s">
        <v>169</v>
      </c>
      <c r="AQ13" s="215" t="s">
        <v>171</v>
      </c>
      <c r="AR13" s="43" t="s">
        <v>159</v>
      </c>
      <c r="AS13" s="43" t="s">
        <v>159</v>
      </c>
      <c r="AT13" s="43" t="s">
        <v>159</v>
      </c>
      <c r="AU13" s="43" t="s">
        <v>159</v>
      </c>
      <c r="AV13" s="43" t="s">
        <v>159</v>
      </c>
      <c r="AW13" s="43" t="s">
        <v>159</v>
      </c>
      <c r="AX13" s="191" t="s">
        <v>416</v>
      </c>
      <c r="AY13" s="191" t="s">
        <v>417</v>
      </c>
    </row>
    <row r="14" spans="1:51" ht="46.5" customHeight="1" x14ac:dyDescent="0.35">
      <c r="A14" s="275"/>
      <c r="B14" s="279"/>
      <c r="C14" s="279"/>
      <c r="D14" s="279"/>
      <c r="E14" s="283"/>
      <c r="F14" s="283"/>
      <c r="G14" s="218"/>
      <c r="H14" s="218"/>
      <c r="I14" s="218"/>
      <c r="J14" s="311"/>
      <c r="K14" s="191" t="s">
        <v>172</v>
      </c>
      <c r="L14" s="217" t="s">
        <v>146</v>
      </c>
      <c r="M14" s="217">
        <v>0</v>
      </c>
      <c r="N14" s="191" t="s">
        <v>173</v>
      </c>
      <c r="O14" s="191"/>
      <c r="P14" s="217" t="s">
        <v>150</v>
      </c>
      <c r="Q14" s="217" t="s">
        <v>437</v>
      </c>
      <c r="R14" s="230">
        <v>1</v>
      </c>
      <c r="S14" s="214" t="s">
        <v>168</v>
      </c>
      <c r="T14" s="230">
        <v>1</v>
      </c>
      <c r="U14" s="235"/>
      <c r="V14" s="228"/>
      <c r="W14" s="232"/>
      <c r="X14" s="218"/>
      <c r="Y14" s="218"/>
      <c r="Z14" s="218"/>
      <c r="AA14" s="218"/>
      <c r="AB14" s="43" t="s">
        <v>174</v>
      </c>
      <c r="AC14" s="43" t="s">
        <v>428</v>
      </c>
      <c r="AD14" s="43">
        <v>1</v>
      </c>
      <c r="AE14" s="49">
        <v>0.05</v>
      </c>
      <c r="AF14" s="50">
        <v>44927</v>
      </c>
      <c r="AG14" s="50">
        <v>45291</v>
      </c>
      <c r="AH14" s="43">
        <v>365</v>
      </c>
      <c r="AI14" s="43">
        <v>1028736</v>
      </c>
      <c r="AJ14" s="43">
        <v>1028736</v>
      </c>
      <c r="AK14" s="43" t="s">
        <v>155</v>
      </c>
      <c r="AL14" s="43" t="s">
        <v>156</v>
      </c>
      <c r="AM14" s="43" t="s">
        <v>157</v>
      </c>
      <c r="AN14" s="51">
        <v>0</v>
      </c>
      <c r="AO14" s="218"/>
      <c r="AP14" s="218"/>
      <c r="AQ14" s="218"/>
      <c r="AR14" s="43" t="s">
        <v>158</v>
      </c>
      <c r="AS14" s="43" t="s">
        <v>159</v>
      </c>
      <c r="AT14" s="43" t="s">
        <v>159</v>
      </c>
      <c r="AU14" s="43" t="s">
        <v>159</v>
      </c>
      <c r="AV14" s="43" t="s">
        <v>159</v>
      </c>
      <c r="AW14" s="191" t="s">
        <v>422</v>
      </c>
      <c r="AX14" s="191"/>
      <c r="AY14" s="191"/>
    </row>
    <row r="15" spans="1:51" ht="43.15" customHeight="1" x14ac:dyDescent="0.35">
      <c r="A15" s="275"/>
      <c r="B15" s="279"/>
      <c r="C15" s="279"/>
      <c r="D15" s="279"/>
      <c r="E15" s="283"/>
      <c r="F15" s="283"/>
      <c r="G15" s="218"/>
      <c r="H15" s="218"/>
      <c r="I15" s="218"/>
      <c r="J15" s="311"/>
      <c r="K15" s="191"/>
      <c r="L15" s="217"/>
      <c r="M15" s="217"/>
      <c r="N15" s="191"/>
      <c r="O15" s="191"/>
      <c r="P15" s="217"/>
      <c r="Q15" s="217"/>
      <c r="R15" s="230"/>
      <c r="S15" s="214"/>
      <c r="T15" s="230"/>
      <c r="U15" s="235"/>
      <c r="V15" s="228"/>
      <c r="W15" s="232"/>
      <c r="X15" s="218"/>
      <c r="Y15" s="218"/>
      <c r="Z15" s="218"/>
      <c r="AA15" s="218"/>
      <c r="AB15" s="45" t="s">
        <v>175</v>
      </c>
      <c r="AC15" s="43" t="s">
        <v>429</v>
      </c>
      <c r="AD15" s="43">
        <v>1</v>
      </c>
      <c r="AE15" s="49">
        <v>0.05</v>
      </c>
      <c r="AF15" s="50">
        <v>44927</v>
      </c>
      <c r="AG15" s="50">
        <v>45291</v>
      </c>
      <c r="AH15" s="43">
        <v>365</v>
      </c>
      <c r="AI15" s="43">
        <v>1028736</v>
      </c>
      <c r="AJ15" s="43">
        <v>1028736</v>
      </c>
      <c r="AK15" s="43" t="s">
        <v>155</v>
      </c>
      <c r="AL15" s="43" t="s">
        <v>156</v>
      </c>
      <c r="AM15" s="43" t="s">
        <v>157</v>
      </c>
      <c r="AN15" s="51">
        <v>0</v>
      </c>
      <c r="AO15" s="218"/>
      <c r="AP15" s="218"/>
      <c r="AQ15" s="218"/>
      <c r="AR15" s="43" t="s">
        <v>158</v>
      </c>
      <c r="AS15" s="43" t="s">
        <v>159</v>
      </c>
      <c r="AT15" s="43" t="s">
        <v>159</v>
      </c>
      <c r="AU15" s="43" t="s">
        <v>159</v>
      </c>
      <c r="AV15" s="43" t="s">
        <v>159</v>
      </c>
      <c r="AW15" s="191"/>
      <c r="AX15" s="191"/>
      <c r="AY15" s="191"/>
    </row>
    <row r="16" spans="1:51" ht="60.75" customHeight="1" x14ac:dyDescent="0.35">
      <c r="A16" s="275"/>
      <c r="B16" s="279"/>
      <c r="C16" s="279"/>
      <c r="D16" s="279"/>
      <c r="E16" s="283"/>
      <c r="F16" s="283"/>
      <c r="G16" s="218"/>
      <c r="H16" s="218"/>
      <c r="I16" s="218"/>
      <c r="J16" s="311"/>
      <c r="K16" s="215" t="s">
        <v>176</v>
      </c>
      <c r="L16" s="243" t="s">
        <v>146</v>
      </c>
      <c r="M16" s="243">
        <v>0</v>
      </c>
      <c r="N16" s="191" t="s">
        <v>420</v>
      </c>
      <c r="O16" s="191"/>
      <c r="P16" s="191" t="s">
        <v>150</v>
      </c>
      <c r="Q16" s="215" t="s">
        <v>436</v>
      </c>
      <c r="R16" s="353">
        <v>4</v>
      </c>
      <c r="S16" s="356">
        <v>2</v>
      </c>
      <c r="T16" s="224">
        <v>2</v>
      </c>
      <c r="U16" s="235"/>
      <c r="V16" s="228"/>
      <c r="W16" s="232"/>
      <c r="X16" s="218"/>
      <c r="Y16" s="218"/>
      <c r="Z16" s="218"/>
      <c r="AA16" s="218"/>
      <c r="AB16" s="45" t="s">
        <v>421</v>
      </c>
      <c r="AC16" s="43" t="s">
        <v>430</v>
      </c>
      <c r="AD16" s="43">
        <v>2</v>
      </c>
      <c r="AE16" s="49">
        <v>0.05</v>
      </c>
      <c r="AF16" s="50"/>
      <c r="AG16" s="50"/>
      <c r="AH16" s="43">
        <v>365</v>
      </c>
      <c r="AI16" s="43">
        <v>1028736</v>
      </c>
      <c r="AJ16" s="43">
        <v>1028736</v>
      </c>
      <c r="AK16" s="43"/>
      <c r="AL16" s="43"/>
      <c r="AM16" s="43"/>
      <c r="AN16" s="51">
        <v>142328500</v>
      </c>
      <c r="AO16" s="218"/>
      <c r="AP16" s="218"/>
      <c r="AQ16" s="218"/>
      <c r="AR16" s="43" t="s">
        <v>162</v>
      </c>
      <c r="AS16" s="43" t="s">
        <v>434</v>
      </c>
      <c r="AT16" s="43" t="s">
        <v>388</v>
      </c>
      <c r="AU16" s="43" t="s">
        <v>243</v>
      </c>
      <c r="AV16" s="55">
        <v>44958</v>
      </c>
      <c r="AW16" s="57" t="s">
        <v>441</v>
      </c>
      <c r="AX16" s="191"/>
      <c r="AY16" s="191"/>
    </row>
    <row r="17" spans="1:51" ht="48.75" customHeight="1" x14ac:dyDescent="0.35">
      <c r="A17" s="275"/>
      <c r="B17" s="279"/>
      <c r="C17" s="279"/>
      <c r="D17" s="279"/>
      <c r="E17" s="283"/>
      <c r="F17" s="283"/>
      <c r="G17" s="218"/>
      <c r="H17" s="218"/>
      <c r="I17" s="218"/>
      <c r="J17" s="311"/>
      <c r="K17" s="218"/>
      <c r="L17" s="244"/>
      <c r="M17" s="244"/>
      <c r="N17" s="191"/>
      <c r="O17" s="191"/>
      <c r="P17" s="191"/>
      <c r="Q17" s="218"/>
      <c r="R17" s="354"/>
      <c r="S17" s="357"/>
      <c r="T17" s="225"/>
      <c r="U17" s="235"/>
      <c r="V17" s="228"/>
      <c r="W17" s="232"/>
      <c r="X17" s="218"/>
      <c r="Y17" s="218"/>
      <c r="Z17" s="218"/>
      <c r="AA17" s="218"/>
      <c r="AB17" s="43" t="s">
        <v>177</v>
      </c>
      <c r="AC17" s="43" t="s">
        <v>413</v>
      </c>
      <c r="AD17" s="43">
        <v>1</v>
      </c>
      <c r="AE17" s="49">
        <v>0.2</v>
      </c>
      <c r="AF17" s="50">
        <v>44927</v>
      </c>
      <c r="AG17" s="50">
        <v>45291</v>
      </c>
      <c r="AH17" s="43">
        <v>365</v>
      </c>
      <c r="AI17" s="43">
        <v>1028736</v>
      </c>
      <c r="AJ17" s="43">
        <v>1028736</v>
      </c>
      <c r="AK17" s="43" t="s">
        <v>155</v>
      </c>
      <c r="AL17" s="43" t="s">
        <v>156</v>
      </c>
      <c r="AM17" s="43" t="s">
        <v>157</v>
      </c>
      <c r="AN17" s="51">
        <v>0</v>
      </c>
      <c r="AO17" s="218"/>
      <c r="AP17" s="218"/>
      <c r="AQ17" s="218"/>
      <c r="AR17" s="43" t="s">
        <v>158</v>
      </c>
      <c r="AS17" s="43" t="s">
        <v>159</v>
      </c>
      <c r="AT17" s="43" t="s">
        <v>159</v>
      </c>
      <c r="AU17" s="43" t="s">
        <v>159</v>
      </c>
      <c r="AV17" s="43" t="s">
        <v>159</v>
      </c>
      <c r="AW17" s="57" t="s">
        <v>440</v>
      </c>
      <c r="AX17" s="191"/>
      <c r="AY17" s="191"/>
    </row>
    <row r="18" spans="1:51" ht="75" customHeight="1" x14ac:dyDescent="0.35">
      <c r="A18" s="275"/>
      <c r="B18" s="279"/>
      <c r="C18" s="279"/>
      <c r="D18" s="279"/>
      <c r="E18" s="283"/>
      <c r="F18" s="283"/>
      <c r="G18" s="218"/>
      <c r="H18" s="218"/>
      <c r="I18" s="218"/>
      <c r="J18" s="311"/>
      <c r="K18" s="218"/>
      <c r="L18" s="244"/>
      <c r="M18" s="244"/>
      <c r="N18" s="191"/>
      <c r="O18" s="191"/>
      <c r="P18" s="191"/>
      <c r="Q18" s="218"/>
      <c r="R18" s="355"/>
      <c r="S18" s="358"/>
      <c r="T18" s="226"/>
      <c r="U18" s="235"/>
      <c r="V18" s="228"/>
      <c r="W18" s="232"/>
      <c r="X18" s="218"/>
      <c r="Y18" s="218"/>
      <c r="Z18" s="218"/>
      <c r="AA18" s="218"/>
      <c r="AB18" s="52" t="s">
        <v>178</v>
      </c>
      <c r="AC18" s="52" t="s">
        <v>431</v>
      </c>
      <c r="AD18" s="43">
        <v>1</v>
      </c>
      <c r="AE18" s="49">
        <v>0.2</v>
      </c>
      <c r="AF18" s="50">
        <v>44927</v>
      </c>
      <c r="AG18" s="50">
        <v>45291</v>
      </c>
      <c r="AH18" s="43">
        <v>365</v>
      </c>
      <c r="AI18" s="43">
        <v>1028736</v>
      </c>
      <c r="AJ18" s="43">
        <v>1028736</v>
      </c>
      <c r="AK18" s="43" t="s">
        <v>155</v>
      </c>
      <c r="AL18" s="43" t="s">
        <v>156</v>
      </c>
      <c r="AM18" s="43" t="s">
        <v>157</v>
      </c>
      <c r="AN18" s="51">
        <v>57500000</v>
      </c>
      <c r="AO18" s="218"/>
      <c r="AP18" s="218"/>
      <c r="AQ18" s="218"/>
      <c r="AR18" s="43" t="s">
        <v>162</v>
      </c>
      <c r="AS18" s="43" t="s">
        <v>435</v>
      </c>
      <c r="AT18" s="43" t="s">
        <v>208</v>
      </c>
      <c r="AU18" s="43" t="s">
        <v>243</v>
      </c>
      <c r="AV18" s="55">
        <v>44927</v>
      </c>
      <c r="AW18" s="57" t="s">
        <v>438</v>
      </c>
      <c r="AX18" s="191"/>
      <c r="AY18" s="191"/>
    </row>
    <row r="19" spans="1:51" ht="42" x14ac:dyDescent="0.35">
      <c r="A19" s="275"/>
      <c r="B19" s="279"/>
      <c r="C19" s="279"/>
      <c r="D19" s="279"/>
      <c r="E19" s="283"/>
      <c r="F19" s="283"/>
      <c r="G19" s="218"/>
      <c r="H19" s="218"/>
      <c r="I19" s="218"/>
      <c r="J19" s="311"/>
      <c r="K19" s="218" t="s">
        <v>179</v>
      </c>
      <c r="L19" s="244" t="s">
        <v>146</v>
      </c>
      <c r="M19" s="244">
        <v>100</v>
      </c>
      <c r="N19" s="191" t="s">
        <v>180</v>
      </c>
      <c r="O19" s="191"/>
      <c r="P19" s="217" t="s">
        <v>150</v>
      </c>
      <c r="Q19" s="191" t="s">
        <v>436</v>
      </c>
      <c r="R19" s="230">
        <v>200</v>
      </c>
      <c r="S19" s="214" t="s">
        <v>168</v>
      </c>
      <c r="T19" s="359">
        <v>209</v>
      </c>
      <c r="U19" s="235"/>
      <c r="V19" s="228"/>
      <c r="W19" s="232"/>
      <c r="X19" s="218"/>
      <c r="Y19" s="218"/>
      <c r="Z19" s="218"/>
      <c r="AA19" s="218"/>
      <c r="AB19" s="52" t="s">
        <v>181</v>
      </c>
      <c r="AC19" s="52" t="s">
        <v>432</v>
      </c>
      <c r="AD19" s="43">
        <v>1</v>
      </c>
      <c r="AE19" s="49">
        <v>0.05</v>
      </c>
      <c r="AF19" s="50">
        <v>44927</v>
      </c>
      <c r="AG19" s="50">
        <v>45291</v>
      </c>
      <c r="AH19" s="43">
        <v>365</v>
      </c>
      <c r="AI19" s="43">
        <v>1028736</v>
      </c>
      <c r="AJ19" s="43">
        <v>1028736</v>
      </c>
      <c r="AK19" s="43" t="s">
        <v>155</v>
      </c>
      <c r="AL19" s="43" t="s">
        <v>156</v>
      </c>
      <c r="AM19" s="43" t="s">
        <v>157</v>
      </c>
      <c r="AN19" s="51">
        <v>0</v>
      </c>
      <c r="AO19" s="218"/>
      <c r="AP19" s="218"/>
      <c r="AQ19" s="218"/>
      <c r="AR19" s="43" t="s">
        <v>158</v>
      </c>
      <c r="AS19" s="43" t="s">
        <v>159</v>
      </c>
      <c r="AT19" s="43" t="s">
        <v>159</v>
      </c>
      <c r="AU19" s="43" t="s">
        <v>159</v>
      </c>
      <c r="AV19" s="43" t="s">
        <v>159</v>
      </c>
      <c r="AW19" s="57" t="s">
        <v>439</v>
      </c>
      <c r="AX19" s="191"/>
      <c r="AY19" s="191"/>
    </row>
    <row r="20" spans="1:51" ht="44.25" customHeight="1" x14ac:dyDescent="0.35">
      <c r="A20" s="275"/>
      <c r="B20" s="279"/>
      <c r="C20" s="279"/>
      <c r="D20" s="279"/>
      <c r="E20" s="283"/>
      <c r="F20" s="283"/>
      <c r="G20" s="218"/>
      <c r="H20" s="218"/>
      <c r="I20" s="218"/>
      <c r="J20" s="311"/>
      <c r="K20" s="218"/>
      <c r="L20" s="244"/>
      <c r="M20" s="244"/>
      <c r="N20" s="191"/>
      <c r="O20" s="191"/>
      <c r="P20" s="217"/>
      <c r="Q20" s="191"/>
      <c r="R20" s="230"/>
      <c r="S20" s="214"/>
      <c r="T20" s="359"/>
      <c r="U20" s="235"/>
      <c r="V20" s="228"/>
      <c r="W20" s="232"/>
      <c r="X20" s="218"/>
      <c r="Y20" s="218"/>
      <c r="Z20" s="218"/>
      <c r="AA20" s="218"/>
      <c r="AB20" s="52" t="s">
        <v>182</v>
      </c>
      <c r="AC20" s="52" t="s">
        <v>433</v>
      </c>
      <c r="AD20" s="43">
        <v>1</v>
      </c>
      <c r="AE20" s="49">
        <v>0.05</v>
      </c>
      <c r="AF20" s="50">
        <v>44927</v>
      </c>
      <c r="AG20" s="50">
        <v>45291</v>
      </c>
      <c r="AH20" s="43">
        <v>365</v>
      </c>
      <c r="AI20" s="43">
        <v>1028736</v>
      </c>
      <c r="AJ20" s="43">
        <v>1028736</v>
      </c>
      <c r="AK20" s="43" t="s">
        <v>155</v>
      </c>
      <c r="AL20" s="43" t="s">
        <v>156</v>
      </c>
      <c r="AM20" s="43" t="s">
        <v>157</v>
      </c>
      <c r="AN20" s="51">
        <v>0</v>
      </c>
      <c r="AO20" s="218"/>
      <c r="AP20" s="218"/>
      <c r="AQ20" s="218"/>
      <c r="AR20" s="43" t="s">
        <v>158</v>
      </c>
      <c r="AS20" s="43" t="s">
        <v>159</v>
      </c>
      <c r="AT20" s="43" t="s">
        <v>159</v>
      </c>
      <c r="AU20" s="43" t="s">
        <v>159</v>
      </c>
      <c r="AV20" s="43" t="s">
        <v>159</v>
      </c>
      <c r="AW20" s="57" t="s">
        <v>532</v>
      </c>
      <c r="AX20" s="191"/>
      <c r="AY20" s="191"/>
    </row>
    <row r="21" spans="1:51" ht="54" customHeight="1" x14ac:dyDescent="0.35">
      <c r="A21" s="275"/>
      <c r="B21" s="279"/>
      <c r="C21" s="279"/>
      <c r="D21" s="279"/>
      <c r="E21" s="283"/>
      <c r="F21" s="283"/>
      <c r="G21" s="218"/>
      <c r="H21" s="218"/>
      <c r="I21" s="218"/>
      <c r="J21" s="311"/>
      <c r="K21" s="218"/>
      <c r="L21" s="244"/>
      <c r="M21" s="244"/>
      <c r="N21" s="191"/>
      <c r="O21" s="191"/>
      <c r="P21" s="217"/>
      <c r="Q21" s="191"/>
      <c r="R21" s="230"/>
      <c r="S21" s="214"/>
      <c r="T21" s="359"/>
      <c r="U21" s="235"/>
      <c r="V21" s="228"/>
      <c r="W21" s="232"/>
      <c r="X21" s="218"/>
      <c r="Y21" s="218"/>
      <c r="Z21" s="218"/>
      <c r="AA21" s="218"/>
      <c r="AB21" s="52" t="s">
        <v>183</v>
      </c>
      <c r="AC21" s="52" t="s">
        <v>413</v>
      </c>
      <c r="AD21" s="43">
        <v>1</v>
      </c>
      <c r="AE21" s="49">
        <v>0.2</v>
      </c>
      <c r="AF21" s="50">
        <v>44927</v>
      </c>
      <c r="AG21" s="50">
        <v>45291</v>
      </c>
      <c r="AH21" s="43">
        <v>365</v>
      </c>
      <c r="AI21" s="43">
        <v>1028736</v>
      </c>
      <c r="AJ21" s="43">
        <v>1028736</v>
      </c>
      <c r="AK21" s="43" t="s">
        <v>155</v>
      </c>
      <c r="AL21" s="43" t="s">
        <v>156</v>
      </c>
      <c r="AM21" s="43" t="s">
        <v>157</v>
      </c>
      <c r="AN21" s="51">
        <v>44171500</v>
      </c>
      <c r="AO21" s="218"/>
      <c r="AP21" s="218"/>
      <c r="AQ21" s="218"/>
      <c r="AR21" s="43" t="s">
        <v>162</v>
      </c>
      <c r="AS21" s="43" t="s">
        <v>184</v>
      </c>
      <c r="AT21" s="43" t="s">
        <v>208</v>
      </c>
      <c r="AU21" s="43" t="s">
        <v>243</v>
      </c>
      <c r="AV21" s="55">
        <v>44927</v>
      </c>
      <c r="AW21" s="57" t="s">
        <v>440</v>
      </c>
      <c r="AX21" s="191"/>
      <c r="AY21" s="191"/>
    </row>
    <row r="22" spans="1:51" ht="84" x14ac:dyDescent="0.35">
      <c r="A22" s="275"/>
      <c r="B22" s="279"/>
      <c r="C22" s="279"/>
      <c r="D22" s="279"/>
      <c r="E22" s="283"/>
      <c r="F22" s="283"/>
      <c r="G22" s="218"/>
      <c r="H22" s="218"/>
      <c r="I22" s="218"/>
      <c r="J22" s="312"/>
      <c r="K22" s="216"/>
      <c r="L22" s="245"/>
      <c r="M22" s="245"/>
      <c r="N22" s="191"/>
      <c r="O22" s="191"/>
      <c r="P22" s="217"/>
      <c r="Q22" s="191"/>
      <c r="R22" s="230"/>
      <c r="S22" s="214"/>
      <c r="T22" s="359"/>
      <c r="U22" s="236"/>
      <c r="V22" s="229"/>
      <c r="W22" s="233"/>
      <c r="X22" s="216"/>
      <c r="Y22" s="216"/>
      <c r="Z22" s="216"/>
      <c r="AA22" s="216"/>
      <c r="AB22" s="52" t="s">
        <v>426</v>
      </c>
      <c r="AC22" s="52" t="s">
        <v>443</v>
      </c>
      <c r="AD22" s="43">
        <v>1</v>
      </c>
      <c r="AE22" s="49">
        <v>0.15</v>
      </c>
      <c r="AF22" s="50">
        <v>44927</v>
      </c>
      <c r="AG22" s="50">
        <v>45291</v>
      </c>
      <c r="AH22" s="43">
        <v>365</v>
      </c>
      <c r="AI22" s="43">
        <v>1028736</v>
      </c>
      <c r="AJ22" s="43">
        <v>1028736</v>
      </c>
      <c r="AK22" s="43" t="s">
        <v>155</v>
      </c>
      <c r="AL22" s="43" t="s">
        <v>156</v>
      </c>
      <c r="AM22" s="43" t="s">
        <v>157</v>
      </c>
      <c r="AN22" s="51">
        <v>0</v>
      </c>
      <c r="AO22" s="216"/>
      <c r="AP22" s="216"/>
      <c r="AQ22" s="216"/>
      <c r="AR22" s="43" t="s">
        <v>158</v>
      </c>
      <c r="AS22" s="43" t="s">
        <v>159</v>
      </c>
      <c r="AT22" s="43" t="s">
        <v>159</v>
      </c>
      <c r="AU22" s="43" t="s">
        <v>159</v>
      </c>
      <c r="AV22" s="43" t="s">
        <v>159</v>
      </c>
      <c r="AW22" s="57" t="s">
        <v>442</v>
      </c>
      <c r="AX22" s="191"/>
      <c r="AY22" s="191"/>
    </row>
    <row r="23" spans="1:51" s="32" customFormat="1" ht="86.5" customHeight="1" x14ac:dyDescent="0.35">
      <c r="A23" s="275"/>
      <c r="B23" s="279"/>
      <c r="C23" s="279"/>
      <c r="D23" s="279"/>
      <c r="E23" s="283"/>
      <c r="F23" s="283"/>
      <c r="G23" s="218"/>
      <c r="H23" s="218"/>
      <c r="I23" s="218"/>
      <c r="J23" s="278" t="s">
        <v>185</v>
      </c>
      <c r="K23" s="52" t="s">
        <v>186</v>
      </c>
      <c r="L23" s="52" t="s">
        <v>146</v>
      </c>
      <c r="M23" s="52">
        <v>0</v>
      </c>
      <c r="N23" s="52" t="s">
        <v>353</v>
      </c>
      <c r="O23" s="52"/>
      <c r="P23" s="52" t="s">
        <v>150</v>
      </c>
      <c r="Q23" s="52" t="s">
        <v>418</v>
      </c>
      <c r="R23" s="52">
        <v>1</v>
      </c>
      <c r="S23" s="52" t="s">
        <v>168</v>
      </c>
      <c r="T23" s="52">
        <v>1</v>
      </c>
      <c r="U23" s="243" t="s">
        <v>598</v>
      </c>
      <c r="V23" s="243" t="s">
        <v>601</v>
      </c>
      <c r="W23" s="243" t="s">
        <v>408</v>
      </c>
      <c r="X23" s="243" t="s">
        <v>409</v>
      </c>
      <c r="Y23" s="191" t="s">
        <v>354</v>
      </c>
      <c r="Z23" s="273" t="s">
        <v>355</v>
      </c>
      <c r="AA23" s="191" t="s">
        <v>356</v>
      </c>
      <c r="AB23" s="43" t="s">
        <v>536</v>
      </c>
      <c r="AC23" s="43" t="s">
        <v>537</v>
      </c>
      <c r="AD23" s="43">
        <v>1</v>
      </c>
      <c r="AE23" s="31">
        <v>0.1</v>
      </c>
      <c r="AF23" s="50">
        <v>44927</v>
      </c>
      <c r="AG23" s="50">
        <v>45291</v>
      </c>
      <c r="AH23" s="43">
        <v>365</v>
      </c>
      <c r="AI23" s="43">
        <v>1028736</v>
      </c>
      <c r="AJ23" s="43">
        <v>1028736</v>
      </c>
      <c r="AK23" s="43" t="s">
        <v>155</v>
      </c>
      <c r="AL23" s="43" t="s">
        <v>156</v>
      </c>
      <c r="AM23" s="43" t="s">
        <v>157</v>
      </c>
      <c r="AN23" s="51">
        <v>0</v>
      </c>
      <c r="AO23" s="215" t="s">
        <v>343</v>
      </c>
      <c r="AP23" s="191" t="s">
        <v>357</v>
      </c>
      <c r="AQ23" s="191" t="s">
        <v>358</v>
      </c>
      <c r="AR23" s="43" t="s">
        <v>158</v>
      </c>
      <c r="AS23" s="43" t="s">
        <v>159</v>
      </c>
      <c r="AT23" s="43" t="s">
        <v>159</v>
      </c>
      <c r="AU23" s="43" t="s">
        <v>159</v>
      </c>
      <c r="AV23" s="43" t="s">
        <v>159</v>
      </c>
      <c r="AW23" s="43" t="s">
        <v>540</v>
      </c>
      <c r="AX23" s="215" t="s">
        <v>416</v>
      </c>
      <c r="AY23" s="215" t="s">
        <v>417</v>
      </c>
    </row>
    <row r="24" spans="1:51" s="32" customFormat="1" ht="112" x14ac:dyDescent="0.35">
      <c r="A24" s="275"/>
      <c r="B24" s="279"/>
      <c r="C24" s="279"/>
      <c r="D24" s="279"/>
      <c r="E24" s="283"/>
      <c r="F24" s="283"/>
      <c r="G24" s="218"/>
      <c r="H24" s="218"/>
      <c r="I24" s="218"/>
      <c r="J24" s="278"/>
      <c r="K24" s="52" t="s">
        <v>533</v>
      </c>
      <c r="L24" s="52" t="s">
        <v>395</v>
      </c>
      <c r="M24" s="52">
        <v>0</v>
      </c>
      <c r="N24" s="52" t="s">
        <v>359</v>
      </c>
      <c r="O24" s="52"/>
      <c r="P24" s="52" t="s">
        <v>150</v>
      </c>
      <c r="Q24" s="52" t="s">
        <v>534</v>
      </c>
      <c r="R24" s="60">
        <v>0.3</v>
      </c>
      <c r="S24" s="52" t="s">
        <v>168</v>
      </c>
      <c r="T24" s="60">
        <v>0.3</v>
      </c>
      <c r="U24" s="244"/>
      <c r="V24" s="244"/>
      <c r="W24" s="244"/>
      <c r="X24" s="244"/>
      <c r="Y24" s="191"/>
      <c r="Z24" s="273"/>
      <c r="AA24" s="191"/>
      <c r="AB24" s="43" t="s">
        <v>366</v>
      </c>
      <c r="AC24" s="43" t="s">
        <v>538</v>
      </c>
      <c r="AD24" s="43">
        <v>1</v>
      </c>
      <c r="AE24" s="31">
        <v>0.2</v>
      </c>
      <c r="AF24" s="50">
        <v>44927</v>
      </c>
      <c r="AG24" s="50">
        <v>45291</v>
      </c>
      <c r="AH24" s="43">
        <v>365</v>
      </c>
      <c r="AI24" s="43">
        <v>1028736</v>
      </c>
      <c r="AJ24" s="43">
        <v>1028736</v>
      </c>
      <c r="AK24" s="43" t="s">
        <v>155</v>
      </c>
      <c r="AL24" s="43" t="s">
        <v>156</v>
      </c>
      <c r="AM24" s="43" t="s">
        <v>157</v>
      </c>
      <c r="AN24" s="51">
        <v>0</v>
      </c>
      <c r="AO24" s="218"/>
      <c r="AP24" s="191"/>
      <c r="AQ24" s="191"/>
      <c r="AR24" s="43" t="s">
        <v>158</v>
      </c>
      <c r="AS24" s="43" t="s">
        <v>159</v>
      </c>
      <c r="AT24" s="43" t="s">
        <v>159</v>
      </c>
      <c r="AU24" s="43" t="s">
        <v>159</v>
      </c>
      <c r="AV24" s="43" t="s">
        <v>159</v>
      </c>
      <c r="AW24" s="43" t="s">
        <v>442</v>
      </c>
      <c r="AX24" s="218"/>
      <c r="AY24" s="218"/>
    </row>
    <row r="25" spans="1:51" s="32" customFormat="1" ht="98" x14ac:dyDescent="0.35">
      <c r="A25" s="275"/>
      <c r="B25" s="279"/>
      <c r="C25" s="279"/>
      <c r="D25" s="279"/>
      <c r="E25" s="283"/>
      <c r="F25" s="283"/>
      <c r="G25" s="218"/>
      <c r="H25" s="218"/>
      <c r="I25" s="218"/>
      <c r="J25" s="278"/>
      <c r="K25" s="191" t="s">
        <v>187</v>
      </c>
      <c r="L25" s="191" t="s">
        <v>296</v>
      </c>
      <c r="M25" s="217">
        <v>0</v>
      </c>
      <c r="N25" s="191" t="s">
        <v>360</v>
      </c>
      <c r="O25" s="217"/>
      <c r="P25" s="191" t="s">
        <v>150</v>
      </c>
      <c r="Q25" s="217" t="s">
        <v>535</v>
      </c>
      <c r="R25" s="329">
        <v>0.1</v>
      </c>
      <c r="S25" s="329">
        <v>0.1</v>
      </c>
      <c r="T25" s="230">
        <v>0</v>
      </c>
      <c r="U25" s="244"/>
      <c r="V25" s="244"/>
      <c r="W25" s="244"/>
      <c r="X25" s="244"/>
      <c r="Y25" s="191"/>
      <c r="Z25" s="273"/>
      <c r="AA25" s="191"/>
      <c r="AB25" s="43" t="s">
        <v>361</v>
      </c>
      <c r="AC25" s="43" t="s">
        <v>413</v>
      </c>
      <c r="AD25" s="43">
        <v>1</v>
      </c>
      <c r="AE25" s="31">
        <v>0.4</v>
      </c>
      <c r="AF25" s="50">
        <v>44927</v>
      </c>
      <c r="AG25" s="50">
        <v>45291</v>
      </c>
      <c r="AH25" s="43">
        <v>365</v>
      </c>
      <c r="AI25" s="61">
        <v>1028736</v>
      </c>
      <c r="AJ25" s="61">
        <v>1028736</v>
      </c>
      <c r="AK25" s="43" t="s">
        <v>155</v>
      </c>
      <c r="AL25" s="43" t="s">
        <v>156</v>
      </c>
      <c r="AM25" s="43" t="s">
        <v>196</v>
      </c>
      <c r="AN25" s="62">
        <v>53003500</v>
      </c>
      <c r="AO25" s="218"/>
      <c r="AP25" s="191"/>
      <c r="AQ25" s="191"/>
      <c r="AR25" s="43" t="s">
        <v>162</v>
      </c>
      <c r="AS25" s="43" t="s">
        <v>362</v>
      </c>
      <c r="AT25" s="43" t="s">
        <v>208</v>
      </c>
      <c r="AU25" s="43" t="s">
        <v>243</v>
      </c>
      <c r="AV25" s="55">
        <v>44927</v>
      </c>
      <c r="AW25" s="43" t="s">
        <v>440</v>
      </c>
      <c r="AX25" s="218"/>
      <c r="AY25" s="218"/>
    </row>
    <row r="26" spans="1:51" s="32" customFormat="1" ht="195" customHeight="1" x14ac:dyDescent="0.35">
      <c r="A26" s="275"/>
      <c r="B26" s="279"/>
      <c r="C26" s="279"/>
      <c r="D26" s="279"/>
      <c r="E26" s="283"/>
      <c r="F26" s="283"/>
      <c r="G26" s="218"/>
      <c r="H26" s="218"/>
      <c r="I26" s="218"/>
      <c r="J26" s="278"/>
      <c r="K26" s="191"/>
      <c r="L26" s="191"/>
      <c r="M26" s="217"/>
      <c r="N26" s="191"/>
      <c r="O26" s="217"/>
      <c r="P26" s="191"/>
      <c r="Q26" s="217"/>
      <c r="R26" s="230"/>
      <c r="S26" s="230"/>
      <c r="T26" s="230"/>
      <c r="U26" s="245"/>
      <c r="V26" s="245"/>
      <c r="W26" s="245"/>
      <c r="X26" s="245"/>
      <c r="Y26" s="191"/>
      <c r="Z26" s="273"/>
      <c r="AA26" s="191"/>
      <c r="AB26" s="43" t="s">
        <v>363</v>
      </c>
      <c r="AC26" s="43" t="s">
        <v>539</v>
      </c>
      <c r="AD26" s="43">
        <v>1</v>
      </c>
      <c r="AE26" s="31">
        <v>0.3</v>
      </c>
      <c r="AF26" s="50">
        <v>44927</v>
      </c>
      <c r="AG26" s="50">
        <v>45291</v>
      </c>
      <c r="AH26" s="43">
        <v>365</v>
      </c>
      <c r="AI26" s="61">
        <v>20</v>
      </c>
      <c r="AJ26" s="61">
        <v>20</v>
      </c>
      <c r="AK26" s="43" t="s">
        <v>155</v>
      </c>
      <c r="AL26" s="43" t="s">
        <v>156</v>
      </c>
      <c r="AM26" s="43" t="s">
        <v>196</v>
      </c>
      <c r="AN26" s="63">
        <v>289813258</v>
      </c>
      <c r="AO26" s="218"/>
      <c r="AP26" s="215"/>
      <c r="AQ26" s="215"/>
      <c r="AR26" s="45" t="s">
        <v>162</v>
      </c>
      <c r="AS26" s="43" t="s">
        <v>363</v>
      </c>
      <c r="AT26" s="43" t="s">
        <v>208</v>
      </c>
      <c r="AU26" s="55" t="s">
        <v>243</v>
      </c>
      <c r="AV26" s="55">
        <v>44958</v>
      </c>
      <c r="AW26" s="43" t="s">
        <v>541</v>
      </c>
      <c r="AX26" s="216"/>
      <c r="AY26" s="216"/>
    </row>
    <row r="27" spans="1:51" ht="57.65" customHeight="1" x14ac:dyDescent="0.35">
      <c r="A27" s="275"/>
      <c r="B27" s="279"/>
      <c r="C27" s="279"/>
      <c r="D27" s="279"/>
      <c r="E27" s="283"/>
      <c r="F27" s="283"/>
      <c r="G27" s="218"/>
      <c r="H27" s="218"/>
      <c r="I27" s="218"/>
      <c r="J27" s="312" t="s">
        <v>188</v>
      </c>
      <c r="K27" s="56" t="s">
        <v>189</v>
      </c>
      <c r="L27" s="56" t="s">
        <v>190</v>
      </c>
      <c r="M27" s="59">
        <v>0</v>
      </c>
      <c r="N27" s="56" t="s">
        <v>191</v>
      </c>
      <c r="O27" s="56"/>
      <c r="P27" s="56" t="s">
        <v>150</v>
      </c>
      <c r="Q27" s="240" t="s">
        <v>374</v>
      </c>
      <c r="R27" s="64">
        <v>5000</v>
      </c>
      <c r="S27" s="65">
        <f>R27-T27</f>
        <v>4431</v>
      </c>
      <c r="T27" s="66">
        <v>569</v>
      </c>
      <c r="U27" s="219" t="s">
        <v>598</v>
      </c>
      <c r="V27" s="219" t="s">
        <v>407</v>
      </c>
      <c r="W27" s="219" t="s">
        <v>408</v>
      </c>
      <c r="X27" s="219" t="s">
        <v>444</v>
      </c>
      <c r="Y27" s="216" t="s">
        <v>192</v>
      </c>
      <c r="Z27" s="216" t="s">
        <v>193</v>
      </c>
      <c r="AA27" s="216" t="s">
        <v>375</v>
      </c>
      <c r="AB27" s="43" t="s">
        <v>211</v>
      </c>
      <c r="AC27" s="43" t="s">
        <v>445</v>
      </c>
      <c r="AD27" s="67">
        <v>1</v>
      </c>
      <c r="AE27" s="68">
        <v>0.1</v>
      </c>
      <c r="AF27" s="69">
        <v>44927</v>
      </c>
      <c r="AG27" s="69">
        <v>45291</v>
      </c>
      <c r="AH27" s="70">
        <v>365</v>
      </c>
      <c r="AI27" s="61">
        <v>1028736</v>
      </c>
      <c r="AJ27" s="61">
        <v>1028736</v>
      </c>
      <c r="AK27" s="70" t="s">
        <v>155</v>
      </c>
      <c r="AL27" s="70" t="s">
        <v>156</v>
      </c>
      <c r="AM27" s="71" t="s">
        <v>196</v>
      </c>
      <c r="AN27" s="72">
        <v>1296932000</v>
      </c>
      <c r="AO27" s="191" t="s">
        <v>404</v>
      </c>
      <c r="AP27" s="191" t="s">
        <v>192</v>
      </c>
      <c r="AQ27" s="222" t="s">
        <v>405</v>
      </c>
      <c r="AR27" s="43" t="s">
        <v>162</v>
      </c>
      <c r="AS27" s="74" t="s">
        <v>396</v>
      </c>
      <c r="AT27" s="75" t="s">
        <v>224</v>
      </c>
      <c r="AU27" s="75" t="s">
        <v>243</v>
      </c>
      <c r="AV27" s="55">
        <v>44958</v>
      </c>
      <c r="AW27" s="76" t="s">
        <v>450</v>
      </c>
      <c r="AX27" s="191" t="s">
        <v>416</v>
      </c>
      <c r="AY27" s="191" t="s">
        <v>417</v>
      </c>
    </row>
    <row r="28" spans="1:51" ht="98" x14ac:dyDescent="0.35">
      <c r="A28" s="275"/>
      <c r="B28" s="279"/>
      <c r="C28" s="279"/>
      <c r="D28" s="279"/>
      <c r="E28" s="283"/>
      <c r="F28" s="283"/>
      <c r="G28" s="218"/>
      <c r="H28" s="218"/>
      <c r="I28" s="218"/>
      <c r="J28" s="323"/>
      <c r="K28" s="215" t="s">
        <v>197</v>
      </c>
      <c r="L28" s="191" t="s">
        <v>190</v>
      </c>
      <c r="M28" s="217">
        <v>0</v>
      </c>
      <c r="N28" s="215" t="s">
        <v>198</v>
      </c>
      <c r="O28" s="217"/>
      <c r="P28" s="217" t="s">
        <v>206</v>
      </c>
      <c r="Q28" s="241"/>
      <c r="R28" s="217">
        <v>1</v>
      </c>
      <c r="S28" s="217" t="s">
        <v>168</v>
      </c>
      <c r="T28" s="217">
        <v>1</v>
      </c>
      <c r="U28" s="220"/>
      <c r="V28" s="220"/>
      <c r="W28" s="220"/>
      <c r="X28" s="220"/>
      <c r="Y28" s="217"/>
      <c r="Z28" s="217"/>
      <c r="AA28" s="217"/>
      <c r="AB28" s="56" t="s">
        <v>194</v>
      </c>
      <c r="AC28" s="43" t="s">
        <v>446</v>
      </c>
      <c r="AD28" s="67">
        <v>1</v>
      </c>
      <c r="AE28" s="68">
        <v>0.05</v>
      </c>
      <c r="AF28" s="77" t="s">
        <v>195</v>
      </c>
      <c r="AG28" s="69">
        <v>45291</v>
      </c>
      <c r="AH28" s="78">
        <v>365</v>
      </c>
      <c r="AI28" s="61">
        <v>1028736</v>
      </c>
      <c r="AJ28" s="61">
        <v>1028736</v>
      </c>
      <c r="AK28" s="70" t="s">
        <v>155</v>
      </c>
      <c r="AL28" s="70" t="s">
        <v>156</v>
      </c>
      <c r="AM28" s="71" t="s">
        <v>196</v>
      </c>
      <c r="AN28" s="79">
        <v>0</v>
      </c>
      <c r="AO28" s="223"/>
      <c r="AP28" s="191"/>
      <c r="AQ28" s="222"/>
      <c r="AR28" s="78" t="s">
        <v>159</v>
      </c>
      <c r="AS28" s="80" t="s">
        <v>159</v>
      </c>
      <c r="AT28" s="78" t="s">
        <v>159</v>
      </c>
      <c r="AU28" s="78" t="s">
        <v>159</v>
      </c>
      <c r="AV28" s="55" t="s">
        <v>159</v>
      </c>
      <c r="AW28" s="76" t="s">
        <v>451</v>
      </c>
      <c r="AX28" s="191"/>
      <c r="AY28" s="191"/>
    </row>
    <row r="29" spans="1:51" ht="98" x14ac:dyDescent="0.35">
      <c r="A29" s="275"/>
      <c r="B29" s="279"/>
      <c r="C29" s="279"/>
      <c r="D29" s="279"/>
      <c r="E29" s="283"/>
      <c r="F29" s="283"/>
      <c r="G29" s="218"/>
      <c r="H29" s="218"/>
      <c r="I29" s="218"/>
      <c r="J29" s="323"/>
      <c r="K29" s="218"/>
      <c r="L29" s="191"/>
      <c r="M29" s="217"/>
      <c r="N29" s="218"/>
      <c r="O29" s="217"/>
      <c r="P29" s="217"/>
      <c r="Q29" s="241"/>
      <c r="R29" s="217"/>
      <c r="S29" s="217"/>
      <c r="T29" s="217"/>
      <c r="U29" s="220"/>
      <c r="V29" s="220"/>
      <c r="W29" s="220"/>
      <c r="X29" s="220"/>
      <c r="Y29" s="217"/>
      <c r="Z29" s="217"/>
      <c r="AA29" s="217"/>
      <c r="AB29" s="43" t="s">
        <v>199</v>
      </c>
      <c r="AC29" s="43" t="s">
        <v>446</v>
      </c>
      <c r="AD29" s="67">
        <v>1</v>
      </c>
      <c r="AE29" s="68">
        <v>0.05</v>
      </c>
      <c r="AF29" s="77" t="s">
        <v>195</v>
      </c>
      <c r="AG29" s="69">
        <v>45291</v>
      </c>
      <c r="AH29" s="70">
        <v>365</v>
      </c>
      <c r="AI29" s="61">
        <v>1028736</v>
      </c>
      <c r="AJ29" s="61">
        <v>1028736</v>
      </c>
      <c r="AK29" s="70" t="s">
        <v>155</v>
      </c>
      <c r="AL29" s="70" t="s">
        <v>156</v>
      </c>
      <c r="AM29" s="71" t="s">
        <v>196</v>
      </c>
      <c r="AN29" s="79">
        <v>0</v>
      </c>
      <c r="AO29" s="223"/>
      <c r="AP29" s="191"/>
      <c r="AQ29" s="222"/>
      <c r="AR29" s="78" t="s">
        <v>159</v>
      </c>
      <c r="AS29" s="80" t="s">
        <v>159</v>
      </c>
      <c r="AT29" s="78" t="s">
        <v>159</v>
      </c>
      <c r="AU29" s="78" t="s">
        <v>159</v>
      </c>
      <c r="AV29" s="55" t="s">
        <v>159</v>
      </c>
      <c r="AW29" s="76" t="s">
        <v>452</v>
      </c>
      <c r="AX29" s="191"/>
      <c r="AY29" s="191"/>
    </row>
    <row r="30" spans="1:51" ht="52.9" customHeight="1" x14ac:dyDescent="0.35">
      <c r="A30" s="275"/>
      <c r="B30" s="279"/>
      <c r="C30" s="279"/>
      <c r="D30" s="279"/>
      <c r="E30" s="283"/>
      <c r="F30" s="283"/>
      <c r="G30" s="218"/>
      <c r="H30" s="218"/>
      <c r="I30" s="218"/>
      <c r="J30" s="323"/>
      <c r="K30" s="218"/>
      <c r="L30" s="191"/>
      <c r="M30" s="217"/>
      <c r="N30" s="218"/>
      <c r="O30" s="217"/>
      <c r="P30" s="217"/>
      <c r="Q30" s="241"/>
      <c r="R30" s="217"/>
      <c r="S30" s="217"/>
      <c r="T30" s="217"/>
      <c r="U30" s="220"/>
      <c r="V30" s="220"/>
      <c r="W30" s="220"/>
      <c r="X30" s="220"/>
      <c r="Y30" s="217"/>
      <c r="Z30" s="217"/>
      <c r="AA30" s="217"/>
      <c r="AB30" s="43" t="s">
        <v>202</v>
      </c>
      <c r="AC30" s="43" t="s">
        <v>446</v>
      </c>
      <c r="AD30" s="67">
        <v>50</v>
      </c>
      <c r="AE30" s="68">
        <v>0.05</v>
      </c>
      <c r="AF30" s="77" t="s">
        <v>195</v>
      </c>
      <c r="AG30" s="69">
        <v>45291</v>
      </c>
      <c r="AH30" s="70">
        <v>365</v>
      </c>
      <c r="AI30" s="61">
        <v>1028736</v>
      </c>
      <c r="AJ30" s="61">
        <v>1028736</v>
      </c>
      <c r="AK30" s="70" t="s">
        <v>155</v>
      </c>
      <c r="AL30" s="70" t="s">
        <v>156</v>
      </c>
      <c r="AM30" s="71" t="s">
        <v>196</v>
      </c>
      <c r="AN30" s="79">
        <v>0</v>
      </c>
      <c r="AO30" s="223"/>
      <c r="AP30" s="191"/>
      <c r="AQ30" s="222"/>
      <c r="AR30" s="78" t="s">
        <v>159</v>
      </c>
      <c r="AS30" s="80" t="s">
        <v>159</v>
      </c>
      <c r="AT30" s="78" t="s">
        <v>159</v>
      </c>
      <c r="AU30" s="78" t="s">
        <v>159</v>
      </c>
      <c r="AV30" s="55" t="s">
        <v>159</v>
      </c>
      <c r="AW30" s="81" t="s">
        <v>453</v>
      </c>
      <c r="AX30" s="191"/>
      <c r="AY30" s="191"/>
    </row>
    <row r="31" spans="1:51" ht="56" x14ac:dyDescent="0.35">
      <c r="A31" s="275"/>
      <c r="B31" s="279"/>
      <c r="C31" s="279"/>
      <c r="D31" s="279"/>
      <c r="E31" s="283"/>
      <c r="F31" s="283"/>
      <c r="G31" s="218"/>
      <c r="H31" s="218"/>
      <c r="I31" s="218"/>
      <c r="J31" s="323"/>
      <c r="K31" s="218"/>
      <c r="L31" s="191"/>
      <c r="M31" s="217"/>
      <c r="N31" s="218"/>
      <c r="O31" s="217"/>
      <c r="P31" s="217"/>
      <c r="Q31" s="241"/>
      <c r="R31" s="217"/>
      <c r="S31" s="217"/>
      <c r="T31" s="217"/>
      <c r="U31" s="220"/>
      <c r="V31" s="220"/>
      <c r="W31" s="220"/>
      <c r="X31" s="220"/>
      <c r="Y31" s="217"/>
      <c r="Z31" s="217"/>
      <c r="AA31" s="217"/>
      <c r="AB31" s="43" t="s">
        <v>364</v>
      </c>
      <c r="AC31" s="43" t="s">
        <v>413</v>
      </c>
      <c r="AD31" s="82">
        <v>1</v>
      </c>
      <c r="AE31" s="68">
        <v>0.05</v>
      </c>
      <c r="AF31" s="69">
        <v>44927</v>
      </c>
      <c r="AG31" s="69">
        <v>45291</v>
      </c>
      <c r="AH31" s="70">
        <v>365</v>
      </c>
      <c r="AI31" s="83" t="s">
        <v>159</v>
      </c>
      <c r="AJ31" s="83" t="s">
        <v>159</v>
      </c>
      <c r="AK31" s="70" t="s">
        <v>155</v>
      </c>
      <c r="AL31" s="70" t="s">
        <v>156</v>
      </c>
      <c r="AM31" s="71" t="s">
        <v>196</v>
      </c>
      <c r="AN31" s="79">
        <v>53003500</v>
      </c>
      <c r="AO31" s="223"/>
      <c r="AP31" s="191"/>
      <c r="AQ31" s="222"/>
      <c r="AR31" s="83" t="s">
        <v>365</v>
      </c>
      <c r="AS31" s="82" t="s">
        <v>207</v>
      </c>
      <c r="AT31" s="83" t="s">
        <v>208</v>
      </c>
      <c r="AU31" s="83" t="s">
        <v>243</v>
      </c>
      <c r="AV31" s="55">
        <v>44947</v>
      </c>
      <c r="AW31" s="81" t="s">
        <v>454</v>
      </c>
      <c r="AX31" s="191"/>
      <c r="AY31" s="191"/>
    </row>
    <row r="32" spans="1:51" ht="66" customHeight="1" x14ac:dyDescent="0.35">
      <c r="A32" s="275"/>
      <c r="B32" s="279"/>
      <c r="C32" s="279"/>
      <c r="D32" s="279"/>
      <c r="E32" s="283"/>
      <c r="F32" s="283"/>
      <c r="G32" s="218"/>
      <c r="H32" s="218"/>
      <c r="I32" s="218"/>
      <c r="J32" s="323"/>
      <c r="K32" s="218"/>
      <c r="L32" s="191"/>
      <c r="M32" s="217"/>
      <c r="N32" s="218"/>
      <c r="O32" s="217"/>
      <c r="P32" s="217"/>
      <c r="Q32" s="241"/>
      <c r="R32" s="217"/>
      <c r="S32" s="217"/>
      <c r="T32" s="217"/>
      <c r="U32" s="220"/>
      <c r="V32" s="220"/>
      <c r="W32" s="220"/>
      <c r="X32" s="220"/>
      <c r="Y32" s="217"/>
      <c r="Z32" s="217"/>
      <c r="AA32" s="217"/>
      <c r="AB32" s="43" t="s">
        <v>209</v>
      </c>
      <c r="AC32" s="43" t="s">
        <v>446</v>
      </c>
      <c r="AD32" s="67">
        <v>1</v>
      </c>
      <c r="AE32" s="68">
        <v>0.2</v>
      </c>
      <c r="AF32" s="69">
        <v>44927</v>
      </c>
      <c r="AG32" s="69">
        <v>45291</v>
      </c>
      <c r="AH32" s="70">
        <v>365</v>
      </c>
      <c r="AI32" s="61">
        <v>1028736</v>
      </c>
      <c r="AJ32" s="61">
        <v>1028736</v>
      </c>
      <c r="AK32" s="70" t="s">
        <v>155</v>
      </c>
      <c r="AL32" s="70" t="s">
        <v>156</v>
      </c>
      <c r="AM32" s="71" t="s">
        <v>196</v>
      </c>
      <c r="AN32" s="79">
        <v>2109564500</v>
      </c>
      <c r="AO32" s="223"/>
      <c r="AP32" s="191"/>
      <c r="AQ32" s="222"/>
      <c r="AR32" s="78" t="s">
        <v>365</v>
      </c>
      <c r="AS32" s="84" t="s">
        <v>223</v>
      </c>
      <c r="AT32" s="70" t="s">
        <v>224</v>
      </c>
      <c r="AU32" s="70" t="s">
        <v>243</v>
      </c>
      <c r="AV32" s="55">
        <v>44957</v>
      </c>
      <c r="AW32" s="76" t="s">
        <v>452</v>
      </c>
      <c r="AX32" s="191"/>
      <c r="AY32" s="191"/>
    </row>
    <row r="33" spans="1:51" ht="56" x14ac:dyDescent="0.35">
      <c r="A33" s="275"/>
      <c r="B33" s="279"/>
      <c r="C33" s="279"/>
      <c r="D33" s="279"/>
      <c r="E33" s="283"/>
      <c r="F33" s="283"/>
      <c r="G33" s="218"/>
      <c r="H33" s="218"/>
      <c r="I33" s="218"/>
      <c r="J33" s="323"/>
      <c r="K33" s="218"/>
      <c r="L33" s="191"/>
      <c r="M33" s="217"/>
      <c r="N33" s="218"/>
      <c r="O33" s="217"/>
      <c r="P33" s="217"/>
      <c r="Q33" s="241"/>
      <c r="R33" s="217"/>
      <c r="S33" s="217"/>
      <c r="T33" s="217"/>
      <c r="U33" s="220"/>
      <c r="V33" s="220"/>
      <c r="W33" s="220"/>
      <c r="X33" s="220"/>
      <c r="Y33" s="217"/>
      <c r="Z33" s="217"/>
      <c r="AA33" s="217"/>
      <c r="AB33" s="43" t="s">
        <v>210</v>
      </c>
      <c r="AC33" s="43" t="s">
        <v>447</v>
      </c>
      <c r="AD33" s="67">
        <v>1</v>
      </c>
      <c r="AE33" s="68">
        <v>0.05</v>
      </c>
      <c r="AF33" s="69">
        <v>44927</v>
      </c>
      <c r="AG33" s="69">
        <v>45291</v>
      </c>
      <c r="AH33" s="70">
        <v>365</v>
      </c>
      <c r="AI33" s="70" t="s">
        <v>205</v>
      </c>
      <c r="AJ33" s="70" t="s">
        <v>205</v>
      </c>
      <c r="AK33" s="70" t="s">
        <v>155</v>
      </c>
      <c r="AL33" s="70" t="s">
        <v>156</v>
      </c>
      <c r="AM33" s="71" t="s">
        <v>196</v>
      </c>
      <c r="AN33" s="79">
        <v>34500000</v>
      </c>
      <c r="AO33" s="223"/>
      <c r="AP33" s="191"/>
      <c r="AQ33" s="222"/>
      <c r="AR33" s="78" t="s">
        <v>365</v>
      </c>
      <c r="AS33" s="67" t="s">
        <v>225</v>
      </c>
      <c r="AT33" s="70" t="s">
        <v>208</v>
      </c>
      <c r="AU33" s="70" t="s">
        <v>243</v>
      </c>
      <c r="AV33" s="55">
        <v>44947</v>
      </c>
      <c r="AW33" s="81" t="s">
        <v>454</v>
      </c>
      <c r="AX33" s="191"/>
      <c r="AY33" s="191"/>
    </row>
    <row r="34" spans="1:51" ht="98" x14ac:dyDescent="0.35">
      <c r="A34" s="275"/>
      <c r="B34" s="279"/>
      <c r="C34" s="279"/>
      <c r="D34" s="279"/>
      <c r="E34" s="283"/>
      <c r="F34" s="283"/>
      <c r="G34" s="218"/>
      <c r="H34" s="218"/>
      <c r="I34" s="218"/>
      <c r="J34" s="323"/>
      <c r="K34" s="216"/>
      <c r="L34" s="191"/>
      <c r="M34" s="217"/>
      <c r="N34" s="216"/>
      <c r="O34" s="217"/>
      <c r="P34" s="217"/>
      <c r="Q34" s="241"/>
      <c r="R34" s="217"/>
      <c r="S34" s="217"/>
      <c r="T34" s="217"/>
      <c r="U34" s="220"/>
      <c r="V34" s="220"/>
      <c r="W34" s="220"/>
      <c r="X34" s="220"/>
      <c r="Y34" s="217"/>
      <c r="Z34" s="217"/>
      <c r="AA34" s="217"/>
      <c r="AB34" s="43" t="s">
        <v>212</v>
      </c>
      <c r="AC34" s="43" t="s">
        <v>446</v>
      </c>
      <c r="AD34" s="67">
        <v>1</v>
      </c>
      <c r="AE34" s="68">
        <v>0.1</v>
      </c>
      <c r="AF34" s="69">
        <v>44927</v>
      </c>
      <c r="AG34" s="69">
        <v>45291</v>
      </c>
      <c r="AH34" s="70">
        <v>365</v>
      </c>
      <c r="AI34" s="61">
        <v>1028736</v>
      </c>
      <c r="AJ34" s="61">
        <v>1028736</v>
      </c>
      <c r="AK34" s="70" t="s">
        <v>155</v>
      </c>
      <c r="AL34" s="70" t="s">
        <v>156</v>
      </c>
      <c r="AM34" s="71" t="s">
        <v>196</v>
      </c>
      <c r="AN34" s="79">
        <v>100000000</v>
      </c>
      <c r="AO34" s="223"/>
      <c r="AP34" s="191"/>
      <c r="AQ34" s="222"/>
      <c r="AR34" s="78" t="s">
        <v>365</v>
      </c>
      <c r="AS34" s="67" t="s">
        <v>223</v>
      </c>
      <c r="AT34" s="70" t="s">
        <v>224</v>
      </c>
      <c r="AU34" s="70" t="s">
        <v>243</v>
      </c>
      <c r="AV34" s="55">
        <v>44957</v>
      </c>
      <c r="AW34" s="76" t="s">
        <v>452</v>
      </c>
      <c r="AX34" s="191"/>
      <c r="AY34" s="191"/>
    </row>
    <row r="35" spans="1:51" ht="84" x14ac:dyDescent="0.35">
      <c r="A35" s="275"/>
      <c r="B35" s="279"/>
      <c r="C35" s="279"/>
      <c r="D35" s="279"/>
      <c r="E35" s="283"/>
      <c r="F35" s="283"/>
      <c r="G35" s="218"/>
      <c r="H35" s="218"/>
      <c r="I35" s="218"/>
      <c r="J35" s="323"/>
      <c r="K35" s="215" t="s">
        <v>200</v>
      </c>
      <c r="L35" s="217" t="s">
        <v>146</v>
      </c>
      <c r="M35" s="217">
        <v>0</v>
      </c>
      <c r="N35" s="215" t="s">
        <v>201</v>
      </c>
      <c r="O35" s="217"/>
      <c r="P35" s="217" t="s">
        <v>206</v>
      </c>
      <c r="Q35" s="241"/>
      <c r="R35" s="217">
        <v>1</v>
      </c>
      <c r="S35" s="217">
        <v>1</v>
      </c>
      <c r="T35" s="217">
        <v>0</v>
      </c>
      <c r="U35" s="220"/>
      <c r="V35" s="220"/>
      <c r="W35" s="220"/>
      <c r="X35" s="220"/>
      <c r="Y35" s="217"/>
      <c r="Z35" s="217"/>
      <c r="AA35" s="217"/>
      <c r="AB35" s="43" t="s">
        <v>213</v>
      </c>
      <c r="AC35" s="43" t="s">
        <v>448</v>
      </c>
      <c r="AD35" s="67">
        <v>1</v>
      </c>
      <c r="AE35" s="68">
        <v>0.05</v>
      </c>
      <c r="AF35" s="69">
        <v>44927</v>
      </c>
      <c r="AG35" s="69">
        <v>45291</v>
      </c>
      <c r="AH35" s="70">
        <v>365</v>
      </c>
      <c r="AI35" s="70" t="s">
        <v>205</v>
      </c>
      <c r="AJ35" s="70" t="s">
        <v>205</v>
      </c>
      <c r="AK35" s="70" t="s">
        <v>155</v>
      </c>
      <c r="AL35" s="70" t="s">
        <v>156</v>
      </c>
      <c r="AM35" s="71" t="s">
        <v>196</v>
      </c>
      <c r="AN35" s="85">
        <v>60000000</v>
      </c>
      <c r="AO35" s="223"/>
      <c r="AP35" s="191"/>
      <c r="AQ35" s="222"/>
      <c r="AR35" s="78" t="s">
        <v>365</v>
      </c>
      <c r="AS35" s="67" t="s">
        <v>229</v>
      </c>
      <c r="AT35" s="70" t="s">
        <v>224</v>
      </c>
      <c r="AU35" s="70" t="s">
        <v>243</v>
      </c>
      <c r="AV35" s="55">
        <v>44972</v>
      </c>
      <c r="AW35" s="76" t="s">
        <v>455</v>
      </c>
      <c r="AX35" s="191"/>
      <c r="AY35" s="191"/>
    </row>
    <row r="36" spans="1:51" ht="42" x14ac:dyDescent="0.35">
      <c r="A36" s="275"/>
      <c r="B36" s="279"/>
      <c r="C36" s="279"/>
      <c r="D36" s="279"/>
      <c r="E36" s="283"/>
      <c r="F36" s="283"/>
      <c r="G36" s="218"/>
      <c r="H36" s="218"/>
      <c r="I36" s="218"/>
      <c r="J36" s="323"/>
      <c r="K36" s="216"/>
      <c r="L36" s="217"/>
      <c r="M36" s="217"/>
      <c r="N36" s="216"/>
      <c r="O36" s="217"/>
      <c r="P36" s="217"/>
      <c r="Q36" s="241"/>
      <c r="R36" s="217"/>
      <c r="S36" s="217"/>
      <c r="T36" s="217"/>
      <c r="U36" s="220"/>
      <c r="V36" s="220"/>
      <c r="W36" s="220"/>
      <c r="X36" s="220"/>
      <c r="Y36" s="217"/>
      <c r="Z36" s="217"/>
      <c r="AA36" s="217"/>
      <c r="AB36" s="43" t="s">
        <v>215</v>
      </c>
      <c r="AC36" s="43" t="s">
        <v>449</v>
      </c>
      <c r="AD36" s="67">
        <v>1</v>
      </c>
      <c r="AE36" s="68">
        <v>0.05</v>
      </c>
      <c r="AF36" s="69">
        <v>44927</v>
      </c>
      <c r="AG36" s="69">
        <v>45291</v>
      </c>
      <c r="AH36" s="70">
        <v>365</v>
      </c>
      <c r="AI36" s="61">
        <v>1028736</v>
      </c>
      <c r="AJ36" s="61">
        <v>1028736</v>
      </c>
      <c r="AK36" s="70" t="s">
        <v>155</v>
      </c>
      <c r="AL36" s="70" t="s">
        <v>156</v>
      </c>
      <c r="AM36" s="71" t="s">
        <v>196</v>
      </c>
      <c r="AN36" s="86">
        <v>30000000</v>
      </c>
      <c r="AO36" s="223"/>
      <c r="AP36" s="191"/>
      <c r="AQ36" s="222"/>
      <c r="AR36" s="78" t="s">
        <v>365</v>
      </c>
      <c r="AS36" s="67" t="s">
        <v>229</v>
      </c>
      <c r="AT36" s="70" t="s">
        <v>224</v>
      </c>
      <c r="AU36" s="70" t="s">
        <v>243</v>
      </c>
      <c r="AV36" s="55">
        <v>44972</v>
      </c>
      <c r="AW36" s="81" t="s">
        <v>456</v>
      </c>
      <c r="AX36" s="191"/>
      <c r="AY36" s="191"/>
    </row>
    <row r="37" spans="1:51" ht="56" x14ac:dyDescent="0.35">
      <c r="A37" s="275"/>
      <c r="B37" s="279"/>
      <c r="C37" s="279"/>
      <c r="D37" s="279"/>
      <c r="E37" s="283"/>
      <c r="F37" s="283"/>
      <c r="G37" s="218"/>
      <c r="H37" s="218"/>
      <c r="I37" s="218"/>
      <c r="J37" s="323"/>
      <c r="K37" s="243" t="s">
        <v>203</v>
      </c>
      <c r="L37" s="217" t="s">
        <v>146</v>
      </c>
      <c r="M37" s="217">
        <v>0</v>
      </c>
      <c r="N37" s="215" t="s">
        <v>204</v>
      </c>
      <c r="O37" s="217"/>
      <c r="P37" s="217" t="s">
        <v>206</v>
      </c>
      <c r="Q37" s="241"/>
      <c r="R37" s="217">
        <v>40</v>
      </c>
      <c r="S37" s="217">
        <v>40</v>
      </c>
      <c r="T37" s="217">
        <v>0</v>
      </c>
      <c r="U37" s="220"/>
      <c r="V37" s="220"/>
      <c r="W37" s="220"/>
      <c r="X37" s="220"/>
      <c r="Y37" s="217"/>
      <c r="Z37" s="217"/>
      <c r="AA37" s="217"/>
      <c r="AB37" s="43" t="s">
        <v>216</v>
      </c>
      <c r="AC37" s="43" t="s">
        <v>449</v>
      </c>
      <c r="AD37" s="67">
        <v>1</v>
      </c>
      <c r="AE37" s="68">
        <v>0.05</v>
      </c>
      <c r="AF37" s="69">
        <v>44927</v>
      </c>
      <c r="AG37" s="69">
        <v>45291</v>
      </c>
      <c r="AH37" s="70">
        <v>365</v>
      </c>
      <c r="AI37" s="61">
        <v>1028736</v>
      </c>
      <c r="AJ37" s="61">
        <v>1028736</v>
      </c>
      <c r="AK37" s="70" t="s">
        <v>155</v>
      </c>
      <c r="AL37" s="70" t="s">
        <v>156</v>
      </c>
      <c r="AM37" s="71" t="s">
        <v>196</v>
      </c>
      <c r="AN37" s="86">
        <v>100000000</v>
      </c>
      <c r="AO37" s="223"/>
      <c r="AP37" s="191"/>
      <c r="AQ37" s="222"/>
      <c r="AR37" s="78" t="s">
        <v>365</v>
      </c>
      <c r="AS37" s="67" t="s">
        <v>229</v>
      </c>
      <c r="AT37" s="70" t="s">
        <v>224</v>
      </c>
      <c r="AU37" s="70" t="s">
        <v>243</v>
      </c>
      <c r="AV37" s="55">
        <v>44972</v>
      </c>
      <c r="AW37" s="76" t="s">
        <v>452</v>
      </c>
      <c r="AX37" s="191"/>
      <c r="AY37" s="191"/>
    </row>
    <row r="38" spans="1:51" ht="42" x14ac:dyDescent="0.35">
      <c r="A38" s="275"/>
      <c r="B38" s="279"/>
      <c r="C38" s="279"/>
      <c r="D38" s="279"/>
      <c r="E38" s="283"/>
      <c r="F38" s="283"/>
      <c r="G38" s="218"/>
      <c r="H38" s="218"/>
      <c r="I38" s="218"/>
      <c r="J38" s="323"/>
      <c r="K38" s="245"/>
      <c r="L38" s="217"/>
      <c r="M38" s="217"/>
      <c r="N38" s="216"/>
      <c r="O38" s="217"/>
      <c r="P38" s="217"/>
      <c r="Q38" s="242"/>
      <c r="R38" s="217"/>
      <c r="S38" s="217"/>
      <c r="T38" s="217"/>
      <c r="U38" s="221"/>
      <c r="V38" s="221"/>
      <c r="W38" s="221"/>
      <c r="X38" s="221"/>
      <c r="Y38" s="217"/>
      <c r="Z38" s="217"/>
      <c r="AA38" s="217"/>
      <c r="AB38" s="43" t="s">
        <v>214</v>
      </c>
      <c r="AC38" s="43" t="s">
        <v>449</v>
      </c>
      <c r="AD38" s="67">
        <v>1</v>
      </c>
      <c r="AE38" s="68">
        <v>0.2</v>
      </c>
      <c r="AF38" s="69">
        <v>44927</v>
      </c>
      <c r="AG38" s="69">
        <v>45291</v>
      </c>
      <c r="AH38" s="70">
        <v>365</v>
      </c>
      <c r="AI38" s="61">
        <v>1028736</v>
      </c>
      <c r="AJ38" s="61">
        <v>1028736</v>
      </c>
      <c r="AK38" s="70" t="s">
        <v>155</v>
      </c>
      <c r="AL38" s="70" t="s">
        <v>156</v>
      </c>
      <c r="AM38" s="71" t="s">
        <v>196</v>
      </c>
      <c r="AN38" s="86">
        <f>410000000</f>
        <v>410000000</v>
      </c>
      <c r="AO38" s="223"/>
      <c r="AP38" s="191"/>
      <c r="AQ38" s="222"/>
      <c r="AR38" s="78" t="s">
        <v>365</v>
      </c>
      <c r="AS38" s="67" t="s">
        <v>229</v>
      </c>
      <c r="AT38" s="70" t="s">
        <v>224</v>
      </c>
      <c r="AU38" s="70" t="s">
        <v>243</v>
      </c>
      <c r="AV38" s="55">
        <v>44972</v>
      </c>
      <c r="AW38" s="76" t="s">
        <v>452</v>
      </c>
      <c r="AX38" s="191"/>
      <c r="AY38" s="191"/>
    </row>
    <row r="39" spans="1:51" ht="40.15" customHeight="1" x14ac:dyDescent="0.35">
      <c r="A39" s="275"/>
      <c r="B39" s="279"/>
      <c r="C39" s="279"/>
      <c r="D39" s="279"/>
      <c r="E39" s="283"/>
      <c r="F39" s="283"/>
      <c r="G39" s="218"/>
      <c r="H39" s="218"/>
      <c r="I39" s="218"/>
      <c r="J39" s="278" t="s">
        <v>217</v>
      </c>
      <c r="K39" s="191" t="s">
        <v>218</v>
      </c>
      <c r="L39" s="215" t="s">
        <v>146</v>
      </c>
      <c r="M39" s="243">
        <v>0</v>
      </c>
      <c r="N39" s="191" t="s">
        <v>219</v>
      </c>
      <c r="O39" s="191"/>
      <c r="P39" s="191" t="s">
        <v>206</v>
      </c>
      <c r="Q39" s="215" t="s">
        <v>482</v>
      </c>
      <c r="R39" s="331">
        <v>6</v>
      </c>
      <c r="S39" s="217" t="s">
        <v>168</v>
      </c>
      <c r="T39" s="331">
        <v>6</v>
      </c>
      <c r="U39" s="262" t="s">
        <v>598</v>
      </c>
      <c r="V39" s="262" t="s">
        <v>407</v>
      </c>
      <c r="W39" s="262" t="s">
        <v>408</v>
      </c>
      <c r="X39" s="262" t="s">
        <v>409</v>
      </c>
      <c r="Y39" s="191" t="s">
        <v>220</v>
      </c>
      <c r="Z39" s="352" t="s">
        <v>221</v>
      </c>
      <c r="AA39" s="191" t="s">
        <v>222</v>
      </c>
      <c r="AB39" s="43" t="s">
        <v>485</v>
      </c>
      <c r="AC39" s="16" t="s">
        <v>502</v>
      </c>
      <c r="AD39" s="84">
        <v>1</v>
      </c>
      <c r="AE39" s="88">
        <v>0.2</v>
      </c>
      <c r="AF39" s="89">
        <v>44927</v>
      </c>
      <c r="AG39" s="89">
        <v>45291</v>
      </c>
      <c r="AH39" s="43">
        <v>365</v>
      </c>
      <c r="AI39" s="90">
        <v>1028736</v>
      </c>
      <c r="AJ39" s="90">
        <v>1028736</v>
      </c>
      <c r="AK39" s="75" t="s">
        <v>155</v>
      </c>
      <c r="AL39" s="75" t="s">
        <v>156</v>
      </c>
      <c r="AM39" s="75" t="s">
        <v>196</v>
      </c>
      <c r="AN39" s="91">
        <v>0</v>
      </c>
      <c r="AO39" s="364" t="s">
        <v>343</v>
      </c>
      <c r="AP39" s="364" t="s">
        <v>220</v>
      </c>
      <c r="AQ39" s="366" t="s">
        <v>495</v>
      </c>
      <c r="AR39" s="92" t="s">
        <v>158</v>
      </c>
      <c r="AS39" s="93" t="s">
        <v>159</v>
      </c>
      <c r="AT39" s="93" t="s">
        <v>159</v>
      </c>
      <c r="AU39" s="93" t="s">
        <v>159</v>
      </c>
      <c r="AV39" s="55" t="s">
        <v>159</v>
      </c>
      <c r="AW39" s="43" t="s">
        <v>503</v>
      </c>
      <c r="AX39" s="191" t="s">
        <v>416</v>
      </c>
      <c r="AY39" s="215" t="s">
        <v>417</v>
      </c>
    </row>
    <row r="40" spans="1:51" ht="40.15" customHeight="1" x14ac:dyDescent="0.35">
      <c r="A40" s="275"/>
      <c r="B40" s="279"/>
      <c r="C40" s="279"/>
      <c r="D40" s="279"/>
      <c r="E40" s="283"/>
      <c r="F40" s="283"/>
      <c r="G40" s="218"/>
      <c r="H40" s="218"/>
      <c r="I40" s="218"/>
      <c r="J40" s="323"/>
      <c r="K40" s="217"/>
      <c r="L40" s="218"/>
      <c r="M40" s="244"/>
      <c r="N40" s="217"/>
      <c r="O40" s="217"/>
      <c r="P40" s="217"/>
      <c r="Q40" s="216"/>
      <c r="R40" s="217"/>
      <c r="S40" s="217"/>
      <c r="T40" s="217"/>
      <c r="U40" s="217"/>
      <c r="V40" s="217"/>
      <c r="W40" s="217"/>
      <c r="X40" s="217"/>
      <c r="Y40" s="217"/>
      <c r="Z40" s="217"/>
      <c r="AA40" s="217"/>
      <c r="AB40" s="43" t="s">
        <v>486</v>
      </c>
      <c r="AC40" s="43" t="s">
        <v>394</v>
      </c>
      <c r="AD40" s="92">
        <v>1</v>
      </c>
      <c r="AE40" s="88">
        <v>0.2</v>
      </c>
      <c r="AF40" s="94">
        <v>44927</v>
      </c>
      <c r="AG40" s="94">
        <v>45291</v>
      </c>
      <c r="AH40" s="43">
        <v>365</v>
      </c>
      <c r="AI40" s="92">
        <v>1028736</v>
      </c>
      <c r="AJ40" s="92">
        <v>1028736</v>
      </c>
      <c r="AK40" s="92" t="s">
        <v>155</v>
      </c>
      <c r="AL40" s="92" t="s">
        <v>156</v>
      </c>
      <c r="AM40" s="92" t="s">
        <v>196</v>
      </c>
      <c r="AN40" s="95">
        <v>37940500</v>
      </c>
      <c r="AO40" s="365"/>
      <c r="AP40" s="365"/>
      <c r="AQ40" s="366"/>
      <c r="AR40" s="73" t="s">
        <v>162</v>
      </c>
      <c r="AS40" s="96" t="s">
        <v>496</v>
      </c>
      <c r="AT40" s="92" t="s">
        <v>208</v>
      </c>
      <c r="AU40" s="97" t="s">
        <v>243</v>
      </c>
      <c r="AV40" s="55">
        <v>44957</v>
      </c>
      <c r="AW40" s="43" t="s">
        <v>498</v>
      </c>
      <c r="AX40" s="191"/>
      <c r="AY40" s="218"/>
    </row>
    <row r="41" spans="1:51" ht="40.15" customHeight="1" x14ac:dyDescent="0.35">
      <c r="A41" s="275"/>
      <c r="B41" s="279"/>
      <c r="C41" s="279"/>
      <c r="D41" s="279"/>
      <c r="E41" s="283"/>
      <c r="F41" s="283"/>
      <c r="G41" s="218"/>
      <c r="H41" s="218"/>
      <c r="I41" s="218"/>
      <c r="J41" s="323"/>
      <c r="K41" s="217"/>
      <c r="L41" s="218"/>
      <c r="M41" s="244"/>
      <c r="N41" s="217"/>
      <c r="O41" s="217"/>
      <c r="P41" s="217"/>
      <c r="Q41" s="243" t="s">
        <v>483</v>
      </c>
      <c r="R41" s="217"/>
      <c r="S41" s="217"/>
      <c r="T41" s="217"/>
      <c r="U41" s="217"/>
      <c r="V41" s="217"/>
      <c r="W41" s="217"/>
      <c r="X41" s="217"/>
      <c r="Y41" s="217"/>
      <c r="Z41" s="217"/>
      <c r="AA41" s="217"/>
      <c r="AB41" s="43" t="s">
        <v>487</v>
      </c>
      <c r="AC41" s="43" t="s">
        <v>492</v>
      </c>
      <c r="AD41" s="93">
        <v>1</v>
      </c>
      <c r="AE41" s="98">
        <v>0.15</v>
      </c>
      <c r="AF41" s="99">
        <v>44947</v>
      </c>
      <c r="AG41" s="99">
        <v>45291</v>
      </c>
      <c r="AH41" s="43">
        <v>365</v>
      </c>
      <c r="AI41" s="93">
        <v>1028736</v>
      </c>
      <c r="AJ41" s="93">
        <v>1028736</v>
      </c>
      <c r="AK41" s="93" t="s">
        <v>155</v>
      </c>
      <c r="AL41" s="93" t="s">
        <v>156</v>
      </c>
      <c r="AM41" s="93" t="s">
        <v>196</v>
      </c>
      <c r="AN41" s="100">
        <f>53003500+63710000+25346000</f>
        <v>142059500</v>
      </c>
      <c r="AO41" s="365"/>
      <c r="AP41" s="365"/>
      <c r="AQ41" s="366"/>
      <c r="AR41" s="73" t="s">
        <v>162</v>
      </c>
      <c r="AS41" s="101" t="s">
        <v>497</v>
      </c>
      <c r="AT41" s="93" t="s">
        <v>208</v>
      </c>
      <c r="AU41" s="97" t="s">
        <v>243</v>
      </c>
      <c r="AV41" s="55">
        <v>44927</v>
      </c>
      <c r="AW41" s="43" t="s">
        <v>499</v>
      </c>
      <c r="AX41" s="191"/>
      <c r="AY41" s="218"/>
    </row>
    <row r="42" spans="1:51" ht="58.15" customHeight="1" x14ac:dyDescent="0.35">
      <c r="A42" s="275"/>
      <c r="B42" s="279"/>
      <c r="C42" s="279"/>
      <c r="D42" s="279"/>
      <c r="E42" s="283"/>
      <c r="F42" s="283"/>
      <c r="G42" s="218"/>
      <c r="H42" s="218"/>
      <c r="I42" s="218"/>
      <c r="J42" s="323"/>
      <c r="K42" s="217"/>
      <c r="L42" s="216"/>
      <c r="M42" s="244"/>
      <c r="N42" s="217"/>
      <c r="O42" s="217"/>
      <c r="P42" s="217"/>
      <c r="Q42" s="244"/>
      <c r="R42" s="217"/>
      <c r="S42" s="217"/>
      <c r="T42" s="217"/>
      <c r="U42" s="217"/>
      <c r="V42" s="217"/>
      <c r="W42" s="217"/>
      <c r="X42" s="217"/>
      <c r="Y42" s="217"/>
      <c r="Z42" s="217"/>
      <c r="AA42" s="217"/>
      <c r="AB42" s="43" t="s">
        <v>488</v>
      </c>
      <c r="AC42" s="43" t="s">
        <v>493</v>
      </c>
      <c r="AD42" s="93">
        <v>1</v>
      </c>
      <c r="AE42" s="98">
        <v>0.1</v>
      </c>
      <c r="AF42" s="99">
        <v>44927</v>
      </c>
      <c r="AG42" s="99">
        <v>45291</v>
      </c>
      <c r="AH42" s="43">
        <v>365</v>
      </c>
      <c r="AI42" s="93">
        <v>0</v>
      </c>
      <c r="AJ42" s="93">
        <v>6</v>
      </c>
      <c r="AK42" s="93" t="s">
        <v>155</v>
      </c>
      <c r="AL42" s="93" t="s">
        <v>156</v>
      </c>
      <c r="AM42" s="93" t="s">
        <v>196</v>
      </c>
      <c r="AN42" s="102">
        <v>0</v>
      </c>
      <c r="AO42" s="365"/>
      <c r="AP42" s="365"/>
      <c r="AQ42" s="366"/>
      <c r="AR42" s="90" t="s">
        <v>158</v>
      </c>
      <c r="AS42" s="90" t="s">
        <v>159</v>
      </c>
      <c r="AT42" s="90" t="s">
        <v>159</v>
      </c>
      <c r="AU42" s="90" t="s">
        <v>159</v>
      </c>
      <c r="AV42" s="55" t="s">
        <v>159</v>
      </c>
      <c r="AW42" s="43" t="s">
        <v>500</v>
      </c>
      <c r="AX42" s="191"/>
      <c r="AY42" s="218"/>
    </row>
    <row r="43" spans="1:51" ht="58.15" customHeight="1" x14ac:dyDescent="0.35">
      <c r="A43" s="275"/>
      <c r="B43" s="279"/>
      <c r="C43" s="279"/>
      <c r="D43" s="279"/>
      <c r="E43" s="283"/>
      <c r="F43" s="283"/>
      <c r="G43" s="218"/>
      <c r="H43" s="218"/>
      <c r="I43" s="218"/>
      <c r="J43" s="323"/>
      <c r="K43" s="191" t="s">
        <v>226</v>
      </c>
      <c r="L43" s="243" t="s">
        <v>146</v>
      </c>
      <c r="M43" s="244">
        <v>0</v>
      </c>
      <c r="N43" s="191" t="s">
        <v>228</v>
      </c>
      <c r="O43" s="191"/>
      <c r="P43" s="191" t="s">
        <v>206</v>
      </c>
      <c r="Q43" s="217" t="s">
        <v>484</v>
      </c>
      <c r="R43" s="331">
        <v>800</v>
      </c>
      <c r="S43" s="332">
        <f>R43-T43</f>
        <v>312</v>
      </c>
      <c r="T43" s="331">
        <f>199+205+84</f>
        <v>488</v>
      </c>
      <c r="U43" s="217"/>
      <c r="V43" s="217"/>
      <c r="W43" s="217"/>
      <c r="X43" s="217"/>
      <c r="Y43" s="217"/>
      <c r="Z43" s="217"/>
      <c r="AA43" s="217"/>
      <c r="AB43" s="43" t="s">
        <v>489</v>
      </c>
      <c r="AC43" s="43" t="s">
        <v>494</v>
      </c>
      <c r="AD43" s="93">
        <v>1</v>
      </c>
      <c r="AE43" s="98">
        <v>0.05</v>
      </c>
      <c r="AF43" s="99">
        <v>44927</v>
      </c>
      <c r="AG43" s="99">
        <v>45291</v>
      </c>
      <c r="AH43" s="43">
        <v>365</v>
      </c>
      <c r="AI43" s="93">
        <v>1028736</v>
      </c>
      <c r="AJ43" s="93">
        <v>1028736</v>
      </c>
      <c r="AK43" s="93" t="s">
        <v>155</v>
      </c>
      <c r="AL43" s="93" t="s">
        <v>156</v>
      </c>
      <c r="AM43" s="93" t="s">
        <v>196</v>
      </c>
      <c r="AN43" s="102">
        <v>0</v>
      </c>
      <c r="AO43" s="365"/>
      <c r="AP43" s="365"/>
      <c r="AQ43" s="366"/>
      <c r="AR43" s="90" t="s">
        <v>158</v>
      </c>
      <c r="AS43" s="90" t="s">
        <v>159</v>
      </c>
      <c r="AT43" s="90" t="s">
        <v>159</v>
      </c>
      <c r="AU43" s="90" t="s">
        <v>159</v>
      </c>
      <c r="AV43" s="55" t="s">
        <v>159</v>
      </c>
      <c r="AW43" s="43" t="s">
        <v>501</v>
      </c>
      <c r="AX43" s="191"/>
      <c r="AY43" s="218"/>
    </row>
    <row r="44" spans="1:51" ht="58.15" customHeight="1" x14ac:dyDescent="0.35">
      <c r="A44" s="275"/>
      <c r="B44" s="279"/>
      <c r="C44" s="279"/>
      <c r="D44" s="279"/>
      <c r="E44" s="283"/>
      <c r="F44" s="283"/>
      <c r="G44" s="218"/>
      <c r="H44" s="218"/>
      <c r="I44" s="218"/>
      <c r="J44" s="323"/>
      <c r="K44" s="217"/>
      <c r="L44" s="244"/>
      <c r="M44" s="244"/>
      <c r="N44" s="217"/>
      <c r="O44" s="217"/>
      <c r="P44" s="217"/>
      <c r="Q44" s="217"/>
      <c r="R44" s="217"/>
      <c r="S44" s="217"/>
      <c r="T44" s="217"/>
      <c r="U44" s="217"/>
      <c r="V44" s="217"/>
      <c r="W44" s="217"/>
      <c r="X44" s="217"/>
      <c r="Y44" s="217"/>
      <c r="Z44" s="217"/>
      <c r="AA44" s="217"/>
      <c r="AB44" s="43" t="s">
        <v>490</v>
      </c>
      <c r="AC44" s="43" t="s">
        <v>504</v>
      </c>
      <c r="AD44" s="93">
        <v>1</v>
      </c>
      <c r="AE44" s="98">
        <v>0.2</v>
      </c>
      <c r="AF44" s="99">
        <v>44927</v>
      </c>
      <c r="AG44" s="99">
        <v>45291</v>
      </c>
      <c r="AH44" s="43">
        <v>365</v>
      </c>
      <c r="AI44" s="93">
        <v>1028736</v>
      </c>
      <c r="AJ44" s="93">
        <v>1028736</v>
      </c>
      <c r="AK44" s="93" t="s">
        <v>155</v>
      </c>
      <c r="AL44" s="93" t="s">
        <v>156</v>
      </c>
      <c r="AM44" s="93" t="s">
        <v>196</v>
      </c>
      <c r="AN44" s="102">
        <v>0</v>
      </c>
      <c r="AO44" s="365"/>
      <c r="AP44" s="365"/>
      <c r="AQ44" s="366"/>
      <c r="AR44" s="90" t="s">
        <v>158</v>
      </c>
      <c r="AS44" s="90" t="s">
        <v>159</v>
      </c>
      <c r="AT44" s="90" t="s">
        <v>159</v>
      </c>
      <c r="AU44" s="90" t="s">
        <v>159</v>
      </c>
      <c r="AV44" s="55" t="s">
        <v>159</v>
      </c>
      <c r="AW44" s="43" t="s">
        <v>506</v>
      </c>
      <c r="AX44" s="191"/>
      <c r="AY44" s="218"/>
    </row>
    <row r="45" spans="1:51" ht="58.15" customHeight="1" x14ac:dyDescent="0.35">
      <c r="A45" s="275"/>
      <c r="B45" s="279"/>
      <c r="C45" s="279"/>
      <c r="D45" s="279"/>
      <c r="E45" s="283"/>
      <c r="F45" s="283"/>
      <c r="G45" s="218"/>
      <c r="H45" s="218"/>
      <c r="I45" s="218"/>
      <c r="J45" s="323"/>
      <c r="K45" s="217"/>
      <c r="L45" s="244"/>
      <c r="M45" s="245"/>
      <c r="N45" s="217"/>
      <c r="O45" s="217"/>
      <c r="P45" s="217"/>
      <c r="Q45" s="217"/>
      <c r="R45" s="217"/>
      <c r="S45" s="217"/>
      <c r="T45" s="217"/>
      <c r="U45" s="217"/>
      <c r="V45" s="217"/>
      <c r="W45" s="217"/>
      <c r="X45" s="217"/>
      <c r="Y45" s="217"/>
      <c r="Z45" s="217"/>
      <c r="AA45" s="217"/>
      <c r="AB45" s="43" t="s">
        <v>491</v>
      </c>
      <c r="AC45" s="43" t="s">
        <v>505</v>
      </c>
      <c r="AD45" s="93">
        <v>1</v>
      </c>
      <c r="AE45" s="98">
        <v>0.1</v>
      </c>
      <c r="AF45" s="99">
        <v>44927</v>
      </c>
      <c r="AG45" s="99">
        <v>45291</v>
      </c>
      <c r="AH45" s="43">
        <v>365</v>
      </c>
      <c r="AI45" s="93">
        <v>1028736</v>
      </c>
      <c r="AJ45" s="93">
        <v>1028736</v>
      </c>
      <c r="AK45" s="93" t="s">
        <v>155</v>
      </c>
      <c r="AL45" s="93" t="s">
        <v>156</v>
      </c>
      <c r="AM45" s="93" t="s">
        <v>196</v>
      </c>
      <c r="AN45" s="102">
        <v>0</v>
      </c>
      <c r="AO45" s="365"/>
      <c r="AP45" s="365"/>
      <c r="AQ45" s="367"/>
      <c r="AR45" s="90" t="s">
        <v>158</v>
      </c>
      <c r="AS45" s="90" t="s">
        <v>159</v>
      </c>
      <c r="AT45" s="90" t="s">
        <v>159</v>
      </c>
      <c r="AU45" s="90" t="s">
        <v>159</v>
      </c>
      <c r="AV45" s="55" t="s">
        <v>159</v>
      </c>
      <c r="AW45" s="43" t="s">
        <v>507</v>
      </c>
      <c r="AX45" s="191"/>
      <c r="AY45" s="216"/>
    </row>
    <row r="46" spans="1:51" ht="58.15" customHeight="1" x14ac:dyDescent="0.35">
      <c r="A46" s="275"/>
      <c r="B46" s="279"/>
      <c r="C46" s="279"/>
      <c r="D46" s="279"/>
      <c r="E46" s="283"/>
      <c r="F46" s="283"/>
      <c r="G46" s="218"/>
      <c r="H46" s="218"/>
      <c r="I46" s="218"/>
      <c r="J46" s="278" t="s">
        <v>457</v>
      </c>
      <c r="K46" s="215" t="s">
        <v>230</v>
      </c>
      <c r="L46" s="215" t="s">
        <v>146</v>
      </c>
      <c r="M46" s="215">
        <v>0</v>
      </c>
      <c r="N46" s="191" t="s">
        <v>231</v>
      </c>
      <c r="O46" s="215"/>
      <c r="P46" s="215" t="s">
        <v>150</v>
      </c>
      <c r="Q46" s="246" t="s">
        <v>458</v>
      </c>
      <c r="R46" s="215">
        <v>1</v>
      </c>
      <c r="S46" s="215" t="s">
        <v>168</v>
      </c>
      <c r="T46" s="215">
        <v>1</v>
      </c>
      <c r="U46" s="215" t="s">
        <v>598</v>
      </c>
      <c r="V46" s="215" t="s">
        <v>461</v>
      </c>
      <c r="W46" s="215" t="s">
        <v>408</v>
      </c>
      <c r="X46" s="215" t="s">
        <v>409</v>
      </c>
      <c r="Y46" s="252" t="s">
        <v>232</v>
      </c>
      <c r="Z46" s="217" t="s">
        <v>233</v>
      </c>
      <c r="AA46" s="252" t="s">
        <v>234</v>
      </c>
      <c r="AB46" s="97" t="s">
        <v>508</v>
      </c>
      <c r="AC46" s="104" t="s">
        <v>517</v>
      </c>
      <c r="AD46" s="104">
        <v>1</v>
      </c>
      <c r="AE46" s="105">
        <v>0.05</v>
      </c>
      <c r="AF46" s="106">
        <v>44927</v>
      </c>
      <c r="AG46" s="106">
        <v>45291</v>
      </c>
      <c r="AH46" s="104">
        <v>365</v>
      </c>
      <c r="AI46" s="107">
        <v>10345</v>
      </c>
      <c r="AJ46" s="107">
        <v>0</v>
      </c>
      <c r="AK46" s="108" t="s">
        <v>235</v>
      </c>
      <c r="AL46" s="108" t="s">
        <v>236</v>
      </c>
      <c r="AM46" s="108" t="s">
        <v>196</v>
      </c>
      <c r="AN46" s="109">
        <v>0</v>
      </c>
      <c r="AO46" s="253" t="s">
        <v>343</v>
      </c>
      <c r="AP46" s="252" t="s">
        <v>232</v>
      </c>
      <c r="AQ46" s="253" t="s">
        <v>237</v>
      </c>
      <c r="AR46" s="97" t="s">
        <v>158</v>
      </c>
      <c r="AS46" s="97" t="s">
        <v>205</v>
      </c>
      <c r="AT46" s="97" t="s">
        <v>205</v>
      </c>
      <c r="AU46" s="97" t="s">
        <v>205</v>
      </c>
      <c r="AV46" s="55" t="s">
        <v>205</v>
      </c>
      <c r="AW46" s="97" t="s">
        <v>463</v>
      </c>
      <c r="AX46" s="218" t="s">
        <v>416</v>
      </c>
      <c r="AY46" s="253" t="s">
        <v>417</v>
      </c>
    </row>
    <row r="47" spans="1:51" ht="58.15" customHeight="1" x14ac:dyDescent="0.35">
      <c r="A47" s="275"/>
      <c r="B47" s="279"/>
      <c r="C47" s="279"/>
      <c r="D47" s="279"/>
      <c r="E47" s="283"/>
      <c r="F47" s="283"/>
      <c r="G47" s="218"/>
      <c r="H47" s="218"/>
      <c r="I47" s="218"/>
      <c r="J47" s="278"/>
      <c r="K47" s="218"/>
      <c r="L47" s="218"/>
      <c r="M47" s="218"/>
      <c r="N47" s="191"/>
      <c r="O47" s="218"/>
      <c r="P47" s="218"/>
      <c r="Q47" s="247"/>
      <c r="R47" s="218"/>
      <c r="S47" s="218"/>
      <c r="T47" s="218"/>
      <c r="U47" s="218"/>
      <c r="V47" s="218"/>
      <c r="W47" s="218"/>
      <c r="X47" s="218"/>
      <c r="Y47" s="252"/>
      <c r="Z47" s="217"/>
      <c r="AA47" s="252"/>
      <c r="AB47" s="97" t="s">
        <v>509</v>
      </c>
      <c r="AC47" s="104" t="s">
        <v>518</v>
      </c>
      <c r="AD47" s="104">
        <v>1</v>
      </c>
      <c r="AE47" s="105">
        <v>0.15</v>
      </c>
      <c r="AF47" s="106">
        <v>44927</v>
      </c>
      <c r="AG47" s="106">
        <v>45291</v>
      </c>
      <c r="AH47" s="104">
        <v>365</v>
      </c>
      <c r="AI47" s="107">
        <v>10345</v>
      </c>
      <c r="AJ47" s="107">
        <v>0</v>
      </c>
      <c r="AK47" s="108" t="s">
        <v>235</v>
      </c>
      <c r="AL47" s="108" t="s">
        <v>236</v>
      </c>
      <c r="AM47" s="108" t="s">
        <v>196</v>
      </c>
      <c r="AN47" s="109">
        <v>0</v>
      </c>
      <c r="AO47" s="254"/>
      <c r="AP47" s="252"/>
      <c r="AQ47" s="254"/>
      <c r="AR47" s="97" t="s">
        <v>158</v>
      </c>
      <c r="AS47" s="97" t="s">
        <v>205</v>
      </c>
      <c r="AT47" s="97" t="s">
        <v>205</v>
      </c>
      <c r="AU47" s="97" t="s">
        <v>205</v>
      </c>
      <c r="AV47" s="55" t="s">
        <v>205</v>
      </c>
      <c r="AW47" s="97" t="s">
        <v>525</v>
      </c>
      <c r="AX47" s="218"/>
      <c r="AY47" s="254"/>
    </row>
    <row r="48" spans="1:51" ht="58.15" customHeight="1" x14ac:dyDescent="0.35">
      <c r="A48" s="275"/>
      <c r="B48" s="279"/>
      <c r="C48" s="279"/>
      <c r="D48" s="279"/>
      <c r="E48" s="283"/>
      <c r="F48" s="283"/>
      <c r="G48" s="218"/>
      <c r="H48" s="218"/>
      <c r="I48" s="218"/>
      <c r="J48" s="278"/>
      <c r="K48" s="216"/>
      <c r="L48" s="216"/>
      <c r="M48" s="216"/>
      <c r="N48" s="191"/>
      <c r="O48" s="216"/>
      <c r="P48" s="216"/>
      <c r="Q48" s="248"/>
      <c r="R48" s="216"/>
      <c r="S48" s="216"/>
      <c r="T48" s="216"/>
      <c r="U48" s="218"/>
      <c r="V48" s="218"/>
      <c r="W48" s="218"/>
      <c r="X48" s="218"/>
      <c r="Y48" s="252"/>
      <c r="Z48" s="217"/>
      <c r="AA48" s="252"/>
      <c r="AB48" s="97" t="s">
        <v>510</v>
      </c>
      <c r="AC48" s="104" t="s">
        <v>519</v>
      </c>
      <c r="AD48" s="104">
        <v>1</v>
      </c>
      <c r="AE48" s="105">
        <v>0.2</v>
      </c>
      <c r="AF48" s="106">
        <v>44927</v>
      </c>
      <c r="AG48" s="106">
        <v>45291</v>
      </c>
      <c r="AH48" s="104">
        <v>365</v>
      </c>
      <c r="AI48" s="107">
        <v>1028736</v>
      </c>
      <c r="AJ48" s="107">
        <v>0</v>
      </c>
      <c r="AK48" s="108" t="s">
        <v>235</v>
      </c>
      <c r="AL48" s="108" t="s">
        <v>236</v>
      </c>
      <c r="AM48" s="108" t="s">
        <v>196</v>
      </c>
      <c r="AN48" s="109">
        <v>0</v>
      </c>
      <c r="AO48" s="254"/>
      <c r="AP48" s="252"/>
      <c r="AQ48" s="254"/>
      <c r="AR48" s="97" t="s">
        <v>158</v>
      </c>
      <c r="AS48" s="97" t="s">
        <v>205</v>
      </c>
      <c r="AT48" s="97" t="s">
        <v>205</v>
      </c>
      <c r="AU48" s="97" t="s">
        <v>205</v>
      </c>
      <c r="AV48" s="55" t="s">
        <v>205</v>
      </c>
      <c r="AW48" s="97" t="s">
        <v>526</v>
      </c>
      <c r="AX48" s="218"/>
      <c r="AY48" s="254"/>
    </row>
    <row r="49" spans="1:51" ht="58.15" customHeight="1" x14ac:dyDescent="0.35">
      <c r="A49" s="275"/>
      <c r="B49" s="279"/>
      <c r="C49" s="279"/>
      <c r="D49" s="279"/>
      <c r="E49" s="283"/>
      <c r="F49" s="283"/>
      <c r="G49" s="218"/>
      <c r="H49" s="218"/>
      <c r="I49" s="218"/>
      <c r="J49" s="278"/>
      <c r="K49" s="191" t="s">
        <v>238</v>
      </c>
      <c r="L49" s="191" t="s">
        <v>146</v>
      </c>
      <c r="M49" s="215">
        <v>0</v>
      </c>
      <c r="N49" s="191" t="s">
        <v>239</v>
      </c>
      <c r="O49" s="191"/>
      <c r="P49" s="191" t="s">
        <v>150</v>
      </c>
      <c r="Q49" s="246" t="s">
        <v>459</v>
      </c>
      <c r="R49" s="191">
        <v>6</v>
      </c>
      <c r="S49" s="191">
        <v>1</v>
      </c>
      <c r="T49" s="191">
        <v>6</v>
      </c>
      <c r="U49" s="218"/>
      <c r="V49" s="218"/>
      <c r="W49" s="218"/>
      <c r="X49" s="218"/>
      <c r="Y49" s="252"/>
      <c r="Z49" s="217"/>
      <c r="AA49" s="252"/>
      <c r="AB49" s="97" t="s">
        <v>511</v>
      </c>
      <c r="AC49" s="104" t="s">
        <v>520</v>
      </c>
      <c r="AD49" s="104">
        <v>1</v>
      </c>
      <c r="AE49" s="105">
        <v>0.05</v>
      </c>
      <c r="AF49" s="106">
        <v>44927</v>
      </c>
      <c r="AG49" s="106">
        <v>45291</v>
      </c>
      <c r="AH49" s="104">
        <v>365</v>
      </c>
      <c r="AI49" s="107">
        <v>1028736</v>
      </c>
      <c r="AJ49" s="107">
        <v>500</v>
      </c>
      <c r="AK49" s="108" t="s">
        <v>235</v>
      </c>
      <c r="AL49" s="108" t="s">
        <v>236</v>
      </c>
      <c r="AM49" s="108" t="s">
        <v>196</v>
      </c>
      <c r="AN49" s="109">
        <v>0</v>
      </c>
      <c r="AO49" s="254"/>
      <c r="AP49" s="252"/>
      <c r="AQ49" s="254"/>
      <c r="AR49" s="97" t="s">
        <v>158</v>
      </c>
      <c r="AS49" s="97" t="s">
        <v>205</v>
      </c>
      <c r="AT49" s="97" t="s">
        <v>205</v>
      </c>
      <c r="AU49" s="97" t="s">
        <v>205</v>
      </c>
      <c r="AV49" s="55" t="s">
        <v>205</v>
      </c>
      <c r="AW49" s="97" t="s">
        <v>527</v>
      </c>
      <c r="AX49" s="218"/>
      <c r="AY49" s="254"/>
    </row>
    <row r="50" spans="1:51" ht="58.15" customHeight="1" x14ac:dyDescent="0.35">
      <c r="A50" s="275"/>
      <c r="B50" s="279"/>
      <c r="C50" s="279"/>
      <c r="D50" s="279"/>
      <c r="E50" s="283"/>
      <c r="F50" s="283"/>
      <c r="G50" s="218"/>
      <c r="H50" s="218"/>
      <c r="I50" s="218"/>
      <c r="J50" s="278"/>
      <c r="K50" s="191"/>
      <c r="L50" s="191" t="s">
        <v>146</v>
      </c>
      <c r="M50" s="216"/>
      <c r="N50" s="191"/>
      <c r="O50" s="191"/>
      <c r="P50" s="191"/>
      <c r="Q50" s="247"/>
      <c r="R50" s="191"/>
      <c r="S50" s="191"/>
      <c r="T50" s="191"/>
      <c r="U50" s="218"/>
      <c r="V50" s="218"/>
      <c r="W50" s="218"/>
      <c r="X50" s="218"/>
      <c r="Y50" s="252"/>
      <c r="Z50" s="217"/>
      <c r="AA50" s="252"/>
      <c r="AB50" s="97" t="s">
        <v>512</v>
      </c>
      <c r="AC50" s="104" t="s">
        <v>462</v>
      </c>
      <c r="AD50" s="104">
        <v>1</v>
      </c>
      <c r="AE50" s="105">
        <v>0.05</v>
      </c>
      <c r="AF50" s="106">
        <v>44927</v>
      </c>
      <c r="AG50" s="106">
        <v>45291</v>
      </c>
      <c r="AH50" s="104">
        <v>365</v>
      </c>
      <c r="AI50" s="107">
        <v>1028736</v>
      </c>
      <c r="AJ50" s="107">
        <v>0</v>
      </c>
      <c r="AK50" s="108" t="s">
        <v>235</v>
      </c>
      <c r="AL50" s="108" t="s">
        <v>236</v>
      </c>
      <c r="AM50" s="108" t="s">
        <v>196</v>
      </c>
      <c r="AN50" s="109">
        <v>0</v>
      </c>
      <c r="AO50" s="254"/>
      <c r="AP50" s="252"/>
      <c r="AQ50" s="254"/>
      <c r="AR50" s="97" t="s">
        <v>158</v>
      </c>
      <c r="AS50" s="97" t="s">
        <v>205</v>
      </c>
      <c r="AT50" s="97" t="s">
        <v>205</v>
      </c>
      <c r="AU50" s="97" t="s">
        <v>205</v>
      </c>
      <c r="AV50" s="55" t="s">
        <v>205</v>
      </c>
      <c r="AW50" s="97" t="s">
        <v>418</v>
      </c>
      <c r="AX50" s="218"/>
      <c r="AY50" s="254"/>
    </row>
    <row r="51" spans="1:51" ht="58.15" customHeight="1" x14ac:dyDescent="0.35">
      <c r="A51" s="275"/>
      <c r="B51" s="279"/>
      <c r="C51" s="279"/>
      <c r="D51" s="279"/>
      <c r="E51" s="283"/>
      <c r="F51" s="283"/>
      <c r="G51" s="218"/>
      <c r="H51" s="218"/>
      <c r="I51" s="218"/>
      <c r="J51" s="278"/>
      <c r="K51" s="191" t="s">
        <v>240</v>
      </c>
      <c r="L51" s="191" t="s">
        <v>146</v>
      </c>
      <c r="M51" s="215">
        <v>0</v>
      </c>
      <c r="N51" s="191" t="s">
        <v>241</v>
      </c>
      <c r="O51" s="191"/>
      <c r="P51" s="191" t="s">
        <v>150</v>
      </c>
      <c r="Q51" s="247"/>
      <c r="R51" s="191">
        <v>1</v>
      </c>
      <c r="S51" s="191" t="s">
        <v>168</v>
      </c>
      <c r="T51" s="191">
        <v>1</v>
      </c>
      <c r="U51" s="218"/>
      <c r="V51" s="218"/>
      <c r="W51" s="218"/>
      <c r="X51" s="218"/>
      <c r="Y51" s="252"/>
      <c r="Z51" s="217"/>
      <c r="AA51" s="252"/>
      <c r="AB51" s="97" t="s">
        <v>513</v>
      </c>
      <c r="AC51" s="104" t="s">
        <v>521</v>
      </c>
      <c r="AD51" s="104">
        <v>1</v>
      </c>
      <c r="AE51" s="105">
        <v>0.05</v>
      </c>
      <c r="AF51" s="106">
        <v>44927</v>
      </c>
      <c r="AG51" s="106">
        <v>45291</v>
      </c>
      <c r="AH51" s="104">
        <v>365</v>
      </c>
      <c r="AI51" s="107">
        <v>1028736</v>
      </c>
      <c r="AJ51" s="107">
        <v>59</v>
      </c>
      <c r="AK51" s="108" t="s">
        <v>235</v>
      </c>
      <c r="AL51" s="108" t="s">
        <v>236</v>
      </c>
      <c r="AM51" s="108" t="s">
        <v>196</v>
      </c>
      <c r="AN51" s="109">
        <v>79706500</v>
      </c>
      <c r="AO51" s="254"/>
      <c r="AP51" s="252"/>
      <c r="AQ51" s="254"/>
      <c r="AR51" s="97" t="s">
        <v>162</v>
      </c>
      <c r="AS51" s="97" t="s">
        <v>242</v>
      </c>
      <c r="AT51" s="97" t="s">
        <v>208</v>
      </c>
      <c r="AU51" s="97" t="s">
        <v>243</v>
      </c>
      <c r="AV51" s="55">
        <v>44927</v>
      </c>
      <c r="AW51" s="97" t="s">
        <v>464</v>
      </c>
      <c r="AX51" s="218"/>
      <c r="AY51" s="254"/>
    </row>
    <row r="52" spans="1:51" ht="75" x14ac:dyDescent="0.35">
      <c r="A52" s="275"/>
      <c r="B52" s="279"/>
      <c r="C52" s="279"/>
      <c r="D52" s="279"/>
      <c r="E52" s="283"/>
      <c r="F52" s="283"/>
      <c r="G52" s="218"/>
      <c r="H52" s="218"/>
      <c r="I52" s="218"/>
      <c r="J52" s="278"/>
      <c r="K52" s="191"/>
      <c r="L52" s="191"/>
      <c r="M52" s="218"/>
      <c r="N52" s="191"/>
      <c r="O52" s="191"/>
      <c r="P52" s="191"/>
      <c r="Q52" s="247"/>
      <c r="R52" s="191"/>
      <c r="S52" s="191"/>
      <c r="T52" s="191"/>
      <c r="U52" s="218"/>
      <c r="V52" s="218"/>
      <c r="W52" s="218"/>
      <c r="X52" s="218"/>
      <c r="Y52" s="252"/>
      <c r="Z52" s="217"/>
      <c r="AA52" s="252"/>
      <c r="AB52" s="97" t="s">
        <v>514</v>
      </c>
      <c r="AC52" s="104" t="s">
        <v>522</v>
      </c>
      <c r="AD52" s="104">
        <v>1</v>
      </c>
      <c r="AE52" s="105">
        <v>0.1</v>
      </c>
      <c r="AF52" s="106">
        <v>44927</v>
      </c>
      <c r="AG52" s="106">
        <v>45291</v>
      </c>
      <c r="AH52" s="104">
        <v>365</v>
      </c>
      <c r="AI52" s="107">
        <v>1028736</v>
      </c>
      <c r="AJ52" s="107">
        <v>59</v>
      </c>
      <c r="AK52" s="108" t="s">
        <v>235</v>
      </c>
      <c r="AL52" s="108" t="s">
        <v>236</v>
      </c>
      <c r="AM52" s="108" t="s">
        <v>196</v>
      </c>
      <c r="AN52" s="109">
        <v>163000000</v>
      </c>
      <c r="AO52" s="254"/>
      <c r="AP52" s="252"/>
      <c r="AQ52" s="254"/>
      <c r="AR52" s="97" t="s">
        <v>162</v>
      </c>
      <c r="AS52" s="97" t="s">
        <v>242</v>
      </c>
      <c r="AT52" s="97" t="s">
        <v>208</v>
      </c>
      <c r="AU52" s="97" t="s">
        <v>243</v>
      </c>
      <c r="AV52" s="55">
        <v>44927</v>
      </c>
      <c r="AW52" s="97" t="s">
        <v>528</v>
      </c>
      <c r="AX52" s="218"/>
      <c r="AY52" s="254"/>
    </row>
    <row r="53" spans="1:51" ht="75" customHeight="1" x14ac:dyDescent="0.35">
      <c r="A53" s="275"/>
      <c r="B53" s="279"/>
      <c r="C53" s="279"/>
      <c r="D53" s="279"/>
      <c r="E53" s="283"/>
      <c r="F53" s="283"/>
      <c r="G53" s="218"/>
      <c r="H53" s="218"/>
      <c r="I53" s="218"/>
      <c r="J53" s="278"/>
      <c r="K53" s="191"/>
      <c r="L53" s="191"/>
      <c r="M53" s="218"/>
      <c r="N53" s="191"/>
      <c r="O53" s="191"/>
      <c r="P53" s="191"/>
      <c r="Q53" s="247"/>
      <c r="R53" s="191"/>
      <c r="S53" s="191"/>
      <c r="T53" s="191"/>
      <c r="U53" s="218"/>
      <c r="V53" s="218"/>
      <c r="W53" s="218"/>
      <c r="X53" s="218"/>
      <c r="Y53" s="252"/>
      <c r="Z53" s="217"/>
      <c r="AA53" s="252"/>
      <c r="AB53" s="103" t="s">
        <v>515</v>
      </c>
      <c r="AC53" s="104" t="s">
        <v>523</v>
      </c>
      <c r="AD53" s="104">
        <v>1</v>
      </c>
      <c r="AE53" s="105">
        <v>0.15</v>
      </c>
      <c r="AF53" s="106">
        <v>44927</v>
      </c>
      <c r="AG53" s="106">
        <v>45291</v>
      </c>
      <c r="AH53" s="104">
        <v>365</v>
      </c>
      <c r="AI53" s="107">
        <v>1028736</v>
      </c>
      <c r="AJ53" s="107">
        <v>1028736</v>
      </c>
      <c r="AK53" s="108" t="s">
        <v>235</v>
      </c>
      <c r="AL53" s="108" t="s">
        <v>236</v>
      </c>
      <c r="AM53" s="108" t="s">
        <v>196</v>
      </c>
      <c r="AN53" s="109">
        <v>25346000</v>
      </c>
      <c r="AO53" s="254"/>
      <c r="AP53" s="252"/>
      <c r="AQ53" s="254"/>
      <c r="AR53" s="97" t="s">
        <v>162</v>
      </c>
      <c r="AS53" s="97" t="s">
        <v>244</v>
      </c>
      <c r="AT53" s="97" t="s">
        <v>208</v>
      </c>
      <c r="AU53" s="97" t="s">
        <v>243</v>
      </c>
      <c r="AV53" s="55">
        <v>44927</v>
      </c>
      <c r="AW53" s="97" t="s">
        <v>529</v>
      </c>
      <c r="AX53" s="218"/>
      <c r="AY53" s="254"/>
    </row>
    <row r="54" spans="1:51" ht="69.650000000000006" customHeight="1" x14ac:dyDescent="0.35">
      <c r="A54" s="276"/>
      <c r="B54" s="279"/>
      <c r="C54" s="279"/>
      <c r="D54" s="279"/>
      <c r="E54" s="284"/>
      <c r="F54" s="284"/>
      <c r="G54" s="216"/>
      <c r="H54" s="216"/>
      <c r="I54" s="216"/>
      <c r="J54" s="278"/>
      <c r="K54" s="191"/>
      <c r="L54" s="191"/>
      <c r="M54" s="216"/>
      <c r="N54" s="191"/>
      <c r="O54" s="191"/>
      <c r="P54" s="191"/>
      <c r="Q54" s="248"/>
      <c r="R54" s="191"/>
      <c r="S54" s="191"/>
      <c r="T54" s="191"/>
      <c r="U54" s="216"/>
      <c r="V54" s="216"/>
      <c r="W54" s="216"/>
      <c r="X54" s="216"/>
      <c r="Y54" s="252"/>
      <c r="Z54" s="217"/>
      <c r="AA54" s="252"/>
      <c r="AB54" s="103" t="s">
        <v>516</v>
      </c>
      <c r="AC54" s="104" t="s">
        <v>467</v>
      </c>
      <c r="AD54" s="104">
        <v>1</v>
      </c>
      <c r="AE54" s="105">
        <v>0.2</v>
      </c>
      <c r="AF54" s="106">
        <v>44927</v>
      </c>
      <c r="AG54" s="106">
        <v>45291</v>
      </c>
      <c r="AH54" s="104">
        <v>365</v>
      </c>
      <c r="AI54" s="107">
        <v>1028736</v>
      </c>
      <c r="AJ54" s="107">
        <v>1028736</v>
      </c>
      <c r="AK54" s="108" t="s">
        <v>235</v>
      </c>
      <c r="AL54" s="108" t="s">
        <v>236</v>
      </c>
      <c r="AM54" s="108" t="s">
        <v>196</v>
      </c>
      <c r="AN54" s="109">
        <v>55947500</v>
      </c>
      <c r="AO54" s="255"/>
      <c r="AP54" s="252"/>
      <c r="AQ54" s="255"/>
      <c r="AR54" s="97" t="s">
        <v>162</v>
      </c>
      <c r="AS54" s="97" t="s">
        <v>245</v>
      </c>
      <c r="AT54" s="97" t="s">
        <v>208</v>
      </c>
      <c r="AU54" s="97" t="s">
        <v>243</v>
      </c>
      <c r="AV54" s="55">
        <v>44927</v>
      </c>
      <c r="AW54" s="97" t="s">
        <v>467</v>
      </c>
      <c r="AX54" s="218"/>
      <c r="AY54" s="255"/>
    </row>
    <row r="55" spans="1:51" ht="55.15" customHeight="1" x14ac:dyDescent="0.35">
      <c r="A55" s="330" t="s">
        <v>246</v>
      </c>
      <c r="B55" s="279"/>
      <c r="C55" s="330" t="s">
        <v>247</v>
      </c>
      <c r="D55" s="191" t="s">
        <v>248</v>
      </c>
      <c r="E55" s="250" t="s">
        <v>249</v>
      </c>
      <c r="F55" s="191" t="s">
        <v>252</v>
      </c>
      <c r="G55" s="191">
        <v>4</v>
      </c>
      <c r="H55" s="191" t="s">
        <v>146</v>
      </c>
      <c r="I55" s="191">
        <v>1</v>
      </c>
      <c r="J55" s="278" t="s">
        <v>250</v>
      </c>
      <c r="K55" s="215" t="s">
        <v>251</v>
      </c>
      <c r="L55" s="215" t="s">
        <v>146</v>
      </c>
      <c r="M55" s="250" t="s">
        <v>249</v>
      </c>
      <c r="N55" s="215" t="s">
        <v>252</v>
      </c>
      <c r="O55" s="215"/>
      <c r="P55" s="215" t="s">
        <v>150</v>
      </c>
      <c r="Q55" s="243" t="s">
        <v>371</v>
      </c>
      <c r="R55" s="224">
        <v>4</v>
      </c>
      <c r="S55" s="227">
        <v>1</v>
      </c>
      <c r="T55" s="349">
        <v>4</v>
      </c>
      <c r="U55" s="262" t="s">
        <v>599</v>
      </c>
      <c r="V55" s="262" t="s">
        <v>407</v>
      </c>
      <c r="W55" s="262" t="s">
        <v>408</v>
      </c>
      <c r="X55" s="262" t="s">
        <v>409</v>
      </c>
      <c r="Y55" s="191" t="s">
        <v>253</v>
      </c>
      <c r="Z55" s="352" t="s">
        <v>466</v>
      </c>
      <c r="AA55" s="191" t="s">
        <v>254</v>
      </c>
      <c r="AB55" s="43" t="s">
        <v>255</v>
      </c>
      <c r="AC55" s="45" t="s">
        <v>468</v>
      </c>
      <c r="AD55" s="43">
        <v>1</v>
      </c>
      <c r="AE55" s="49">
        <v>0.2</v>
      </c>
      <c r="AF55" s="111">
        <v>44927</v>
      </c>
      <c r="AG55" s="111">
        <v>45291</v>
      </c>
      <c r="AH55" s="43">
        <v>365</v>
      </c>
      <c r="AI55" s="43">
        <v>200</v>
      </c>
      <c r="AJ55" s="43">
        <v>200</v>
      </c>
      <c r="AK55" s="43" t="s">
        <v>155</v>
      </c>
      <c r="AL55" s="43" t="s">
        <v>156</v>
      </c>
      <c r="AM55" s="43" t="s">
        <v>196</v>
      </c>
      <c r="AN55" s="112">
        <v>112979000</v>
      </c>
      <c r="AO55" s="215" t="s">
        <v>343</v>
      </c>
      <c r="AP55" s="215" t="s">
        <v>253</v>
      </c>
      <c r="AQ55" s="215" t="s">
        <v>369</v>
      </c>
      <c r="AR55" s="43" t="s">
        <v>162</v>
      </c>
      <c r="AS55" s="243" t="s">
        <v>376</v>
      </c>
      <c r="AT55" s="215" t="s">
        <v>224</v>
      </c>
      <c r="AU55" s="215" t="s">
        <v>243</v>
      </c>
      <c r="AV55" s="55">
        <v>44958</v>
      </c>
      <c r="AW55" s="57" t="s">
        <v>469</v>
      </c>
      <c r="AX55" s="218" t="s">
        <v>416</v>
      </c>
      <c r="AY55" s="215" t="s">
        <v>417</v>
      </c>
    </row>
    <row r="56" spans="1:51" ht="56" x14ac:dyDescent="0.35">
      <c r="A56" s="330"/>
      <c r="B56" s="279"/>
      <c r="C56" s="330"/>
      <c r="D56" s="191"/>
      <c r="E56" s="263"/>
      <c r="F56" s="191"/>
      <c r="G56" s="191"/>
      <c r="H56" s="191"/>
      <c r="I56" s="191"/>
      <c r="J56" s="323"/>
      <c r="K56" s="218"/>
      <c r="L56" s="218"/>
      <c r="M56" s="263"/>
      <c r="N56" s="218"/>
      <c r="O56" s="218"/>
      <c r="P56" s="218"/>
      <c r="Q56" s="244"/>
      <c r="R56" s="225"/>
      <c r="S56" s="228"/>
      <c r="T56" s="350"/>
      <c r="U56" s="217"/>
      <c r="V56" s="217"/>
      <c r="W56" s="217"/>
      <c r="X56" s="217"/>
      <c r="Y56" s="217"/>
      <c r="Z56" s="217"/>
      <c r="AA56" s="217"/>
      <c r="AB56" s="43" t="s">
        <v>258</v>
      </c>
      <c r="AC56" s="43" t="s">
        <v>470</v>
      </c>
      <c r="AD56" s="43">
        <v>1</v>
      </c>
      <c r="AE56" s="49">
        <v>0.15</v>
      </c>
      <c r="AF56" s="111">
        <v>44927</v>
      </c>
      <c r="AG56" s="111">
        <v>45291</v>
      </c>
      <c r="AH56" s="43">
        <v>365</v>
      </c>
      <c r="AI56" s="43">
        <v>200</v>
      </c>
      <c r="AJ56" s="43">
        <v>200</v>
      </c>
      <c r="AK56" s="43" t="s">
        <v>155</v>
      </c>
      <c r="AL56" s="43" t="s">
        <v>156</v>
      </c>
      <c r="AM56" s="43" t="s">
        <v>196</v>
      </c>
      <c r="AN56" s="112">
        <v>65000000</v>
      </c>
      <c r="AO56" s="218"/>
      <c r="AP56" s="218"/>
      <c r="AQ56" s="218"/>
      <c r="AR56" s="43" t="s">
        <v>162</v>
      </c>
      <c r="AS56" s="244"/>
      <c r="AT56" s="218"/>
      <c r="AU56" s="218"/>
      <c r="AV56" s="55">
        <v>44958</v>
      </c>
      <c r="AW56" s="57" t="s">
        <v>471</v>
      </c>
      <c r="AX56" s="218"/>
      <c r="AY56" s="218"/>
    </row>
    <row r="57" spans="1:51" ht="42" x14ac:dyDescent="0.35">
      <c r="A57" s="330"/>
      <c r="B57" s="279"/>
      <c r="C57" s="330"/>
      <c r="D57" s="191"/>
      <c r="E57" s="263"/>
      <c r="F57" s="191"/>
      <c r="G57" s="191"/>
      <c r="H57" s="191"/>
      <c r="I57" s="191"/>
      <c r="J57" s="323"/>
      <c r="K57" s="216"/>
      <c r="L57" s="216"/>
      <c r="M57" s="263"/>
      <c r="N57" s="216"/>
      <c r="O57" s="216"/>
      <c r="P57" s="216"/>
      <c r="Q57" s="245"/>
      <c r="R57" s="226"/>
      <c r="S57" s="229"/>
      <c r="T57" s="351"/>
      <c r="U57" s="217"/>
      <c r="V57" s="217"/>
      <c r="W57" s="217"/>
      <c r="X57" s="217"/>
      <c r="Y57" s="217"/>
      <c r="Z57" s="217"/>
      <c r="AA57" s="217"/>
      <c r="AB57" s="43" t="s">
        <v>261</v>
      </c>
      <c r="AC57" s="43" t="s">
        <v>472</v>
      </c>
      <c r="AD57" s="43">
        <v>1</v>
      </c>
      <c r="AE57" s="49">
        <v>0.2</v>
      </c>
      <c r="AF57" s="111">
        <v>44927</v>
      </c>
      <c r="AG57" s="111">
        <v>45291</v>
      </c>
      <c r="AH57" s="43">
        <v>365</v>
      </c>
      <c r="AI57" s="43">
        <v>200</v>
      </c>
      <c r="AJ57" s="43">
        <v>200</v>
      </c>
      <c r="AK57" s="43" t="s">
        <v>155</v>
      </c>
      <c r="AL57" s="43" t="s">
        <v>156</v>
      </c>
      <c r="AM57" s="43" t="s">
        <v>196</v>
      </c>
      <c r="AN57" s="112">
        <v>40000000</v>
      </c>
      <c r="AO57" s="218"/>
      <c r="AP57" s="218"/>
      <c r="AQ57" s="218"/>
      <c r="AR57" s="43" t="s">
        <v>162</v>
      </c>
      <c r="AS57" s="244"/>
      <c r="AT57" s="218"/>
      <c r="AU57" s="218"/>
      <c r="AV57" s="55">
        <v>44958</v>
      </c>
      <c r="AW57" s="57" t="s">
        <v>473</v>
      </c>
      <c r="AX57" s="218"/>
      <c r="AY57" s="218"/>
    </row>
    <row r="58" spans="1:51" ht="43.15" customHeight="1" x14ac:dyDescent="0.35">
      <c r="A58" s="330"/>
      <c r="B58" s="279"/>
      <c r="C58" s="330"/>
      <c r="D58" s="191"/>
      <c r="E58" s="263"/>
      <c r="F58" s="191" t="s">
        <v>257</v>
      </c>
      <c r="G58" s="191">
        <v>4</v>
      </c>
      <c r="H58" s="191" t="s">
        <v>146</v>
      </c>
      <c r="I58" s="191">
        <v>1</v>
      </c>
      <c r="J58" s="323"/>
      <c r="K58" s="215" t="s">
        <v>256</v>
      </c>
      <c r="L58" s="215" t="s">
        <v>146</v>
      </c>
      <c r="M58" s="250" t="s">
        <v>249</v>
      </c>
      <c r="N58" s="215" t="s">
        <v>257</v>
      </c>
      <c r="O58" s="215" t="s">
        <v>150</v>
      </c>
      <c r="P58" s="215"/>
      <c r="Q58" s="243" t="s">
        <v>370</v>
      </c>
      <c r="R58" s="224">
        <v>4</v>
      </c>
      <c r="S58" s="227">
        <v>2</v>
      </c>
      <c r="T58" s="349">
        <v>2</v>
      </c>
      <c r="U58" s="217"/>
      <c r="V58" s="217"/>
      <c r="W58" s="217"/>
      <c r="X58" s="217"/>
      <c r="Y58" s="217"/>
      <c r="Z58" s="217"/>
      <c r="AA58" s="217"/>
      <c r="AB58" s="43" t="s">
        <v>264</v>
      </c>
      <c r="AC58" s="52" t="s">
        <v>474</v>
      </c>
      <c r="AD58" s="43">
        <v>2</v>
      </c>
      <c r="AE58" s="49">
        <v>0.05</v>
      </c>
      <c r="AF58" s="111">
        <v>44927</v>
      </c>
      <c r="AG58" s="111">
        <v>45291</v>
      </c>
      <c r="AH58" s="43">
        <v>365</v>
      </c>
      <c r="AI58" s="43">
        <v>200</v>
      </c>
      <c r="AJ58" s="43">
        <v>200</v>
      </c>
      <c r="AK58" s="43" t="s">
        <v>155</v>
      </c>
      <c r="AL58" s="43" t="s">
        <v>156</v>
      </c>
      <c r="AM58" s="43" t="s">
        <v>196</v>
      </c>
      <c r="AN58" s="112">
        <v>25000000</v>
      </c>
      <c r="AO58" s="218"/>
      <c r="AP58" s="218"/>
      <c r="AQ58" s="218"/>
      <c r="AR58" s="43" t="s">
        <v>162</v>
      </c>
      <c r="AS58" s="244"/>
      <c r="AT58" s="218"/>
      <c r="AU58" s="218"/>
      <c r="AV58" s="55">
        <v>44927</v>
      </c>
      <c r="AW58" s="57" t="s">
        <v>475</v>
      </c>
      <c r="AX58" s="218"/>
      <c r="AY58" s="218"/>
    </row>
    <row r="59" spans="1:51" ht="70" x14ac:dyDescent="0.35">
      <c r="A59" s="330"/>
      <c r="B59" s="279"/>
      <c r="C59" s="330"/>
      <c r="D59" s="191"/>
      <c r="E59" s="263"/>
      <c r="F59" s="191"/>
      <c r="G59" s="191"/>
      <c r="H59" s="191"/>
      <c r="I59" s="191"/>
      <c r="J59" s="323"/>
      <c r="K59" s="218"/>
      <c r="L59" s="218"/>
      <c r="M59" s="263"/>
      <c r="N59" s="218"/>
      <c r="O59" s="218"/>
      <c r="P59" s="218"/>
      <c r="Q59" s="244"/>
      <c r="R59" s="225"/>
      <c r="S59" s="228"/>
      <c r="T59" s="350"/>
      <c r="U59" s="217"/>
      <c r="V59" s="217"/>
      <c r="W59" s="217"/>
      <c r="X59" s="217"/>
      <c r="Y59" s="217"/>
      <c r="Z59" s="217"/>
      <c r="AA59" s="217"/>
      <c r="AB59" s="43" t="s">
        <v>265</v>
      </c>
      <c r="AC59" s="52" t="s">
        <v>476</v>
      </c>
      <c r="AD59" s="43">
        <v>2</v>
      </c>
      <c r="AE59" s="49">
        <v>0.1</v>
      </c>
      <c r="AF59" s="111">
        <v>44927</v>
      </c>
      <c r="AG59" s="111">
        <v>45291</v>
      </c>
      <c r="AH59" s="43">
        <v>365</v>
      </c>
      <c r="AI59" s="43">
        <v>300</v>
      </c>
      <c r="AJ59" s="43">
        <v>300</v>
      </c>
      <c r="AK59" s="43" t="s">
        <v>155</v>
      </c>
      <c r="AL59" s="43" t="s">
        <v>156</v>
      </c>
      <c r="AM59" s="43" t="s">
        <v>196</v>
      </c>
      <c r="AN59" s="112">
        <v>16000000</v>
      </c>
      <c r="AO59" s="218"/>
      <c r="AP59" s="218"/>
      <c r="AQ59" s="218"/>
      <c r="AR59" s="43" t="s">
        <v>162</v>
      </c>
      <c r="AS59" s="244"/>
      <c r="AT59" s="218"/>
      <c r="AU59" s="218"/>
      <c r="AV59" s="55">
        <v>44927</v>
      </c>
      <c r="AW59" s="113" t="s">
        <v>477</v>
      </c>
      <c r="AX59" s="218"/>
      <c r="AY59" s="218"/>
    </row>
    <row r="60" spans="1:51" ht="56" x14ac:dyDescent="0.35">
      <c r="A60" s="330"/>
      <c r="B60" s="279"/>
      <c r="C60" s="330"/>
      <c r="D60" s="191"/>
      <c r="E60" s="263"/>
      <c r="F60" s="191"/>
      <c r="G60" s="191"/>
      <c r="H60" s="191"/>
      <c r="I60" s="191"/>
      <c r="J60" s="323"/>
      <c r="K60" s="216"/>
      <c r="L60" s="216"/>
      <c r="M60" s="263"/>
      <c r="N60" s="216"/>
      <c r="O60" s="216"/>
      <c r="P60" s="216"/>
      <c r="Q60" s="245"/>
      <c r="R60" s="226"/>
      <c r="S60" s="229"/>
      <c r="T60" s="351"/>
      <c r="U60" s="217"/>
      <c r="V60" s="217"/>
      <c r="W60" s="217"/>
      <c r="X60" s="217"/>
      <c r="Y60" s="217"/>
      <c r="Z60" s="217"/>
      <c r="AA60" s="217"/>
      <c r="AB60" s="43" t="s">
        <v>266</v>
      </c>
      <c r="AC60" s="52" t="s">
        <v>478</v>
      </c>
      <c r="AD60" s="43">
        <v>2</v>
      </c>
      <c r="AE60" s="49">
        <v>0.1</v>
      </c>
      <c r="AF60" s="111">
        <v>44927</v>
      </c>
      <c r="AG60" s="111">
        <v>45291</v>
      </c>
      <c r="AH60" s="43">
        <v>365</v>
      </c>
      <c r="AI60" s="43">
        <v>50</v>
      </c>
      <c r="AJ60" s="43">
        <v>50</v>
      </c>
      <c r="AK60" s="43" t="s">
        <v>155</v>
      </c>
      <c r="AL60" s="43" t="s">
        <v>156</v>
      </c>
      <c r="AM60" s="43" t="s">
        <v>196</v>
      </c>
      <c r="AN60" s="112">
        <v>100140000</v>
      </c>
      <c r="AO60" s="218"/>
      <c r="AP60" s="218"/>
      <c r="AQ60" s="218"/>
      <c r="AR60" s="43" t="s">
        <v>162</v>
      </c>
      <c r="AS60" s="245"/>
      <c r="AT60" s="216"/>
      <c r="AU60" s="216"/>
      <c r="AV60" s="55">
        <v>44927</v>
      </c>
      <c r="AW60" s="57" t="s">
        <v>479</v>
      </c>
      <c r="AX60" s="218"/>
      <c r="AY60" s="218"/>
    </row>
    <row r="61" spans="1:51" ht="56" x14ac:dyDescent="0.35">
      <c r="A61" s="330"/>
      <c r="B61" s="279"/>
      <c r="C61" s="330"/>
      <c r="D61" s="191"/>
      <c r="E61" s="263"/>
      <c r="F61" s="43" t="s">
        <v>260</v>
      </c>
      <c r="G61" s="43">
        <v>1</v>
      </c>
      <c r="H61" s="114" t="s">
        <v>146</v>
      </c>
      <c r="I61" s="43" t="s">
        <v>168</v>
      </c>
      <c r="J61" s="323"/>
      <c r="K61" s="43" t="s">
        <v>259</v>
      </c>
      <c r="L61" s="43" t="s">
        <v>146</v>
      </c>
      <c r="M61" s="114" t="s">
        <v>249</v>
      </c>
      <c r="N61" s="43" t="s">
        <v>260</v>
      </c>
      <c r="O61" s="43" t="s">
        <v>205</v>
      </c>
      <c r="P61" s="43" t="s">
        <v>205</v>
      </c>
      <c r="Q61" s="52" t="s">
        <v>372</v>
      </c>
      <c r="R61" s="47" t="s">
        <v>159</v>
      </c>
      <c r="S61" s="48" t="s">
        <v>159</v>
      </c>
      <c r="T61" s="87" t="s">
        <v>159</v>
      </c>
      <c r="U61" s="217"/>
      <c r="V61" s="217"/>
      <c r="W61" s="217"/>
      <c r="X61" s="217"/>
      <c r="Y61" s="217"/>
      <c r="Z61" s="217"/>
      <c r="AA61" s="217"/>
      <c r="AB61" s="43" t="s">
        <v>267</v>
      </c>
      <c r="AC61" s="52" t="s">
        <v>159</v>
      </c>
      <c r="AD61" s="43">
        <v>0</v>
      </c>
      <c r="AE61" s="43" t="s">
        <v>168</v>
      </c>
      <c r="AF61" s="43" t="s">
        <v>168</v>
      </c>
      <c r="AG61" s="43" t="s">
        <v>168</v>
      </c>
      <c r="AH61" s="43" t="s">
        <v>168</v>
      </c>
      <c r="AI61" s="43" t="s">
        <v>168</v>
      </c>
      <c r="AJ61" s="43" t="s">
        <v>168</v>
      </c>
      <c r="AK61" s="43" t="s">
        <v>155</v>
      </c>
      <c r="AL61" s="43" t="s">
        <v>156</v>
      </c>
      <c r="AM61" s="43" t="s">
        <v>196</v>
      </c>
      <c r="AN61" s="112">
        <v>0</v>
      </c>
      <c r="AO61" s="218"/>
      <c r="AP61" s="218"/>
      <c r="AQ61" s="218"/>
      <c r="AR61" s="43" t="s">
        <v>159</v>
      </c>
      <c r="AS61" s="43" t="s">
        <v>159</v>
      </c>
      <c r="AT61" s="43" t="s">
        <v>159</v>
      </c>
      <c r="AU61" s="43" t="s">
        <v>159</v>
      </c>
      <c r="AV61" s="55" t="s">
        <v>159</v>
      </c>
      <c r="AW61" s="43" t="s">
        <v>159</v>
      </c>
      <c r="AX61" s="218"/>
      <c r="AY61" s="218"/>
    </row>
    <row r="62" spans="1:51" ht="98" x14ac:dyDescent="0.35">
      <c r="A62" s="330"/>
      <c r="B62" s="279"/>
      <c r="C62" s="330"/>
      <c r="D62" s="191"/>
      <c r="E62" s="251"/>
      <c r="F62" s="43" t="s">
        <v>263</v>
      </c>
      <c r="G62" s="43">
        <v>1</v>
      </c>
      <c r="H62" s="114" t="s">
        <v>146</v>
      </c>
      <c r="I62" s="43">
        <v>1</v>
      </c>
      <c r="J62" s="323"/>
      <c r="K62" s="43" t="s">
        <v>262</v>
      </c>
      <c r="L62" s="52" t="s">
        <v>146</v>
      </c>
      <c r="M62" s="114" t="s">
        <v>249</v>
      </c>
      <c r="N62" s="43" t="s">
        <v>263</v>
      </c>
      <c r="O62" s="56"/>
      <c r="P62" s="56" t="s">
        <v>150</v>
      </c>
      <c r="Q62" s="58" t="s">
        <v>373</v>
      </c>
      <c r="R62" s="47">
        <v>1</v>
      </c>
      <c r="S62" s="48" t="s">
        <v>168</v>
      </c>
      <c r="T62" s="87">
        <v>1</v>
      </c>
      <c r="U62" s="217"/>
      <c r="V62" s="217"/>
      <c r="W62" s="217"/>
      <c r="X62" s="217"/>
      <c r="Y62" s="217"/>
      <c r="Z62" s="217"/>
      <c r="AA62" s="217"/>
      <c r="AB62" s="43" t="s">
        <v>268</v>
      </c>
      <c r="AC62" s="45" t="s">
        <v>480</v>
      </c>
      <c r="AD62" s="43">
        <v>1</v>
      </c>
      <c r="AE62" s="49">
        <v>0.2</v>
      </c>
      <c r="AF62" s="111">
        <v>44927</v>
      </c>
      <c r="AG62" s="111">
        <v>45291</v>
      </c>
      <c r="AH62" s="43">
        <v>365</v>
      </c>
      <c r="AI62" s="43">
        <v>200</v>
      </c>
      <c r="AJ62" s="43">
        <v>200</v>
      </c>
      <c r="AK62" s="43" t="s">
        <v>155</v>
      </c>
      <c r="AL62" s="43" t="s">
        <v>156</v>
      </c>
      <c r="AM62" s="43" t="s">
        <v>196</v>
      </c>
      <c r="AN62" s="112">
        <f>5294000*11.5</f>
        <v>60881000</v>
      </c>
      <c r="AO62" s="216"/>
      <c r="AP62" s="216"/>
      <c r="AQ62" s="216"/>
      <c r="AR62" s="43" t="s">
        <v>162</v>
      </c>
      <c r="AS62" s="59" t="s">
        <v>377</v>
      </c>
      <c r="AT62" s="43" t="s">
        <v>279</v>
      </c>
      <c r="AU62" s="43" t="s">
        <v>243</v>
      </c>
      <c r="AV62" s="55">
        <v>44927</v>
      </c>
      <c r="AW62" s="43" t="s">
        <v>481</v>
      </c>
      <c r="AX62" s="216"/>
      <c r="AY62" s="216"/>
    </row>
    <row r="63" spans="1:51" ht="86.5" customHeight="1" x14ac:dyDescent="0.35">
      <c r="A63" s="330"/>
      <c r="B63" s="279"/>
      <c r="C63" s="330"/>
      <c r="D63" s="191"/>
      <c r="E63" s="250" t="s">
        <v>249</v>
      </c>
      <c r="F63" s="114" t="s">
        <v>269</v>
      </c>
      <c r="G63" s="114">
        <v>1</v>
      </c>
      <c r="H63" s="114" t="s">
        <v>146</v>
      </c>
      <c r="I63" s="114">
        <v>1</v>
      </c>
      <c r="J63" s="342" t="s">
        <v>271</v>
      </c>
      <c r="K63" s="114" t="s">
        <v>270</v>
      </c>
      <c r="L63" s="114" t="s">
        <v>146</v>
      </c>
      <c r="M63" s="110" t="s">
        <v>249</v>
      </c>
      <c r="N63" s="114" t="s">
        <v>269</v>
      </c>
      <c r="O63" s="114"/>
      <c r="P63" s="114" t="s">
        <v>206</v>
      </c>
      <c r="Q63" s="139" t="s">
        <v>272</v>
      </c>
      <c r="R63" s="140">
        <v>1</v>
      </c>
      <c r="S63" s="141" t="s">
        <v>168</v>
      </c>
      <c r="T63" s="142">
        <v>1</v>
      </c>
      <c r="U63" s="243" t="s">
        <v>598</v>
      </c>
      <c r="V63" s="243" t="s">
        <v>340</v>
      </c>
      <c r="W63" s="361" t="s">
        <v>408</v>
      </c>
      <c r="X63" s="259" t="s">
        <v>409</v>
      </c>
      <c r="Y63" s="259" t="s">
        <v>273</v>
      </c>
      <c r="Z63" s="259" t="s">
        <v>274</v>
      </c>
      <c r="AA63" s="259" t="s">
        <v>275</v>
      </c>
      <c r="AB63" s="114" t="s">
        <v>276</v>
      </c>
      <c r="AC63" s="114" t="s">
        <v>433</v>
      </c>
      <c r="AD63" s="116">
        <v>1</v>
      </c>
      <c r="AE63" s="117">
        <v>0.2</v>
      </c>
      <c r="AF63" s="111">
        <v>44927</v>
      </c>
      <c r="AG63" s="111">
        <v>45291</v>
      </c>
      <c r="AH63" s="43">
        <v>365</v>
      </c>
      <c r="AI63" s="114">
        <v>1028736</v>
      </c>
      <c r="AJ63" s="114">
        <v>1028736</v>
      </c>
      <c r="AK63" s="114" t="s">
        <v>235</v>
      </c>
      <c r="AL63" s="114" t="s">
        <v>236</v>
      </c>
      <c r="AM63" s="114" t="s">
        <v>196</v>
      </c>
      <c r="AN63" s="118">
        <v>163417500</v>
      </c>
      <c r="AO63" s="256" t="s">
        <v>343</v>
      </c>
      <c r="AP63" s="249" t="s">
        <v>273</v>
      </c>
      <c r="AQ63" s="249" t="s">
        <v>277</v>
      </c>
      <c r="AR63" s="250" t="s">
        <v>162</v>
      </c>
      <c r="AS63" s="368" t="s">
        <v>278</v>
      </c>
      <c r="AT63" s="368" t="s">
        <v>279</v>
      </c>
      <c r="AU63" s="250" t="s">
        <v>243</v>
      </c>
      <c r="AV63" s="55">
        <v>44927</v>
      </c>
      <c r="AW63" s="119" t="s">
        <v>503</v>
      </c>
      <c r="AX63" s="218" t="s">
        <v>416</v>
      </c>
      <c r="AY63" s="218" t="s">
        <v>417</v>
      </c>
    </row>
    <row r="64" spans="1:51" ht="98" x14ac:dyDescent="0.35">
      <c r="A64" s="330"/>
      <c r="B64" s="279"/>
      <c r="C64" s="330"/>
      <c r="D64" s="191"/>
      <c r="E64" s="263"/>
      <c r="F64" s="114" t="s">
        <v>280</v>
      </c>
      <c r="G64" s="114">
        <v>1</v>
      </c>
      <c r="H64" s="114" t="s">
        <v>146</v>
      </c>
      <c r="I64" s="114">
        <v>1</v>
      </c>
      <c r="J64" s="343"/>
      <c r="K64" s="114" t="s">
        <v>281</v>
      </c>
      <c r="L64" s="114" t="s">
        <v>146</v>
      </c>
      <c r="M64" s="110" t="s">
        <v>249</v>
      </c>
      <c r="N64" s="114" t="s">
        <v>280</v>
      </c>
      <c r="O64" s="114" t="s">
        <v>206</v>
      </c>
      <c r="P64" s="114"/>
      <c r="Q64" s="139" t="s">
        <v>282</v>
      </c>
      <c r="R64" s="140">
        <v>1</v>
      </c>
      <c r="S64" s="141" t="s">
        <v>168</v>
      </c>
      <c r="T64" s="142">
        <v>1</v>
      </c>
      <c r="U64" s="244"/>
      <c r="V64" s="244"/>
      <c r="W64" s="362"/>
      <c r="X64" s="260"/>
      <c r="Y64" s="260"/>
      <c r="Z64" s="260"/>
      <c r="AA64" s="260"/>
      <c r="AB64" s="114" t="s">
        <v>283</v>
      </c>
      <c r="AC64" s="114" t="s">
        <v>530</v>
      </c>
      <c r="AD64" s="116">
        <v>1</v>
      </c>
      <c r="AE64" s="117">
        <v>0.2</v>
      </c>
      <c r="AF64" s="111">
        <v>44927</v>
      </c>
      <c r="AG64" s="111">
        <v>45291</v>
      </c>
      <c r="AH64" s="43">
        <v>365</v>
      </c>
      <c r="AI64" s="114">
        <v>1028736</v>
      </c>
      <c r="AJ64" s="114">
        <v>1028736</v>
      </c>
      <c r="AK64" s="114" t="s">
        <v>235</v>
      </c>
      <c r="AL64" s="114" t="s">
        <v>236</v>
      </c>
      <c r="AM64" s="114" t="s">
        <v>196</v>
      </c>
      <c r="AN64" s="120">
        <v>10000000</v>
      </c>
      <c r="AO64" s="257"/>
      <c r="AP64" s="249"/>
      <c r="AQ64" s="249"/>
      <c r="AR64" s="251"/>
      <c r="AS64" s="251"/>
      <c r="AT64" s="251"/>
      <c r="AU64" s="251"/>
      <c r="AV64" s="55">
        <v>44927</v>
      </c>
      <c r="AW64" s="119" t="s">
        <v>526</v>
      </c>
      <c r="AX64" s="218"/>
      <c r="AY64" s="218"/>
    </row>
    <row r="65" spans="1:51" ht="70" x14ac:dyDescent="0.35">
      <c r="A65" s="330"/>
      <c r="B65" s="279"/>
      <c r="C65" s="330"/>
      <c r="D65" s="191"/>
      <c r="E65" s="263"/>
      <c r="F65" s="250" t="s">
        <v>284</v>
      </c>
      <c r="G65" s="250">
        <v>1</v>
      </c>
      <c r="H65" s="250" t="s">
        <v>146</v>
      </c>
      <c r="I65" s="250">
        <v>1</v>
      </c>
      <c r="J65" s="343"/>
      <c r="K65" s="250" t="s">
        <v>285</v>
      </c>
      <c r="L65" s="250" t="s">
        <v>146</v>
      </c>
      <c r="M65" s="263" t="s">
        <v>249</v>
      </c>
      <c r="N65" s="250" t="s">
        <v>284</v>
      </c>
      <c r="O65" s="250" t="s">
        <v>206</v>
      </c>
      <c r="P65" s="250"/>
      <c r="Q65" s="238" t="s">
        <v>286</v>
      </c>
      <c r="R65" s="345">
        <v>1</v>
      </c>
      <c r="S65" s="259" t="s">
        <v>168</v>
      </c>
      <c r="T65" s="347">
        <v>1</v>
      </c>
      <c r="U65" s="244"/>
      <c r="V65" s="244"/>
      <c r="W65" s="362"/>
      <c r="X65" s="260"/>
      <c r="Y65" s="260"/>
      <c r="Z65" s="260"/>
      <c r="AA65" s="260"/>
      <c r="AB65" s="114" t="s">
        <v>287</v>
      </c>
      <c r="AC65" s="114" t="s">
        <v>531</v>
      </c>
      <c r="AD65" s="121">
        <v>1</v>
      </c>
      <c r="AE65" s="117">
        <v>0.2</v>
      </c>
      <c r="AF65" s="111">
        <v>44927</v>
      </c>
      <c r="AG65" s="111">
        <v>45291</v>
      </c>
      <c r="AH65" s="43">
        <v>365</v>
      </c>
      <c r="AI65" s="114">
        <v>1028736</v>
      </c>
      <c r="AJ65" s="114">
        <v>1028736</v>
      </c>
      <c r="AK65" s="114" t="s">
        <v>235</v>
      </c>
      <c r="AL65" s="114" t="s">
        <v>236</v>
      </c>
      <c r="AM65" s="114" t="s">
        <v>196</v>
      </c>
      <c r="AN65" s="120">
        <v>5000000</v>
      </c>
      <c r="AO65" s="257"/>
      <c r="AP65" s="249"/>
      <c r="AQ65" s="249"/>
      <c r="AR65" s="250" t="s">
        <v>162</v>
      </c>
      <c r="AS65" s="250" t="s">
        <v>288</v>
      </c>
      <c r="AT65" s="250" t="s">
        <v>289</v>
      </c>
      <c r="AU65" s="250" t="s">
        <v>243</v>
      </c>
      <c r="AV65" s="55">
        <v>44958</v>
      </c>
      <c r="AW65" s="119" t="s">
        <v>526</v>
      </c>
      <c r="AX65" s="218"/>
      <c r="AY65" s="218"/>
    </row>
    <row r="66" spans="1:51" ht="56" x14ac:dyDescent="0.35">
      <c r="A66" s="330"/>
      <c r="B66" s="279"/>
      <c r="C66" s="330"/>
      <c r="D66" s="191"/>
      <c r="E66" s="251"/>
      <c r="F66" s="251"/>
      <c r="G66" s="251"/>
      <c r="H66" s="251"/>
      <c r="I66" s="251"/>
      <c r="J66" s="344"/>
      <c r="K66" s="251"/>
      <c r="L66" s="251"/>
      <c r="M66" s="251"/>
      <c r="N66" s="251"/>
      <c r="O66" s="251"/>
      <c r="P66" s="251"/>
      <c r="Q66" s="239"/>
      <c r="R66" s="346"/>
      <c r="S66" s="261"/>
      <c r="T66" s="348"/>
      <c r="U66" s="245"/>
      <c r="V66" s="245"/>
      <c r="W66" s="363"/>
      <c r="X66" s="261"/>
      <c r="Y66" s="261"/>
      <c r="Z66" s="261"/>
      <c r="AA66" s="261"/>
      <c r="AB66" s="114" t="s">
        <v>290</v>
      </c>
      <c r="AC66" s="115" t="s">
        <v>413</v>
      </c>
      <c r="AD66" s="116">
        <v>1</v>
      </c>
      <c r="AE66" s="117">
        <v>0.4</v>
      </c>
      <c r="AF66" s="111">
        <v>44927</v>
      </c>
      <c r="AG66" s="111">
        <v>45291</v>
      </c>
      <c r="AH66" s="43">
        <v>365</v>
      </c>
      <c r="AI66" s="114">
        <v>1028736</v>
      </c>
      <c r="AJ66" s="114">
        <v>1028736</v>
      </c>
      <c r="AK66" s="114" t="s">
        <v>235</v>
      </c>
      <c r="AL66" s="114" t="s">
        <v>236</v>
      </c>
      <c r="AM66" s="114" t="s">
        <v>196</v>
      </c>
      <c r="AN66" s="120">
        <v>70782500</v>
      </c>
      <c r="AO66" s="258"/>
      <c r="AP66" s="249"/>
      <c r="AQ66" s="249"/>
      <c r="AR66" s="251"/>
      <c r="AS66" s="251"/>
      <c r="AT66" s="251"/>
      <c r="AU66" s="251"/>
      <c r="AV66" s="55">
        <v>44958</v>
      </c>
      <c r="AW66" s="119" t="s">
        <v>467</v>
      </c>
      <c r="AX66" s="216"/>
      <c r="AY66" s="216"/>
    </row>
    <row r="67" spans="1:51" s="39" customFormat="1" ht="85.15" customHeight="1" x14ac:dyDescent="0.35">
      <c r="A67" s="333" t="s">
        <v>291</v>
      </c>
      <c r="B67" s="334" t="s">
        <v>292</v>
      </c>
      <c r="C67" s="334" t="s">
        <v>293</v>
      </c>
      <c r="D67" s="122" t="s">
        <v>294</v>
      </c>
      <c r="E67" s="123">
        <v>0.08</v>
      </c>
      <c r="F67" s="122" t="s">
        <v>295</v>
      </c>
      <c r="G67" s="122">
        <v>4.5</v>
      </c>
      <c r="H67" s="122" t="s">
        <v>296</v>
      </c>
      <c r="I67" s="122">
        <v>4.5</v>
      </c>
      <c r="J67" s="195" t="s">
        <v>297</v>
      </c>
      <c r="K67" s="335" t="s">
        <v>298</v>
      </c>
      <c r="L67" s="335" t="s">
        <v>299</v>
      </c>
      <c r="M67" s="336">
        <v>931838490672</v>
      </c>
      <c r="N67" s="335" t="s">
        <v>300</v>
      </c>
      <c r="O67" s="125"/>
      <c r="P67" s="125" t="s">
        <v>150</v>
      </c>
      <c r="Q67" s="126" t="s">
        <v>301</v>
      </c>
      <c r="R67" s="337">
        <v>1047261338899</v>
      </c>
      <c r="S67" s="337">
        <v>357537406369</v>
      </c>
      <c r="T67" s="208">
        <v>809607984981</v>
      </c>
      <c r="U67" s="53" t="s">
        <v>600</v>
      </c>
      <c r="V67" s="128" t="s">
        <v>398</v>
      </c>
      <c r="W67" s="53" t="s">
        <v>574</v>
      </c>
      <c r="X67" s="53" t="s">
        <v>399</v>
      </c>
      <c r="Y67" s="192" t="s">
        <v>302</v>
      </c>
      <c r="Z67" s="192" t="s">
        <v>303</v>
      </c>
      <c r="AA67" s="192" t="s">
        <v>304</v>
      </c>
      <c r="AB67" s="335" t="s">
        <v>400</v>
      </c>
      <c r="AC67" s="243" t="s">
        <v>581</v>
      </c>
      <c r="AD67" s="209">
        <v>1</v>
      </c>
      <c r="AE67" s="210">
        <v>0.15</v>
      </c>
      <c r="AF67" s="129">
        <v>44927</v>
      </c>
      <c r="AG67" s="129">
        <v>45291</v>
      </c>
      <c r="AH67" s="125">
        <v>365</v>
      </c>
      <c r="AI67" s="130">
        <v>1028736</v>
      </c>
      <c r="AJ67" s="130">
        <v>1028736</v>
      </c>
      <c r="AK67" s="130" t="s">
        <v>235</v>
      </c>
      <c r="AL67" s="130" t="s">
        <v>236</v>
      </c>
      <c r="AM67" s="198" t="s">
        <v>196</v>
      </c>
      <c r="AN67" s="266">
        <v>50000000</v>
      </c>
      <c r="AO67" s="198" t="s">
        <v>552</v>
      </c>
      <c r="AP67" s="125" t="s">
        <v>553</v>
      </c>
      <c r="AQ67" s="125" t="s">
        <v>554</v>
      </c>
      <c r="AR67" s="266" t="s">
        <v>162</v>
      </c>
      <c r="AS67" s="266" t="s">
        <v>555</v>
      </c>
      <c r="AT67" s="266" t="s">
        <v>556</v>
      </c>
      <c r="AU67" s="267" t="s">
        <v>557</v>
      </c>
      <c r="AV67" s="360">
        <v>44927</v>
      </c>
      <c r="AW67" s="119" t="s">
        <v>594</v>
      </c>
      <c r="AX67" s="125" t="s">
        <v>575</v>
      </c>
      <c r="AY67" s="125" t="s">
        <v>586</v>
      </c>
    </row>
    <row r="68" spans="1:51" s="39" customFormat="1" ht="113.5" customHeight="1" x14ac:dyDescent="0.35">
      <c r="A68" s="333"/>
      <c r="B68" s="334"/>
      <c r="C68" s="334"/>
      <c r="D68" s="122" t="s">
        <v>305</v>
      </c>
      <c r="E68" s="123">
        <v>0.08</v>
      </c>
      <c r="F68" s="122" t="s">
        <v>306</v>
      </c>
      <c r="G68" s="122">
        <v>3</v>
      </c>
      <c r="H68" s="122" t="s">
        <v>296</v>
      </c>
      <c r="I68" s="122">
        <v>3</v>
      </c>
      <c r="J68" s="196"/>
      <c r="K68" s="335"/>
      <c r="L68" s="335"/>
      <c r="M68" s="336"/>
      <c r="N68" s="335"/>
      <c r="O68" s="125"/>
      <c r="P68" s="125" t="s">
        <v>150</v>
      </c>
      <c r="Q68" s="126" t="s">
        <v>301</v>
      </c>
      <c r="R68" s="338"/>
      <c r="S68" s="338"/>
      <c r="T68" s="208"/>
      <c r="U68" s="53" t="s">
        <v>600</v>
      </c>
      <c r="V68" s="128" t="s">
        <v>398</v>
      </c>
      <c r="W68" s="53" t="s">
        <v>574</v>
      </c>
      <c r="X68" s="53" t="s">
        <v>399</v>
      </c>
      <c r="Y68" s="193"/>
      <c r="Z68" s="193"/>
      <c r="AA68" s="193"/>
      <c r="AB68" s="335"/>
      <c r="AC68" s="245"/>
      <c r="AD68" s="199"/>
      <c r="AE68" s="211"/>
      <c r="AF68" s="129">
        <v>44927</v>
      </c>
      <c r="AG68" s="129">
        <v>45291</v>
      </c>
      <c r="AH68" s="125">
        <v>365</v>
      </c>
      <c r="AI68" s="130">
        <v>1028736</v>
      </c>
      <c r="AJ68" s="130">
        <v>1028736</v>
      </c>
      <c r="AK68" s="130" t="s">
        <v>235</v>
      </c>
      <c r="AL68" s="130" t="s">
        <v>236</v>
      </c>
      <c r="AM68" s="199"/>
      <c r="AN68" s="265"/>
      <c r="AO68" s="199"/>
      <c r="AP68" s="125" t="s">
        <v>553</v>
      </c>
      <c r="AQ68" s="125" t="s">
        <v>554</v>
      </c>
      <c r="AR68" s="265"/>
      <c r="AS68" s="265"/>
      <c r="AT68" s="265"/>
      <c r="AU68" s="268"/>
      <c r="AV68" s="265"/>
      <c r="AW68" s="119" t="s">
        <v>526</v>
      </c>
      <c r="AX68" s="125" t="s">
        <v>587</v>
      </c>
      <c r="AY68" s="125" t="s">
        <v>586</v>
      </c>
    </row>
    <row r="69" spans="1:51" s="39" customFormat="1" ht="97.15" customHeight="1" x14ac:dyDescent="0.35">
      <c r="A69" s="333"/>
      <c r="B69" s="334"/>
      <c r="C69" s="334"/>
      <c r="D69" s="122" t="s">
        <v>307</v>
      </c>
      <c r="E69" s="123">
        <v>7.0000000000000007E-2</v>
      </c>
      <c r="F69" s="122" t="s">
        <v>308</v>
      </c>
      <c r="G69" s="122">
        <v>4.5</v>
      </c>
      <c r="H69" s="122" t="s">
        <v>296</v>
      </c>
      <c r="I69" s="122">
        <v>4.5</v>
      </c>
      <c r="J69" s="196"/>
      <c r="K69" s="335" t="s">
        <v>309</v>
      </c>
      <c r="L69" s="335" t="s">
        <v>299</v>
      </c>
      <c r="M69" s="336">
        <v>1052980949605</v>
      </c>
      <c r="N69" s="335" t="s">
        <v>310</v>
      </c>
      <c r="O69" s="125"/>
      <c r="P69" s="125" t="s">
        <v>150</v>
      </c>
      <c r="Q69" s="126" t="s">
        <v>301</v>
      </c>
      <c r="R69" s="337">
        <v>1189376917533</v>
      </c>
      <c r="S69" s="337">
        <v>443909637139</v>
      </c>
      <c r="T69" s="208">
        <v>1136632216206</v>
      </c>
      <c r="U69" s="53" t="s">
        <v>600</v>
      </c>
      <c r="V69" s="128" t="s">
        <v>398</v>
      </c>
      <c r="W69" s="53" t="s">
        <v>574</v>
      </c>
      <c r="X69" s="53" t="s">
        <v>399</v>
      </c>
      <c r="Y69" s="193"/>
      <c r="Z69" s="193"/>
      <c r="AA69" s="193"/>
      <c r="AB69" s="335" t="s">
        <v>558</v>
      </c>
      <c r="AC69" s="243" t="s">
        <v>585</v>
      </c>
      <c r="AD69" s="198">
        <v>1</v>
      </c>
      <c r="AE69" s="212">
        <v>0.15</v>
      </c>
      <c r="AF69" s="129">
        <v>44927</v>
      </c>
      <c r="AG69" s="129">
        <v>45291</v>
      </c>
      <c r="AH69" s="125">
        <v>365</v>
      </c>
      <c r="AI69" s="130">
        <v>1028736</v>
      </c>
      <c r="AJ69" s="130">
        <v>1028736</v>
      </c>
      <c r="AK69" s="130" t="s">
        <v>235</v>
      </c>
      <c r="AL69" s="130" t="s">
        <v>236</v>
      </c>
      <c r="AM69" s="198" t="s">
        <v>196</v>
      </c>
      <c r="AN69" s="264">
        <v>70000000</v>
      </c>
      <c r="AO69" s="198" t="s">
        <v>552</v>
      </c>
      <c r="AP69" s="125" t="s">
        <v>553</v>
      </c>
      <c r="AQ69" s="125" t="s">
        <v>554</v>
      </c>
      <c r="AR69" s="264" t="s">
        <v>162</v>
      </c>
      <c r="AS69" s="264" t="s">
        <v>559</v>
      </c>
      <c r="AT69" s="266" t="s">
        <v>556</v>
      </c>
      <c r="AU69" s="267" t="s">
        <v>557</v>
      </c>
      <c r="AV69" s="360">
        <v>44927</v>
      </c>
      <c r="AW69" s="119" t="s">
        <v>594</v>
      </c>
      <c r="AX69" s="125" t="s">
        <v>587</v>
      </c>
      <c r="AY69" s="125" t="s">
        <v>586</v>
      </c>
    </row>
    <row r="70" spans="1:51" s="39" customFormat="1" ht="95.5" customHeight="1" x14ac:dyDescent="0.35">
      <c r="A70" s="333"/>
      <c r="B70" s="334"/>
      <c r="C70" s="334"/>
      <c r="D70" s="122" t="s">
        <v>311</v>
      </c>
      <c r="E70" s="123">
        <v>7.0000000000000007E-2</v>
      </c>
      <c r="F70" s="122" t="s">
        <v>312</v>
      </c>
      <c r="G70" s="122">
        <v>1</v>
      </c>
      <c r="H70" s="122" t="s">
        <v>296</v>
      </c>
      <c r="I70" s="122">
        <v>1</v>
      </c>
      <c r="J70" s="196"/>
      <c r="K70" s="335"/>
      <c r="L70" s="335"/>
      <c r="M70" s="336"/>
      <c r="N70" s="335"/>
      <c r="O70" s="125"/>
      <c r="P70" s="125" t="s">
        <v>150</v>
      </c>
      <c r="Q70" s="126" t="s">
        <v>301</v>
      </c>
      <c r="R70" s="338"/>
      <c r="S70" s="338"/>
      <c r="T70" s="208"/>
      <c r="U70" s="53" t="s">
        <v>600</v>
      </c>
      <c r="V70" s="128" t="s">
        <v>398</v>
      </c>
      <c r="W70" s="53" t="s">
        <v>574</v>
      </c>
      <c r="X70" s="53" t="s">
        <v>399</v>
      </c>
      <c r="Y70" s="193"/>
      <c r="Z70" s="193"/>
      <c r="AA70" s="193"/>
      <c r="AB70" s="335"/>
      <c r="AC70" s="245"/>
      <c r="AD70" s="199"/>
      <c r="AE70" s="211"/>
      <c r="AF70" s="129">
        <v>44927</v>
      </c>
      <c r="AG70" s="129">
        <v>45291</v>
      </c>
      <c r="AH70" s="125">
        <v>365</v>
      </c>
      <c r="AI70" s="130">
        <v>1028736</v>
      </c>
      <c r="AJ70" s="130">
        <v>1028736</v>
      </c>
      <c r="AK70" s="130" t="s">
        <v>235</v>
      </c>
      <c r="AL70" s="130" t="s">
        <v>236</v>
      </c>
      <c r="AM70" s="199"/>
      <c r="AN70" s="265"/>
      <c r="AO70" s="199"/>
      <c r="AP70" s="125" t="s">
        <v>553</v>
      </c>
      <c r="AQ70" s="125" t="s">
        <v>554</v>
      </c>
      <c r="AR70" s="265"/>
      <c r="AS70" s="265"/>
      <c r="AT70" s="265"/>
      <c r="AU70" s="268"/>
      <c r="AV70" s="265"/>
      <c r="AW70" s="119" t="s">
        <v>526</v>
      </c>
      <c r="AX70" s="125" t="s">
        <v>587</v>
      </c>
      <c r="AY70" s="125" t="s">
        <v>586</v>
      </c>
    </row>
    <row r="71" spans="1:51" s="39" customFormat="1" ht="79.150000000000006" customHeight="1" x14ac:dyDescent="0.35">
      <c r="A71" s="333"/>
      <c r="B71" s="334"/>
      <c r="C71" s="334"/>
      <c r="D71" s="122" t="s">
        <v>313</v>
      </c>
      <c r="E71" s="123">
        <v>0.11</v>
      </c>
      <c r="F71" s="122" t="s">
        <v>314</v>
      </c>
      <c r="G71" s="122">
        <v>5</v>
      </c>
      <c r="H71" s="122" t="s">
        <v>296</v>
      </c>
      <c r="I71" s="122">
        <v>5</v>
      </c>
      <c r="J71" s="196"/>
      <c r="K71" s="122" t="s">
        <v>315</v>
      </c>
      <c r="L71" s="122" t="s">
        <v>299</v>
      </c>
      <c r="M71" s="124">
        <v>33340137211</v>
      </c>
      <c r="N71" s="122" t="s">
        <v>316</v>
      </c>
      <c r="O71" s="125"/>
      <c r="P71" s="125" t="s">
        <v>150</v>
      </c>
      <c r="Q71" s="126" t="s">
        <v>301</v>
      </c>
      <c r="R71" s="137">
        <v>14454734972</v>
      </c>
      <c r="S71" s="137">
        <v>6875590435</v>
      </c>
      <c r="T71" s="127">
        <v>24301002803</v>
      </c>
      <c r="U71" s="53" t="s">
        <v>600</v>
      </c>
      <c r="V71" s="128" t="s">
        <v>398</v>
      </c>
      <c r="W71" s="53" t="s">
        <v>574</v>
      </c>
      <c r="X71" s="53" t="s">
        <v>399</v>
      </c>
      <c r="Y71" s="193"/>
      <c r="Z71" s="193"/>
      <c r="AA71" s="193"/>
      <c r="AB71" s="122" t="s">
        <v>402</v>
      </c>
      <c r="AC71" s="131" t="s">
        <v>582</v>
      </c>
      <c r="AD71" s="125">
        <v>1</v>
      </c>
      <c r="AE71" s="162">
        <v>0.15</v>
      </c>
      <c r="AF71" s="129">
        <v>44927</v>
      </c>
      <c r="AG71" s="129">
        <v>45291</v>
      </c>
      <c r="AH71" s="125">
        <v>365</v>
      </c>
      <c r="AI71" s="130">
        <v>1028736</v>
      </c>
      <c r="AJ71" s="130">
        <v>1028736</v>
      </c>
      <c r="AK71" s="130" t="s">
        <v>235</v>
      </c>
      <c r="AL71" s="130" t="s">
        <v>236</v>
      </c>
      <c r="AM71" s="114" t="s">
        <v>196</v>
      </c>
      <c r="AN71" s="132">
        <v>2009341586</v>
      </c>
      <c r="AO71" s="125" t="s">
        <v>552</v>
      </c>
      <c r="AP71" s="125" t="s">
        <v>553</v>
      </c>
      <c r="AQ71" s="125" t="s">
        <v>554</v>
      </c>
      <c r="AR71" s="85" t="s">
        <v>162</v>
      </c>
      <c r="AS71" s="133" t="s">
        <v>560</v>
      </c>
      <c r="AT71" s="266" t="s">
        <v>561</v>
      </c>
      <c r="AU71" s="133" t="s">
        <v>557</v>
      </c>
      <c r="AV71" s="134">
        <v>44927</v>
      </c>
      <c r="AW71" s="119" t="s">
        <v>594</v>
      </c>
      <c r="AX71" s="125" t="s">
        <v>587</v>
      </c>
      <c r="AY71" s="125" t="s">
        <v>586</v>
      </c>
    </row>
    <row r="72" spans="1:51" s="39" customFormat="1" ht="105" customHeight="1" x14ac:dyDescent="0.35">
      <c r="A72" s="333"/>
      <c r="B72" s="334"/>
      <c r="C72" s="334"/>
      <c r="D72" s="122" t="s">
        <v>317</v>
      </c>
      <c r="E72" s="123">
        <v>7.0000000000000007E-2</v>
      </c>
      <c r="F72" s="122" t="s">
        <v>318</v>
      </c>
      <c r="G72" s="122">
        <v>5</v>
      </c>
      <c r="H72" s="122" t="s">
        <v>296</v>
      </c>
      <c r="I72" s="122">
        <v>5</v>
      </c>
      <c r="J72" s="196"/>
      <c r="K72" s="122" t="s">
        <v>319</v>
      </c>
      <c r="L72" s="122" t="s">
        <v>299</v>
      </c>
      <c r="M72" s="124">
        <v>141298575616</v>
      </c>
      <c r="N72" s="122" t="s">
        <v>320</v>
      </c>
      <c r="O72" s="125"/>
      <c r="P72" s="125" t="s">
        <v>150</v>
      </c>
      <c r="Q72" s="126" t="s">
        <v>301</v>
      </c>
      <c r="R72" s="137">
        <v>176659841306</v>
      </c>
      <c r="S72" s="137">
        <v>47769293020</v>
      </c>
      <c r="T72" s="127">
        <v>115679876853</v>
      </c>
      <c r="U72" s="53" t="s">
        <v>600</v>
      </c>
      <c r="V72" s="128" t="s">
        <v>398</v>
      </c>
      <c r="W72" s="53" t="s">
        <v>574</v>
      </c>
      <c r="X72" s="53" t="s">
        <v>399</v>
      </c>
      <c r="Y72" s="193"/>
      <c r="Z72" s="193"/>
      <c r="AA72" s="193"/>
      <c r="AB72" s="122" t="s">
        <v>562</v>
      </c>
      <c r="AC72" s="131" t="s">
        <v>583</v>
      </c>
      <c r="AD72" s="125">
        <v>1</v>
      </c>
      <c r="AE72" s="162">
        <v>0.1</v>
      </c>
      <c r="AF72" s="129">
        <v>44927</v>
      </c>
      <c r="AG72" s="129">
        <v>45291</v>
      </c>
      <c r="AH72" s="125">
        <v>365</v>
      </c>
      <c r="AI72" s="130">
        <v>1028736</v>
      </c>
      <c r="AJ72" s="130">
        <v>1028736</v>
      </c>
      <c r="AK72" s="130" t="s">
        <v>235</v>
      </c>
      <c r="AL72" s="130" t="s">
        <v>236</v>
      </c>
      <c r="AM72" s="114" t="s">
        <v>196</v>
      </c>
      <c r="AN72" s="40">
        <v>95000000</v>
      </c>
      <c r="AO72" s="125" t="s">
        <v>552</v>
      </c>
      <c r="AP72" s="125" t="s">
        <v>553</v>
      </c>
      <c r="AQ72" s="125" t="s">
        <v>554</v>
      </c>
      <c r="AR72" s="40" t="s">
        <v>162</v>
      </c>
      <c r="AS72" s="40" t="s">
        <v>563</v>
      </c>
      <c r="AT72" s="265"/>
      <c r="AU72" s="40" t="s">
        <v>557</v>
      </c>
      <c r="AV72" s="44">
        <v>44927</v>
      </c>
      <c r="AW72" s="125" t="s">
        <v>595</v>
      </c>
      <c r="AX72" s="125" t="s">
        <v>587</v>
      </c>
      <c r="AY72" s="125" t="s">
        <v>586</v>
      </c>
    </row>
    <row r="73" spans="1:51" s="39" customFormat="1" ht="409.5" x14ac:dyDescent="0.35">
      <c r="A73" s="333"/>
      <c r="B73" s="334"/>
      <c r="C73" s="334"/>
      <c r="D73" s="192" t="s">
        <v>321</v>
      </c>
      <c r="E73" s="339">
        <v>0</v>
      </c>
      <c r="F73" s="192" t="s">
        <v>322</v>
      </c>
      <c r="G73" s="192">
        <v>100</v>
      </c>
      <c r="H73" s="192" t="s">
        <v>296</v>
      </c>
      <c r="I73" s="192">
        <v>100</v>
      </c>
      <c r="J73" s="196"/>
      <c r="K73" s="122" t="s">
        <v>323</v>
      </c>
      <c r="L73" s="122" t="s">
        <v>146</v>
      </c>
      <c r="M73" s="122">
        <v>0</v>
      </c>
      <c r="N73" s="122" t="s">
        <v>324</v>
      </c>
      <c r="O73" s="125"/>
      <c r="P73" s="125" t="s">
        <v>150</v>
      </c>
      <c r="Q73" s="126" t="s">
        <v>580</v>
      </c>
      <c r="R73" s="41">
        <v>1</v>
      </c>
      <c r="S73" s="41">
        <v>0.5</v>
      </c>
      <c r="T73" s="41">
        <v>0.5</v>
      </c>
      <c r="U73" s="53" t="s">
        <v>600</v>
      </c>
      <c r="V73" s="128" t="s">
        <v>398</v>
      </c>
      <c r="W73" s="53" t="s">
        <v>574</v>
      </c>
      <c r="X73" s="53" t="s">
        <v>399</v>
      </c>
      <c r="Y73" s="193"/>
      <c r="Z73" s="193"/>
      <c r="AA73" s="193"/>
      <c r="AB73" s="122" t="s">
        <v>403</v>
      </c>
      <c r="AC73" s="52" t="s">
        <v>584</v>
      </c>
      <c r="AD73" s="125">
        <v>1</v>
      </c>
      <c r="AE73" s="162">
        <v>0.15</v>
      </c>
      <c r="AF73" s="129">
        <v>44927</v>
      </c>
      <c r="AG73" s="129">
        <v>45291</v>
      </c>
      <c r="AH73" s="125">
        <v>365</v>
      </c>
      <c r="AI73" s="130">
        <v>1028736</v>
      </c>
      <c r="AJ73" s="130">
        <v>1028736</v>
      </c>
      <c r="AK73" s="130" t="s">
        <v>235</v>
      </c>
      <c r="AL73" s="130" t="s">
        <v>236</v>
      </c>
      <c r="AM73" s="114" t="s">
        <v>196</v>
      </c>
      <c r="AN73" s="40">
        <v>2105998222</v>
      </c>
      <c r="AO73" s="40" t="s">
        <v>564</v>
      </c>
      <c r="AP73" s="125" t="s">
        <v>553</v>
      </c>
      <c r="AQ73" s="125" t="s">
        <v>565</v>
      </c>
      <c r="AR73" s="40" t="s">
        <v>162</v>
      </c>
      <c r="AS73" s="40" t="s">
        <v>566</v>
      </c>
      <c r="AT73" s="40" t="s">
        <v>567</v>
      </c>
      <c r="AU73" s="40" t="s">
        <v>557</v>
      </c>
      <c r="AV73" s="135">
        <v>2022</v>
      </c>
      <c r="AW73" s="125" t="s">
        <v>568</v>
      </c>
      <c r="AX73" s="125" t="s">
        <v>587</v>
      </c>
      <c r="AY73" s="125" t="s">
        <v>586</v>
      </c>
    </row>
    <row r="74" spans="1:51" s="39" customFormat="1" ht="69" customHeight="1" x14ac:dyDescent="0.35">
      <c r="A74" s="333"/>
      <c r="B74" s="334"/>
      <c r="C74" s="334"/>
      <c r="D74" s="193"/>
      <c r="E74" s="340"/>
      <c r="F74" s="193"/>
      <c r="G74" s="193"/>
      <c r="H74" s="193"/>
      <c r="I74" s="193"/>
      <c r="J74" s="196"/>
      <c r="K74" s="192" t="s">
        <v>325</v>
      </c>
      <c r="L74" s="192" t="s">
        <v>146</v>
      </c>
      <c r="M74" s="192">
        <v>0</v>
      </c>
      <c r="N74" s="192" t="s">
        <v>326</v>
      </c>
      <c r="O74" s="198"/>
      <c r="P74" s="198" t="s">
        <v>150</v>
      </c>
      <c r="Q74" s="200" t="s">
        <v>569</v>
      </c>
      <c r="R74" s="202">
        <v>3</v>
      </c>
      <c r="S74" s="202">
        <v>1</v>
      </c>
      <c r="T74" s="202">
        <v>5</v>
      </c>
      <c r="U74" s="204" t="s">
        <v>600</v>
      </c>
      <c r="V74" s="206" t="s">
        <v>398</v>
      </c>
      <c r="W74" s="204" t="s">
        <v>574</v>
      </c>
      <c r="X74" s="204" t="s">
        <v>399</v>
      </c>
      <c r="Y74" s="193"/>
      <c r="Z74" s="193"/>
      <c r="AA74" s="193"/>
      <c r="AB74" s="192" t="s">
        <v>401</v>
      </c>
      <c r="AC74" s="126" t="s">
        <v>585</v>
      </c>
      <c r="AD74" s="125">
        <v>1</v>
      </c>
      <c r="AE74" s="162">
        <v>0.15</v>
      </c>
      <c r="AF74" s="129">
        <v>44927</v>
      </c>
      <c r="AG74" s="129">
        <v>45291</v>
      </c>
      <c r="AH74" s="125">
        <v>365</v>
      </c>
      <c r="AI74" s="130">
        <v>1028736</v>
      </c>
      <c r="AJ74" s="130">
        <v>1028736</v>
      </c>
      <c r="AK74" s="130" t="s">
        <v>235</v>
      </c>
      <c r="AL74" s="130" t="s">
        <v>236</v>
      </c>
      <c r="AM74" s="114" t="s">
        <v>196</v>
      </c>
      <c r="AN74" s="40">
        <v>741635168</v>
      </c>
      <c r="AO74" s="125" t="s">
        <v>552</v>
      </c>
      <c r="AP74" s="125" t="s">
        <v>553</v>
      </c>
      <c r="AQ74" s="125" t="s">
        <v>554</v>
      </c>
      <c r="AR74" s="40" t="s">
        <v>162</v>
      </c>
      <c r="AS74" s="40" t="s">
        <v>570</v>
      </c>
      <c r="AT74" s="40" t="s">
        <v>561</v>
      </c>
      <c r="AU74" s="40" t="s">
        <v>557</v>
      </c>
      <c r="AV74" s="44">
        <v>44927</v>
      </c>
      <c r="AW74" s="125" t="s">
        <v>577</v>
      </c>
      <c r="AX74" s="125" t="s">
        <v>587</v>
      </c>
      <c r="AY74" s="125" t="s">
        <v>586</v>
      </c>
    </row>
    <row r="75" spans="1:51" s="39" customFormat="1" ht="69" customHeight="1" x14ac:dyDescent="0.35">
      <c r="A75" s="333"/>
      <c r="B75" s="334"/>
      <c r="C75" s="334"/>
      <c r="D75" s="194"/>
      <c r="E75" s="341"/>
      <c r="F75" s="194"/>
      <c r="G75" s="194"/>
      <c r="H75" s="194"/>
      <c r="I75" s="194"/>
      <c r="J75" s="197"/>
      <c r="K75" s="194"/>
      <c r="L75" s="194"/>
      <c r="M75" s="194"/>
      <c r="N75" s="194"/>
      <c r="O75" s="199"/>
      <c r="P75" s="199"/>
      <c r="Q75" s="201"/>
      <c r="R75" s="203"/>
      <c r="S75" s="203"/>
      <c r="T75" s="203"/>
      <c r="U75" s="205"/>
      <c r="V75" s="207"/>
      <c r="W75" s="205"/>
      <c r="X75" s="205"/>
      <c r="Y75" s="194"/>
      <c r="Z75" s="194"/>
      <c r="AA75" s="194"/>
      <c r="AB75" s="194"/>
      <c r="AC75" s="126" t="s">
        <v>596</v>
      </c>
      <c r="AD75" s="125">
        <v>1</v>
      </c>
      <c r="AE75" s="162">
        <v>0.15</v>
      </c>
      <c r="AF75" s="129">
        <v>44927</v>
      </c>
      <c r="AG75" s="129">
        <v>45291</v>
      </c>
      <c r="AH75" s="125">
        <v>365</v>
      </c>
      <c r="AI75" s="130">
        <v>1028736</v>
      </c>
      <c r="AJ75" s="130">
        <v>1028736</v>
      </c>
      <c r="AK75" s="130" t="s">
        <v>235</v>
      </c>
      <c r="AL75" s="130" t="s">
        <v>236</v>
      </c>
      <c r="AM75" s="114" t="s">
        <v>196</v>
      </c>
      <c r="AN75" s="132">
        <v>8968000000</v>
      </c>
      <c r="AO75" s="125" t="s">
        <v>552</v>
      </c>
      <c r="AP75" s="125" t="s">
        <v>553</v>
      </c>
      <c r="AQ75" s="125" t="s">
        <v>554</v>
      </c>
      <c r="AR75" s="85" t="s">
        <v>162</v>
      </c>
      <c r="AS75" s="133" t="s">
        <v>597</v>
      </c>
      <c r="AT75" s="133" t="s">
        <v>561</v>
      </c>
      <c r="AU75" s="133" t="s">
        <v>557</v>
      </c>
      <c r="AV75" s="44">
        <v>44927</v>
      </c>
      <c r="AW75" s="125" t="s">
        <v>577</v>
      </c>
      <c r="AX75" s="125" t="s">
        <v>587</v>
      </c>
      <c r="AY75" s="125" t="s">
        <v>586</v>
      </c>
    </row>
    <row r="76" spans="1:51" s="39" customFormat="1" ht="177" customHeight="1" x14ac:dyDescent="0.35">
      <c r="A76" s="333"/>
      <c r="B76" s="334"/>
      <c r="C76" s="334"/>
      <c r="D76" s="122" t="s">
        <v>321</v>
      </c>
      <c r="E76" s="123">
        <v>0</v>
      </c>
      <c r="F76" s="122" t="s">
        <v>322</v>
      </c>
      <c r="G76" s="122">
        <v>100</v>
      </c>
      <c r="H76" s="122" t="s">
        <v>296</v>
      </c>
      <c r="I76" s="122"/>
      <c r="J76" s="42" t="s">
        <v>327</v>
      </c>
      <c r="K76" s="122" t="s">
        <v>328</v>
      </c>
      <c r="L76" s="122" t="s">
        <v>299</v>
      </c>
      <c r="M76" s="124">
        <v>54000000000</v>
      </c>
      <c r="N76" s="122" t="s">
        <v>329</v>
      </c>
      <c r="O76" s="125"/>
      <c r="P76" s="125" t="s">
        <v>150</v>
      </c>
      <c r="Q76" s="126" t="s">
        <v>571</v>
      </c>
      <c r="R76" s="138">
        <v>396000000000</v>
      </c>
      <c r="S76" s="138">
        <v>5000000000</v>
      </c>
      <c r="T76" s="138">
        <v>121626151883.25999</v>
      </c>
      <c r="U76" s="53" t="s">
        <v>600</v>
      </c>
      <c r="V76" s="128" t="s">
        <v>398</v>
      </c>
      <c r="W76" s="53" t="s">
        <v>574</v>
      </c>
      <c r="X76" s="53" t="s">
        <v>399</v>
      </c>
      <c r="Y76" s="122" t="s">
        <v>330</v>
      </c>
      <c r="Z76" s="122" t="s">
        <v>331</v>
      </c>
      <c r="AA76" s="122" t="s">
        <v>332</v>
      </c>
      <c r="AB76" s="125" t="s">
        <v>391</v>
      </c>
      <c r="AC76" s="125" t="s">
        <v>571</v>
      </c>
      <c r="AD76" s="125">
        <v>1</v>
      </c>
      <c r="AE76" s="136">
        <v>1</v>
      </c>
      <c r="AF76" s="129">
        <v>44927</v>
      </c>
      <c r="AG76" s="129">
        <v>45291</v>
      </c>
      <c r="AH76" s="125">
        <v>365</v>
      </c>
      <c r="AI76" s="130">
        <v>1028736</v>
      </c>
      <c r="AJ76" s="130">
        <v>1028736</v>
      </c>
      <c r="AK76" s="130" t="s">
        <v>235</v>
      </c>
      <c r="AL76" s="130" t="s">
        <v>236</v>
      </c>
      <c r="AM76" s="114" t="s">
        <v>196</v>
      </c>
      <c r="AN76" s="40">
        <v>5000000000</v>
      </c>
      <c r="AO76" s="125" t="s">
        <v>572</v>
      </c>
      <c r="AP76" s="125" t="s">
        <v>392</v>
      </c>
      <c r="AQ76" s="125" t="s">
        <v>393</v>
      </c>
      <c r="AR76" s="125" t="s">
        <v>158</v>
      </c>
      <c r="AS76" s="125" t="s">
        <v>205</v>
      </c>
      <c r="AT76" s="125" t="s">
        <v>205</v>
      </c>
      <c r="AU76" s="125" t="s">
        <v>205</v>
      </c>
      <c r="AV76" s="125" t="s">
        <v>205</v>
      </c>
      <c r="AW76" s="125" t="s">
        <v>593</v>
      </c>
      <c r="AX76" s="125" t="s">
        <v>587</v>
      </c>
      <c r="AY76" s="125" t="s">
        <v>586</v>
      </c>
    </row>
    <row r="77" spans="1:51" ht="43.15" customHeight="1" x14ac:dyDescent="0.35">
      <c r="A77" s="274" t="s">
        <v>378</v>
      </c>
      <c r="B77" s="274" t="s">
        <v>333</v>
      </c>
      <c r="C77" s="274" t="s">
        <v>379</v>
      </c>
      <c r="D77" s="191" t="s">
        <v>334</v>
      </c>
      <c r="E77" s="191" t="s">
        <v>227</v>
      </c>
      <c r="F77" s="191" t="s">
        <v>335</v>
      </c>
      <c r="G77" s="191">
        <v>100</v>
      </c>
      <c r="H77" s="191" t="s">
        <v>296</v>
      </c>
      <c r="I77" s="277">
        <v>1</v>
      </c>
      <c r="J77" s="278" t="s">
        <v>336</v>
      </c>
      <c r="K77" s="191" t="s">
        <v>337</v>
      </c>
      <c r="L77" s="191" t="s">
        <v>338</v>
      </c>
      <c r="M77" s="191">
        <v>0</v>
      </c>
      <c r="N77" s="191" t="s">
        <v>389</v>
      </c>
      <c r="O77" s="191"/>
      <c r="P77" s="191" t="s">
        <v>206</v>
      </c>
      <c r="Q77" s="217" t="s">
        <v>573</v>
      </c>
      <c r="R77" s="217">
        <v>33</v>
      </c>
      <c r="S77" s="217">
        <v>33</v>
      </c>
      <c r="T77" s="217">
        <v>1</v>
      </c>
      <c r="U77" s="217" t="s">
        <v>598</v>
      </c>
      <c r="V77" s="217" t="s">
        <v>407</v>
      </c>
      <c r="W77" s="217" t="s">
        <v>408</v>
      </c>
      <c r="X77" s="243" t="s">
        <v>409</v>
      </c>
      <c r="Y77" s="191" t="s">
        <v>341</v>
      </c>
      <c r="Z77" s="269">
        <v>2021130010282</v>
      </c>
      <c r="AA77" s="271" t="s">
        <v>542</v>
      </c>
      <c r="AB77" s="43" t="s">
        <v>342</v>
      </c>
      <c r="AC77" s="43" t="s">
        <v>545</v>
      </c>
      <c r="AD77" s="43">
        <v>1</v>
      </c>
      <c r="AE77" s="31">
        <v>0.6</v>
      </c>
      <c r="AF77" s="111">
        <v>44927</v>
      </c>
      <c r="AG77" s="111">
        <v>45291</v>
      </c>
      <c r="AH77" s="43">
        <v>365</v>
      </c>
      <c r="AI77" s="43">
        <v>33</v>
      </c>
      <c r="AJ77" s="43">
        <v>33</v>
      </c>
      <c r="AK77" s="114" t="s">
        <v>235</v>
      </c>
      <c r="AL77" s="114" t="s">
        <v>236</v>
      </c>
      <c r="AM77" s="114" t="s">
        <v>196</v>
      </c>
      <c r="AN77" s="33">
        <v>300000000</v>
      </c>
      <c r="AO77" s="215" t="s">
        <v>343</v>
      </c>
      <c r="AP77" s="215" t="s">
        <v>381</v>
      </c>
      <c r="AQ77" s="215" t="s">
        <v>382</v>
      </c>
      <c r="AR77" s="43" t="s">
        <v>162</v>
      </c>
      <c r="AS77" s="191" t="s">
        <v>387</v>
      </c>
      <c r="AT77" s="250" t="s">
        <v>224</v>
      </c>
      <c r="AU77" s="215" t="s">
        <v>243</v>
      </c>
      <c r="AV77" s="55">
        <v>44986</v>
      </c>
      <c r="AW77" s="43" t="s">
        <v>543</v>
      </c>
      <c r="AX77" s="215" t="s">
        <v>416</v>
      </c>
      <c r="AY77" s="215" t="s">
        <v>417</v>
      </c>
    </row>
    <row r="78" spans="1:51" ht="105" customHeight="1" x14ac:dyDescent="0.35">
      <c r="A78" s="275"/>
      <c r="B78" s="275"/>
      <c r="C78" s="275"/>
      <c r="D78" s="191"/>
      <c r="E78" s="191"/>
      <c r="F78" s="191"/>
      <c r="G78" s="191"/>
      <c r="H78" s="191"/>
      <c r="I78" s="191"/>
      <c r="J78" s="278"/>
      <c r="K78" s="191"/>
      <c r="L78" s="191"/>
      <c r="M78" s="191"/>
      <c r="N78" s="191"/>
      <c r="O78" s="191"/>
      <c r="P78" s="191"/>
      <c r="Q78" s="217"/>
      <c r="R78" s="217"/>
      <c r="S78" s="217"/>
      <c r="T78" s="217"/>
      <c r="U78" s="217"/>
      <c r="V78" s="217"/>
      <c r="W78" s="217"/>
      <c r="X78" s="244"/>
      <c r="Y78" s="191"/>
      <c r="Z78" s="270"/>
      <c r="AA78" s="271"/>
      <c r="AB78" s="43" t="s">
        <v>344</v>
      </c>
      <c r="AC78" s="43" t="s">
        <v>544</v>
      </c>
      <c r="AD78" s="43">
        <v>1</v>
      </c>
      <c r="AE78" s="31">
        <v>0.15</v>
      </c>
      <c r="AF78" s="111">
        <v>44927</v>
      </c>
      <c r="AG78" s="111">
        <v>45291</v>
      </c>
      <c r="AH78" s="43">
        <v>365</v>
      </c>
      <c r="AI78" s="43">
        <v>33</v>
      </c>
      <c r="AJ78" s="43">
        <v>33</v>
      </c>
      <c r="AK78" s="114" t="s">
        <v>235</v>
      </c>
      <c r="AL78" s="114" t="s">
        <v>236</v>
      </c>
      <c r="AM78" s="114" t="s">
        <v>196</v>
      </c>
      <c r="AN78" s="33">
        <v>23629200</v>
      </c>
      <c r="AO78" s="218"/>
      <c r="AP78" s="218"/>
      <c r="AQ78" s="218"/>
      <c r="AR78" s="43" t="s">
        <v>162</v>
      </c>
      <c r="AS78" s="191"/>
      <c r="AT78" s="263"/>
      <c r="AU78" s="218"/>
      <c r="AV78" s="55">
        <v>44986</v>
      </c>
      <c r="AW78" s="43" t="s">
        <v>547</v>
      </c>
      <c r="AX78" s="218"/>
      <c r="AY78" s="218"/>
    </row>
    <row r="79" spans="1:51" ht="97.15" customHeight="1" x14ac:dyDescent="0.35">
      <c r="A79" s="275"/>
      <c r="B79" s="275"/>
      <c r="C79" s="275"/>
      <c r="D79" s="191"/>
      <c r="E79" s="191"/>
      <c r="F79" s="191"/>
      <c r="G79" s="191"/>
      <c r="H79" s="191"/>
      <c r="I79" s="191"/>
      <c r="J79" s="278"/>
      <c r="K79" s="191"/>
      <c r="L79" s="191"/>
      <c r="M79" s="191"/>
      <c r="N79" s="191"/>
      <c r="O79" s="191"/>
      <c r="P79" s="191"/>
      <c r="Q79" s="217"/>
      <c r="R79" s="217"/>
      <c r="S79" s="217"/>
      <c r="T79" s="217"/>
      <c r="U79" s="217"/>
      <c r="V79" s="217"/>
      <c r="W79" s="217"/>
      <c r="X79" s="244"/>
      <c r="Y79" s="191"/>
      <c r="Z79" s="270"/>
      <c r="AA79" s="271"/>
      <c r="AB79" s="43" t="s">
        <v>345</v>
      </c>
      <c r="AC79" s="43" t="s">
        <v>546</v>
      </c>
      <c r="AD79" s="43">
        <v>1</v>
      </c>
      <c r="AE79" s="31">
        <v>0.25</v>
      </c>
      <c r="AF79" s="111">
        <v>44927</v>
      </c>
      <c r="AG79" s="111">
        <v>45291</v>
      </c>
      <c r="AH79" s="43">
        <v>365</v>
      </c>
      <c r="AI79" s="43">
        <v>33</v>
      </c>
      <c r="AJ79" s="43">
        <v>33</v>
      </c>
      <c r="AK79" s="114" t="s">
        <v>235</v>
      </c>
      <c r="AL79" s="114" t="s">
        <v>236</v>
      </c>
      <c r="AM79" s="114" t="s">
        <v>196</v>
      </c>
      <c r="AN79" s="33">
        <v>0</v>
      </c>
      <c r="AO79" s="216"/>
      <c r="AP79" s="216"/>
      <c r="AQ79" s="216"/>
      <c r="AR79" s="43" t="s">
        <v>162</v>
      </c>
      <c r="AS79" s="191"/>
      <c r="AT79" s="251"/>
      <c r="AU79" s="216"/>
      <c r="AV79" s="55">
        <v>45200</v>
      </c>
      <c r="AW79" s="43" t="s">
        <v>551</v>
      </c>
      <c r="AX79" s="216"/>
      <c r="AY79" s="216"/>
    </row>
    <row r="80" spans="1:51" ht="70.900000000000006" customHeight="1" x14ac:dyDescent="0.35">
      <c r="A80" s="275"/>
      <c r="B80" s="275"/>
      <c r="C80" s="275"/>
      <c r="D80" s="191"/>
      <c r="E80" s="191"/>
      <c r="F80" s="191"/>
      <c r="G80" s="191"/>
      <c r="H80" s="191"/>
      <c r="I80" s="191"/>
      <c r="J80" s="278" t="s">
        <v>346</v>
      </c>
      <c r="K80" s="191" t="s">
        <v>347</v>
      </c>
      <c r="L80" s="191" t="s">
        <v>338</v>
      </c>
      <c r="M80" s="191">
        <v>0</v>
      </c>
      <c r="N80" s="191" t="s">
        <v>390</v>
      </c>
      <c r="O80" s="191"/>
      <c r="P80" s="191" t="s">
        <v>206</v>
      </c>
      <c r="Q80" s="217" t="s">
        <v>573</v>
      </c>
      <c r="R80" s="217">
        <v>2</v>
      </c>
      <c r="S80" s="217">
        <v>4</v>
      </c>
      <c r="T80" s="217">
        <v>3</v>
      </c>
      <c r="U80" s="217"/>
      <c r="V80" s="217"/>
      <c r="W80" s="217"/>
      <c r="X80" s="244"/>
      <c r="Y80" s="273" t="s">
        <v>348</v>
      </c>
      <c r="Z80" s="269" t="s">
        <v>383</v>
      </c>
      <c r="AA80" s="273" t="s">
        <v>380</v>
      </c>
      <c r="AB80" s="43" t="s">
        <v>349</v>
      </c>
      <c r="AC80" s="43" t="s">
        <v>413</v>
      </c>
      <c r="AD80" s="43">
        <v>12</v>
      </c>
      <c r="AE80" s="31">
        <v>0.3</v>
      </c>
      <c r="AF80" s="111">
        <v>44927</v>
      </c>
      <c r="AG80" s="111">
        <v>45291</v>
      </c>
      <c r="AH80" s="43">
        <v>365</v>
      </c>
      <c r="AI80" s="43">
        <v>6</v>
      </c>
      <c r="AJ80" s="43">
        <v>6</v>
      </c>
      <c r="AK80" s="114" t="s">
        <v>235</v>
      </c>
      <c r="AL80" s="114" t="s">
        <v>236</v>
      </c>
      <c r="AM80" s="114" t="s">
        <v>196</v>
      </c>
      <c r="AN80" s="33">
        <v>53486500</v>
      </c>
      <c r="AO80" s="215" t="s">
        <v>343</v>
      </c>
      <c r="AP80" s="215" t="s">
        <v>384</v>
      </c>
      <c r="AQ80" s="215" t="s">
        <v>385</v>
      </c>
      <c r="AR80" s="43" t="s">
        <v>162</v>
      </c>
      <c r="AS80" s="43" t="s">
        <v>386</v>
      </c>
      <c r="AT80" s="43" t="s">
        <v>279</v>
      </c>
      <c r="AU80" s="43" t="s">
        <v>243</v>
      </c>
      <c r="AV80" s="55">
        <v>44927</v>
      </c>
      <c r="AW80" s="43" t="s">
        <v>499</v>
      </c>
      <c r="AX80" s="215" t="s">
        <v>416</v>
      </c>
      <c r="AY80" s="215" t="s">
        <v>417</v>
      </c>
    </row>
    <row r="81" spans="1:51" ht="99.65" customHeight="1" x14ac:dyDescent="0.35">
      <c r="A81" s="275"/>
      <c r="B81" s="275"/>
      <c r="C81" s="275"/>
      <c r="D81" s="191"/>
      <c r="E81" s="191"/>
      <c r="F81" s="191"/>
      <c r="G81" s="191"/>
      <c r="H81" s="191"/>
      <c r="I81" s="191"/>
      <c r="J81" s="278"/>
      <c r="K81" s="191"/>
      <c r="L81" s="191"/>
      <c r="M81" s="191"/>
      <c r="N81" s="191"/>
      <c r="O81" s="191"/>
      <c r="P81" s="191"/>
      <c r="Q81" s="217"/>
      <c r="R81" s="217"/>
      <c r="S81" s="217"/>
      <c r="T81" s="217"/>
      <c r="U81" s="217"/>
      <c r="V81" s="217"/>
      <c r="W81" s="217"/>
      <c r="X81" s="244"/>
      <c r="Y81" s="273"/>
      <c r="Z81" s="270"/>
      <c r="AA81" s="273"/>
      <c r="AB81" s="52" t="s">
        <v>350</v>
      </c>
      <c r="AC81" s="43" t="s">
        <v>549</v>
      </c>
      <c r="AD81" s="43">
        <v>4</v>
      </c>
      <c r="AE81" s="31">
        <v>0.5</v>
      </c>
      <c r="AF81" s="111">
        <v>44927</v>
      </c>
      <c r="AG81" s="111">
        <v>45291</v>
      </c>
      <c r="AH81" s="43">
        <v>365</v>
      </c>
      <c r="AI81" s="43">
        <v>4</v>
      </c>
      <c r="AJ81" s="43">
        <v>4</v>
      </c>
      <c r="AK81" s="114" t="s">
        <v>235</v>
      </c>
      <c r="AL81" s="114" t="s">
        <v>236</v>
      </c>
      <c r="AM81" s="114" t="s">
        <v>196</v>
      </c>
      <c r="AN81" s="33">
        <v>155282958</v>
      </c>
      <c r="AO81" s="218"/>
      <c r="AP81" s="218"/>
      <c r="AQ81" s="218"/>
      <c r="AR81" s="43" t="s">
        <v>162</v>
      </c>
      <c r="AS81" s="191" t="s">
        <v>576</v>
      </c>
      <c r="AT81" s="215" t="s">
        <v>224</v>
      </c>
      <c r="AU81" s="215" t="s">
        <v>243</v>
      </c>
      <c r="AV81" s="55">
        <v>44986</v>
      </c>
      <c r="AW81" s="43" t="s">
        <v>548</v>
      </c>
      <c r="AX81" s="218"/>
      <c r="AY81" s="218"/>
    </row>
    <row r="82" spans="1:51" ht="71.5" customHeight="1" x14ac:dyDescent="0.35">
      <c r="A82" s="275"/>
      <c r="B82" s="275"/>
      <c r="C82" s="275"/>
      <c r="D82" s="191"/>
      <c r="E82" s="191"/>
      <c r="F82" s="191"/>
      <c r="G82" s="191"/>
      <c r="H82" s="191"/>
      <c r="I82" s="191"/>
      <c r="J82" s="278"/>
      <c r="K82" s="191"/>
      <c r="L82" s="191"/>
      <c r="M82" s="191"/>
      <c r="N82" s="191"/>
      <c r="O82" s="191"/>
      <c r="P82" s="191"/>
      <c r="Q82" s="217"/>
      <c r="R82" s="217"/>
      <c r="S82" s="217"/>
      <c r="T82" s="217"/>
      <c r="U82" s="217"/>
      <c r="V82" s="217"/>
      <c r="W82" s="217"/>
      <c r="X82" s="244"/>
      <c r="Y82" s="273"/>
      <c r="Z82" s="270"/>
      <c r="AA82" s="273"/>
      <c r="AB82" s="52" t="s">
        <v>351</v>
      </c>
      <c r="AC82" s="52" t="s">
        <v>544</v>
      </c>
      <c r="AD82" s="43">
        <v>1</v>
      </c>
      <c r="AE82" s="31">
        <v>0.1</v>
      </c>
      <c r="AF82" s="111">
        <v>44927</v>
      </c>
      <c r="AG82" s="111">
        <v>45291</v>
      </c>
      <c r="AH82" s="43">
        <v>365</v>
      </c>
      <c r="AI82" s="43">
        <v>6</v>
      </c>
      <c r="AJ82" s="43">
        <v>6</v>
      </c>
      <c r="AK82" s="114" t="s">
        <v>235</v>
      </c>
      <c r="AL82" s="114" t="s">
        <v>236</v>
      </c>
      <c r="AM82" s="114" t="s">
        <v>196</v>
      </c>
      <c r="AN82" s="33">
        <v>15000000</v>
      </c>
      <c r="AO82" s="218"/>
      <c r="AP82" s="218"/>
      <c r="AQ82" s="218"/>
      <c r="AR82" s="43" t="s">
        <v>162</v>
      </c>
      <c r="AS82" s="191"/>
      <c r="AT82" s="218"/>
      <c r="AU82" s="218"/>
      <c r="AV82" s="55">
        <v>45200</v>
      </c>
      <c r="AW82" s="43" t="s">
        <v>550</v>
      </c>
      <c r="AX82" s="218"/>
      <c r="AY82" s="218"/>
    </row>
    <row r="83" spans="1:51" ht="103.15" customHeight="1" x14ac:dyDescent="0.35">
      <c r="A83" s="276"/>
      <c r="B83" s="276"/>
      <c r="C83" s="276"/>
      <c r="D83" s="191"/>
      <c r="E83" s="191"/>
      <c r="F83" s="191"/>
      <c r="G83" s="191"/>
      <c r="H83" s="191"/>
      <c r="I83" s="191"/>
      <c r="J83" s="278"/>
      <c r="K83" s="191"/>
      <c r="L83" s="191"/>
      <c r="M83" s="191"/>
      <c r="N83" s="191"/>
      <c r="O83" s="191"/>
      <c r="P83" s="191"/>
      <c r="Q83" s="217"/>
      <c r="R83" s="217"/>
      <c r="S83" s="217"/>
      <c r="T83" s="217"/>
      <c r="U83" s="217"/>
      <c r="V83" s="217"/>
      <c r="W83" s="217"/>
      <c r="X83" s="245"/>
      <c r="Y83" s="273"/>
      <c r="Z83" s="272"/>
      <c r="AA83" s="273"/>
      <c r="AB83" s="52" t="s">
        <v>352</v>
      </c>
      <c r="AC83" s="43" t="s">
        <v>546</v>
      </c>
      <c r="AD83" s="43">
        <v>1</v>
      </c>
      <c r="AE83" s="31">
        <v>0.1</v>
      </c>
      <c r="AF83" s="111">
        <v>44927</v>
      </c>
      <c r="AG83" s="111">
        <v>45291</v>
      </c>
      <c r="AH83" s="43">
        <v>365</v>
      </c>
      <c r="AI83" s="43">
        <v>6</v>
      </c>
      <c r="AJ83" s="43">
        <v>6</v>
      </c>
      <c r="AK83" s="114" t="s">
        <v>235</v>
      </c>
      <c r="AL83" s="114" t="s">
        <v>236</v>
      </c>
      <c r="AM83" s="114" t="s">
        <v>196</v>
      </c>
      <c r="AN83" s="33">
        <v>0</v>
      </c>
      <c r="AO83" s="216"/>
      <c r="AP83" s="216"/>
      <c r="AQ83" s="216"/>
      <c r="AR83" s="43" t="s">
        <v>162</v>
      </c>
      <c r="AS83" s="191"/>
      <c r="AT83" s="216"/>
      <c r="AU83" s="216"/>
      <c r="AV83" s="55">
        <v>44743</v>
      </c>
      <c r="AW83" s="43" t="s">
        <v>551</v>
      </c>
      <c r="AX83" s="216"/>
      <c r="AY83" s="216"/>
    </row>
    <row r="84" spans="1:51" x14ac:dyDescent="0.35">
      <c r="AN84" s="160">
        <f>SUM(AN9:AN83)</f>
        <v>26141390392</v>
      </c>
    </row>
    <row r="85" spans="1:51" x14ac:dyDescent="0.35">
      <c r="AN85" s="160">
        <f>AN84-AN73</f>
        <v>24035392170</v>
      </c>
    </row>
  </sheetData>
  <mergeCells count="487">
    <mergeCell ref="AV69:AV70"/>
    <mergeCell ref="AT71:AT72"/>
    <mergeCell ref="U23:U26"/>
    <mergeCell ref="V23:V26"/>
    <mergeCell ref="W23:W26"/>
    <mergeCell ref="X23:X26"/>
    <mergeCell ref="AO23:AO26"/>
    <mergeCell ref="T49:T50"/>
    <mergeCell ref="S51:S54"/>
    <mergeCell ref="T51:T54"/>
    <mergeCell ref="V46:V54"/>
    <mergeCell ref="X46:X54"/>
    <mergeCell ref="W55:W62"/>
    <mergeCell ref="X55:X62"/>
    <mergeCell ref="Y55:Y62"/>
    <mergeCell ref="Y23:Y26"/>
    <mergeCell ref="AS63:AS64"/>
    <mergeCell ref="AT63:AT64"/>
    <mergeCell ref="Y39:Y45"/>
    <mergeCell ref="AR65:AR66"/>
    <mergeCell ref="Z63:Z66"/>
    <mergeCell ref="AA63:AA66"/>
    <mergeCell ref="AU63:AU64"/>
    <mergeCell ref="AU65:AU66"/>
    <mergeCell ref="AX23:AX26"/>
    <mergeCell ref="AY23:AY26"/>
    <mergeCell ref="W63:W66"/>
    <mergeCell ref="AX63:AX66"/>
    <mergeCell ref="AY63:AY66"/>
    <mergeCell ref="AX55:AX62"/>
    <mergeCell ref="AY55:AY62"/>
    <mergeCell ref="AO55:AO62"/>
    <mergeCell ref="AQ55:AQ62"/>
    <mergeCell ref="Y63:Y66"/>
    <mergeCell ref="AS55:AS60"/>
    <mergeCell ref="AT55:AT60"/>
    <mergeCell ref="AU55:AU60"/>
    <mergeCell ref="AS65:AS66"/>
    <mergeCell ref="AT65:AT66"/>
    <mergeCell ref="Y46:Y54"/>
    <mergeCell ref="Z46:Z54"/>
    <mergeCell ref="AA46:AA54"/>
    <mergeCell ref="AO39:AO45"/>
    <mergeCell ref="AP39:AP45"/>
    <mergeCell ref="AQ39:AQ45"/>
    <mergeCell ref="AX39:AX45"/>
    <mergeCell ref="AY39:AY45"/>
    <mergeCell ref="W46:W54"/>
    <mergeCell ref="T28:T34"/>
    <mergeCell ref="L28:L34"/>
    <mergeCell ref="N28:N34"/>
    <mergeCell ref="O28:O34"/>
    <mergeCell ref="AX80:AX83"/>
    <mergeCell ref="AY80:AY83"/>
    <mergeCell ref="AY77:AY79"/>
    <mergeCell ref="AX77:AX79"/>
    <mergeCell ref="S67:S68"/>
    <mergeCell ref="AB67:AB68"/>
    <mergeCell ref="AN67:AN68"/>
    <mergeCell ref="AO67:AO68"/>
    <mergeCell ref="AR67:AR68"/>
    <mergeCell ref="AS67:AS68"/>
    <mergeCell ref="AT67:AT68"/>
    <mergeCell ref="AU67:AU68"/>
    <mergeCell ref="AV67:AV68"/>
    <mergeCell ref="S69:S70"/>
    <mergeCell ref="AB69:AB70"/>
    <mergeCell ref="AN69:AN70"/>
    <mergeCell ref="AO69:AO70"/>
    <mergeCell ref="AR69:AR70"/>
    <mergeCell ref="T67:T68"/>
    <mergeCell ref="S80:S83"/>
    <mergeCell ref="Z23:Z26"/>
    <mergeCell ref="AA23:AA26"/>
    <mergeCell ref="K16:K18"/>
    <mergeCell ref="L16:L18"/>
    <mergeCell ref="M16:M18"/>
    <mergeCell ref="N16:N18"/>
    <mergeCell ref="O16:O18"/>
    <mergeCell ref="P16:P18"/>
    <mergeCell ref="Q16:Q18"/>
    <mergeCell ref="R16:R18"/>
    <mergeCell ref="S16:S18"/>
    <mergeCell ref="S25:S26"/>
    <mergeCell ref="T25:T26"/>
    <mergeCell ref="M25:M26"/>
    <mergeCell ref="O25:O26"/>
    <mergeCell ref="P19:P22"/>
    <mergeCell ref="R19:R22"/>
    <mergeCell ref="S19:S22"/>
    <mergeCell ref="T19:T22"/>
    <mergeCell ref="T16:T18"/>
    <mergeCell ref="K55:K57"/>
    <mergeCell ref="N55:N57"/>
    <mergeCell ref="K58:K60"/>
    <mergeCell ref="AX46:AX54"/>
    <mergeCell ref="AY46:AY54"/>
    <mergeCell ref="N39:N42"/>
    <mergeCell ref="K43:K45"/>
    <mergeCell ref="N49:N50"/>
    <mergeCell ref="O49:O50"/>
    <mergeCell ref="Z39:Z45"/>
    <mergeCell ref="AA39:AA45"/>
    <mergeCell ref="T55:T57"/>
    <mergeCell ref="R58:R60"/>
    <mergeCell ref="S58:S60"/>
    <mergeCell ref="M39:M42"/>
    <mergeCell ref="M43:M45"/>
    <mergeCell ref="M46:M48"/>
    <mergeCell ref="M49:M50"/>
    <mergeCell ref="M51:M54"/>
    <mergeCell ref="U46:U54"/>
    <mergeCell ref="U39:U45"/>
    <mergeCell ref="V39:V45"/>
    <mergeCell ref="W39:W45"/>
    <mergeCell ref="X39:X45"/>
    <mergeCell ref="K39:K42"/>
    <mergeCell ref="T46:T48"/>
    <mergeCell ref="P51:P54"/>
    <mergeCell ref="P65:P66"/>
    <mergeCell ref="R65:R66"/>
    <mergeCell ref="S65:S66"/>
    <mergeCell ref="T65:T66"/>
    <mergeCell ref="Q49:Q54"/>
    <mergeCell ref="T39:T42"/>
    <mergeCell ref="T43:T45"/>
    <mergeCell ref="Q43:Q45"/>
    <mergeCell ref="T58:T60"/>
    <mergeCell ref="U55:U62"/>
    <mergeCell ref="P55:P57"/>
    <mergeCell ref="P58:P60"/>
    <mergeCell ref="N58:N60"/>
    <mergeCell ref="L55:L57"/>
    <mergeCell ref="K49:K50"/>
    <mergeCell ref="L49:L50"/>
    <mergeCell ref="L39:L42"/>
    <mergeCell ref="L43:L45"/>
    <mergeCell ref="J55:J62"/>
    <mergeCell ref="F65:F66"/>
    <mergeCell ref="G65:G66"/>
    <mergeCell ref="H65:H66"/>
    <mergeCell ref="I65:I66"/>
    <mergeCell ref="K65:K66"/>
    <mergeCell ref="L65:L66"/>
    <mergeCell ref="N65:N66"/>
    <mergeCell ref="O65:O66"/>
    <mergeCell ref="J63:J66"/>
    <mergeCell ref="M65:M66"/>
    <mergeCell ref="M55:M57"/>
    <mergeCell ref="M58:M60"/>
    <mergeCell ref="F58:F60"/>
    <mergeCell ref="G58:G60"/>
    <mergeCell ref="F55:F57"/>
    <mergeCell ref="G55:G57"/>
    <mergeCell ref="H55:H57"/>
    <mergeCell ref="H58:H60"/>
    <mergeCell ref="I55:I57"/>
    <mergeCell ref="I58:I60"/>
    <mergeCell ref="O55:O57"/>
    <mergeCell ref="O58:O60"/>
    <mergeCell ref="L58:L60"/>
    <mergeCell ref="A67:A76"/>
    <mergeCell ref="B67:B76"/>
    <mergeCell ref="C67:C76"/>
    <mergeCell ref="K67:K68"/>
    <mergeCell ref="L67:L68"/>
    <mergeCell ref="M67:M68"/>
    <mergeCell ref="N67:N68"/>
    <mergeCell ref="R67:R68"/>
    <mergeCell ref="K69:K70"/>
    <mergeCell ref="L69:L70"/>
    <mergeCell ref="M69:M70"/>
    <mergeCell ref="N69:N70"/>
    <mergeCell ref="R69:R70"/>
    <mergeCell ref="D73:D75"/>
    <mergeCell ref="E73:E75"/>
    <mergeCell ref="F73:F75"/>
    <mergeCell ref="G73:G75"/>
    <mergeCell ref="D9:D54"/>
    <mergeCell ref="E9:E54"/>
    <mergeCell ref="A55:A66"/>
    <mergeCell ref="C55:C66"/>
    <mergeCell ref="O39:O42"/>
    <mergeCell ref="R46:R48"/>
    <mergeCell ref="S46:S48"/>
    <mergeCell ref="R51:R54"/>
    <mergeCell ref="K51:K54"/>
    <mergeCell ref="L51:L54"/>
    <mergeCell ref="N51:N54"/>
    <mergeCell ref="P46:P48"/>
    <mergeCell ref="O51:O54"/>
    <mergeCell ref="P49:P50"/>
    <mergeCell ref="R49:R50"/>
    <mergeCell ref="S49:S50"/>
    <mergeCell ref="P39:P42"/>
    <mergeCell ref="R39:R42"/>
    <mergeCell ref="S39:S42"/>
    <mergeCell ref="P43:P45"/>
    <mergeCell ref="R43:R45"/>
    <mergeCell ref="S43:S45"/>
    <mergeCell ref="Q41:Q42"/>
    <mergeCell ref="Q39:Q40"/>
    <mergeCell ref="K9:K12"/>
    <mergeCell ref="U9:U12"/>
    <mergeCell ref="V9:V12"/>
    <mergeCell ref="Y27:Y38"/>
    <mergeCell ref="K14:K15"/>
    <mergeCell ref="L14:L15"/>
    <mergeCell ref="M14:M15"/>
    <mergeCell ref="N14:N15"/>
    <mergeCell ref="K19:K22"/>
    <mergeCell ref="L19:L22"/>
    <mergeCell ref="M19:M22"/>
    <mergeCell ref="P25:P26"/>
    <mergeCell ref="R25:R26"/>
    <mergeCell ref="P28:P34"/>
    <mergeCell ref="P9:P12"/>
    <mergeCell ref="L9:L12"/>
    <mergeCell ref="M9:M12"/>
    <mergeCell ref="R9:R12"/>
    <mergeCell ref="O14:O15"/>
    <mergeCell ref="N19:N22"/>
    <mergeCell ref="O19:O22"/>
    <mergeCell ref="K37:K38"/>
    <mergeCell ref="L37:L38"/>
    <mergeCell ref="M28:M34"/>
    <mergeCell ref="J27:J38"/>
    <mergeCell ref="K25:K26"/>
    <mergeCell ref="L25:L26"/>
    <mergeCell ref="N25:N26"/>
    <mergeCell ref="S9:S12"/>
    <mergeCell ref="J23:J26"/>
    <mergeCell ref="D55:D66"/>
    <mergeCell ref="E55:E62"/>
    <mergeCell ref="E63:E66"/>
    <mergeCell ref="N9:N12"/>
    <mergeCell ref="O9:O12"/>
    <mergeCell ref="F9:F54"/>
    <mergeCell ref="G9:G54"/>
    <mergeCell ref="H9:H54"/>
    <mergeCell ref="I9:I54"/>
    <mergeCell ref="J9:J12"/>
    <mergeCell ref="J39:J45"/>
    <mergeCell ref="J46:J54"/>
    <mergeCell ref="K46:K48"/>
    <mergeCell ref="L46:L48"/>
    <mergeCell ref="N46:N48"/>
    <mergeCell ref="O46:O48"/>
    <mergeCell ref="N43:N45"/>
    <mergeCell ref="O43:O45"/>
    <mergeCell ref="J13:J22"/>
    <mergeCell ref="B5:C5"/>
    <mergeCell ref="D5:AS5"/>
    <mergeCell ref="D1:AR1"/>
    <mergeCell ref="D2:AR2"/>
    <mergeCell ref="D3:AR3"/>
    <mergeCell ref="D4:AR4"/>
    <mergeCell ref="B1:C4"/>
    <mergeCell ref="B7:B8"/>
    <mergeCell ref="C7:C8"/>
    <mergeCell ref="D7:D8"/>
    <mergeCell ref="E7:E8"/>
    <mergeCell ref="F7:F8"/>
    <mergeCell ref="AQ7:AQ8"/>
    <mergeCell ref="AR7:AR8"/>
    <mergeCell ref="AG7:AG8"/>
    <mergeCell ref="AH7:AH8"/>
    <mergeCell ref="AI7:AI8"/>
    <mergeCell ref="AJ7:AJ8"/>
    <mergeCell ref="AK7:AK8"/>
    <mergeCell ref="AL7:AL8"/>
    <mergeCell ref="AM7:AM8"/>
    <mergeCell ref="AN7:AN8"/>
    <mergeCell ref="AO7:AO8"/>
    <mergeCell ref="AP7:AP8"/>
    <mergeCell ref="A7:A8"/>
    <mergeCell ref="U7:U8"/>
    <mergeCell ref="V7:V8"/>
    <mergeCell ref="A6:T6"/>
    <mergeCell ref="U6:X6"/>
    <mergeCell ref="AI6:AM6"/>
    <mergeCell ref="Y6:AH6"/>
    <mergeCell ref="AA7:AA8"/>
    <mergeCell ref="AB7:AB8"/>
    <mergeCell ref="AC7:AC8"/>
    <mergeCell ref="AD7:AD8"/>
    <mergeCell ref="AE7:AE8"/>
    <mergeCell ref="AF7:AF8"/>
    <mergeCell ref="Q7:Q8"/>
    <mergeCell ref="R7:R8"/>
    <mergeCell ref="S7:S8"/>
    <mergeCell ref="T7:T8"/>
    <mergeCell ref="Y7:Y8"/>
    <mergeCell ref="A9:A54"/>
    <mergeCell ref="B9:B66"/>
    <mergeCell ref="C9:C54"/>
    <mergeCell ref="AX7:AX8"/>
    <mergeCell ref="AY7:AY8"/>
    <mergeCell ref="AX6:AY6"/>
    <mergeCell ref="W7:W8"/>
    <mergeCell ref="G7:G8"/>
    <mergeCell ref="I7:I8"/>
    <mergeCell ref="Z7:Z8"/>
    <mergeCell ref="J7:J8"/>
    <mergeCell ref="K7:K8"/>
    <mergeCell ref="L7:L8"/>
    <mergeCell ref="M7:M8"/>
    <mergeCell ref="N7:N8"/>
    <mergeCell ref="O7:P7"/>
    <mergeCell ref="H7:H8"/>
    <mergeCell ref="X7:X8"/>
    <mergeCell ref="AN6:AW6"/>
    <mergeCell ref="AS7:AS8"/>
    <mergeCell ref="AT7:AT8"/>
    <mergeCell ref="AU7:AU8"/>
    <mergeCell ref="AV7:AV8"/>
    <mergeCell ref="AW7:AW8"/>
    <mergeCell ref="J77:J79"/>
    <mergeCell ref="K77:K79"/>
    <mergeCell ref="L77:L79"/>
    <mergeCell ref="M77:M79"/>
    <mergeCell ref="N77:N79"/>
    <mergeCell ref="O77:O79"/>
    <mergeCell ref="P77:P79"/>
    <mergeCell ref="R77:R79"/>
    <mergeCell ref="J80:J83"/>
    <mergeCell ref="K80:K83"/>
    <mergeCell ref="L80:L83"/>
    <mergeCell ref="M80:M83"/>
    <mergeCell ref="N80:N83"/>
    <mergeCell ref="O80:O83"/>
    <mergeCell ref="P80:P83"/>
    <mergeCell ref="R80:R83"/>
    <mergeCell ref="Q77:Q79"/>
    <mergeCell ref="Q80:Q83"/>
    <mergeCell ref="A77:A83"/>
    <mergeCell ref="B77:B83"/>
    <mergeCell ref="C77:C83"/>
    <mergeCell ref="D77:D83"/>
    <mergeCell ref="E77:E83"/>
    <mergeCell ref="F77:F83"/>
    <mergeCell ref="G77:G83"/>
    <mergeCell ref="H77:H83"/>
    <mergeCell ref="I77:I83"/>
    <mergeCell ref="S77:S79"/>
    <mergeCell ref="T77:T79"/>
    <mergeCell ref="U77:U83"/>
    <mergeCell ref="V77:V83"/>
    <mergeCell ref="W77:W83"/>
    <mergeCell ref="X77:X83"/>
    <mergeCell ref="Y77:Y79"/>
    <mergeCell ref="Z77:Z79"/>
    <mergeCell ref="AA77:AA79"/>
    <mergeCell ref="Z80:Z83"/>
    <mergeCell ref="AA80:AA83"/>
    <mergeCell ref="T80:T83"/>
    <mergeCell ref="Y80:Y83"/>
    <mergeCell ref="Z67:Z75"/>
    <mergeCell ref="AA67:AA75"/>
    <mergeCell ref="AB74:AB75"/>
    <mergeCell ref="AU77:AU79"/>
    <mergeCell ref="AT77:AT79"/>
    <mergeCell ref="AT81:AT83"/>
    <mergeCell ref="AU81:AU83"/>
    <mergeCell ref="AS77:AS79"/>
    <mergeCell ref="AS81:AS83"/>
    <mergeCell ref="AS69:AS70"/>
    <mergeCell ref="AT69:AT70"/>
    <mergeCell ref="AU69:AU70"/>
    <mergeCell ref="AO77:AO79"/>
    <mergeCell ref="AO80:AO83"/>
    <mergeCell ref="AP77:AP79"/>
    <mergeCell ref="AP80:AP83"/>
    <mergeCell ref="AQ77:AQ79"/>
    <mergeCell ref="AQ80:AQ83"/>
    <mergeCell ref="AC69:AC70"/>
    <mergeCell ref="AC67:AC68"/>
    <mergeCell ref="AM67:AM68"/>
    <mergeCell ref="AM69:AM70"/>
    <mergeCell ref="AR63:AR64"/>
    <mergeCell ref="AP46:AP54"/>
    <mergeCell ref="AQ46:AQ54"/>
    <mergeCell ref="AP55:AP62"/>
    <mergeCell ref="AO46:AO54"/>
    <mergeCell ref="AO63:AO66"/>
    <mergeCell ref="U63:U66"/>
    <mergeCell ref="V63:V66"/>
    <mergeCell ref="X63:X66"/>
    <mergeCell ref="V55:V62"/>
    <mergeCell ref="Z55:Z62"/>
    <mergeCell ref="AA55:AA62"/>
    <mergeCell ref="W9:W12"/>
    <mergeCell ref="X9:X12"/>
    <mergeCell ref="AX9:AX12"/>
    <mergeCell ref="Q25:Q26"/>
    <mergeCell ref="Q65:Q66"/>
    <mergeCell ref="Q9:Q12"/>
    <mergeCell ref="Q27:Q38"/>
    <mergeCell ref="Q58:Q60"/>
    <mergeCell ref="Q55:Q57"/>
    <mergeCell ref="Q46:Q48"/>
    <mergeCell ref="AO9:AO12"/>
    <mergeCell ref="AP9:AP12"/>
    <mergeCell ref="AQ9:AQ12"/>
    <mergeCell ref="AP23:AP26"/>
    <mergeCell ref="AQ23:AQ26"/>
    <mergeCell ref="AQ63:AQ66"/>
    <mergeCell ref="AP63:AP66"/>
    <mergeCell ref="AX13:AX22"/>
    <mergeCell ref="R28:R34"/>
    <mergeCell ref="S28:S34"/>
    <mergeCell ref="Z9:Z12"/>
    <mergeCell ref="AA9:AA12"/>
    <mergeCell ref="Y9:Y12"/>
    <mergeCell ref="Q19:Q22"/>
    <mergeCell ref="M37:M38"/>
    <mergeCell ref="N37:N38"/>
    <mergeCell ref="O37:O38"/>
    <mergeCell ref="P37:P38"/>
    <mergeCell ref="R55:R57"/>
    <mergeCell ref="S55:S57"/>
    <mergeCell ref="AY9:AY12"/>
    <mergeCell ref="P14:P15"/>
    <mergeCell ref="Q14:Q15"/>
    <mergeCell ref="R14:R15"/>
    <mergeCell ref="T14:T15"/>
    <mergeCell ref="S14:S15"/>
    <mergeCell ref="Y13:Y22"/>
    <mergeCell ref="Z13:Z22"/>
    <mergeCell ref="AA13:AA22"/>
    <mergeCell ref="X13:X22"/>
    <mergeCell ref="W13:W22"/>
    <mergeCell ref="V13:V22"/>
    <mergeCell ref="AO13:AO22"/>
    <mergeCell ref="AP13:AP22"/>
    <mergeCell ref="AQ13:AQ22"/>
    <mergeCell ref="AW14:AW15"/>
    <mergeCell ref="AY13:AY22"/>
    <mergeCell ref="U13:U22"/>
    <mergeCell ref="T9:T12"/>
    <mergeCell ref="K35:K36"/>
    <mergeCell ref="L35:L36"/>
    <mergeCell ref="M35:M36"/>
    <mergeCell ref="N35:N36"/>
    <mergeCell ref="O35:O36"/>
    <mergeCell ref="P35:P36"/>
    <mergeCell ref="K28:K34"/>
    <mergeCell ref="AY27:AY38"/>
    <mergeCell ref="V27:V38"/>
    <mergeCell ref="W27:W38"/>
    <mergeCell ref="X27:X38"/>
    <mergeCell ref="R35:R36"/>
    <mergeCell ref="S35:S36"/>
    <mergeCell ref="T35:T36"/>
    <mergeCell ref="R37:R38"/>
    <mergeCell ref="S37:S38"/>
    <mergeCell ref="T37:T38"/>
    <mergeCell ref="U27:U38"/>
    <mergeCell ref="Z27:Z38"/>
    <mergeCell ref="AA27:AA38"/>
    <mergeCell ref="AX27:AX38"/>
    <mergeCell ref="AQ27:AQ38"/>
    <mergeCell ref="AO27:AO38"/>
    <mergeCell ref="AP27:AP38"/>
    <mergeCell ref="H73:H75"/>
    <mergeCell ref="I73:I75"/>
    <mergeCell ref="J67:J75"/>
    <mergeCell ref="K74:K75"/>
    <mergeCell ref="L74:L75"/>
    <mergeCell ref="M74:M75"/>
    <mergeCell ref="N74:N75"/>
    <mergeCell ref="O74:O75"/>
    <mergeCell ref="P74:P75"/>
    <mergeCell ref="Q74:Q75"/>
    <mergeCell ref="R74:R75"/>
    <mergeCell ref="S74:S75"/>
    <mergeCell ref="T74:T75"/>
    <mergeCell ref="U74:U75"/>
    <mergeCell ref="V74:V75"/>
    <mergeCell ref="W74:W75"/>
    <mergeCell ref="X74:X75"/>
    <mergeCell ref="Y67:Y75"/>
    <mergeCell ref="T69:T70"/>
    <mergeCell ref="AD67:AD68"/>
    <mergeCell ref="AD69:AD70"/>
    <mergeCell ref="AE67:AE68"/>
    <mergeCell ref="AE69:AE70"/>
  </mergeCells>
  <phoneticPr fontId="27"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tabSelected="1" topLeftCell="A6" zoomScale="60" zoomScaleNormal="60" workbookViewId="0">
      <selection activeCell="B3" sqref="B3:F3"/>
    </sheetView>
  </sheetViews>
  <sheetFormatPr baseColWidth="10" defaultColWidth="10.7265625" defaultRowHeight="14.5" x14ac:dyDescent="0.35"/>
  <cols>
    <col min="1" max="1" width="20.7265625" customWidth="1"/>
    <col min="2" max="2" width="25" customWidth="1"/>
    <col min="3" max="3" width="19.81640625" customWidth="1"/>
    <col min="4" max="4" width="20.453125" customWidth="1"/>
    <col min="5" max="5" width="30.26953125" customWidth="1"/>
    <col min="6" max="6" width="34.26953125" customWidth="1"/>
    <col min="7" max="7" width="43.7265625" customWidth="1"/>
  </cols>
  <sheetData>
    <row r="1" spans="1:7" ht="44.25" customHeight="1" x14ac:dyDescent="0.35">
      <c r="A1" s="374" t="s">
        <v>58</v>
      </c>
      <c r="B1" s="375"/>
      <c r="C1" s="375"/>
      <c r="D1" s="375"/>
      <c r="E1" s="375"/>
      <c r="F1" s="375"/>
      <c r="G1" s="376"/>
    </row>
    <row r="2" spans="1:7" s="13" customFormat="1" ht="43.5" customHeight="1" x14ac:dyDescent="0.35">
      <c r="A2" s="28" t="s">
        <v>59</v>
      </c>
      <c r="B2" s="377" t="s">
        <v>60</v>
      </c>
      <c r="C2" s="377"/>
      <c r="D2" s="377"/>
      <c r="E2" s="377"/>
      <c r="F2" s="377"/>
      <c r="G2" s="15" t="s">
        <v>61</v>
      </c>
    </row>
    <row r="3" spans="1:7" ht="45" customHeight="1" x14ac:dyDescent="0.35">
      <c r="A3" s="8" t="s">
        <v>136</v>
      </c>
      <c r="B3" s="378" t="s">
        <v>139</v>
      </c>
      <c r="C3" s="379"/>
      <c r="D3" s="379"/>
      <c r="E3" s="379"/>
      <c r="F3" s="380"/>
      <c r="G3" s="3" t="s">
        <v>140</v>
      </c>
    </row>
    <row r="4" spans="1:7" ht="45" customHeight="1" x14ac:dyDescent="0.35">
      <c r="A4" s="4"/>
      <c r="B4" s="381"/>
      <c r="C4" s="382"/>
      <c r="D4" s="382"/>
      <c r="E4" s="382"/>
      <c r="F4" s="383"/>
      <c r="G4" s="5"/>
    </row>
    <row r="5" spans="1:7" ht="45" customHeight="1" x14ac:dyDescent="0.35">
      <c r="A5" s="4"/>
      <c r="B5" s="381"/>
      <c r="C5" s="382"/>
      <c r="D5" s="382"/>
      <c r="E5" s="382"/>
      <c r="F5" s="383"/>
      <c r="G5" s="5"/>
    </row>
    <row r="6" spans="1:7" ht="45" customHeight="1" thickBot="1" x14ac:dyDescent="0.4">
      <c r="A6" s="6"/>
      <c r="B6" s="370"/>
      <c r="C6" s="370"/>
      <c r="D6" s="370"/>
      <c r="E6" s="370"/>
      <c r="F6" s="370"/>
      <c r="G6" s="7"/>
    </row>
    <row r="7" spans="1:7" ht="45" customHeight="1" thickBot="1" x14ac:dyDescent="0.4">
      <c r="A7" s="371"/>
      <c r="B7" s="371"/>
      <c r="C7" s="371"/>
      <c r="D7" s="371"/>
      <c r="E7" s="371"/>
      <c r="F7" s="371"/>
      <c r="G7" s="371"/>
    </row>
    <row r="8" spans="1:7" s="13" customFormat="1" ht="45" customHeight="1" x14ac:dyDescent="0.35">
      <c r="A8" s="11"/>
      <c r="B8" s="372" t="s">
        <v>62</v>
      </c>
      <c r="C8" s="372"/>
      <c r="D8" s="372" t="s">
        <v>63</v>
      </c>
      <c r="E8" s="372"/>
      <c r="F8" s="24" t="s">
        <v>59</v>
      </c>
      <c r="G8" s="12" t="s">
        <v>64</v>
      </c>
    </row>
    <row r="9" spans="1:7" ht="45" customHeight="1" x14ac:dyDescent="0.35">
      <c r="A9" s="14" t="s">
        <v>65</v>
      </c>
      <c r="B9" s="373" t="s">
        <v>134</v>
      </c>
      <c r="C9" s="373"/>
      <c r="D9" s="369" t="s">
        <v>135</v>
      </c>
      <c r="E9" s="369"/>
      <c r="F9" s="8" t="s">
        <v>136</v>
      </c>
      <c r="G9" s="9"/>
    </row>
    <row r="10" spans="1:7" ht="45" customHeight="1" x14ac:dyDescent="0.35">
      <c r="A10" s="14" t="s">
        <v>66</v>
      </c>
      <c r="B10" s="369" t="s">
        <v>137</v>
      </c>
      <c r="C10" s="369"/>
      <c r="D10" s="369" t="s">
        <v>138</v>
      </c>
      <c r="E10" s="369"/>
      <c r="F10" s="8" t="s">
        <v>136</v>
      </c>
      <c r="G10" s="9"/>
    </row>
    <row r="11" spans="1:7" ht="45" customHeight="1" thickBot="1" x14ac:dyDescent="0.4">
      <c r="A11" s="27" t="s">
        <v>67</v>
      </c>
      <c r="B11" s="369" t="s">
        <v>137</v>
      </c>
      <c r="C11" s="369"/>
      <c r="D11" s="369" t="s">
        <v>138</v>
      </c>
      <c r="E11" s="369"/>
      <c r="F11" s="8" t="s">
        <v>136</v>
      </c>
      <c r="G11" s="10"/>
    </row>
    <row r="12" spans="1:7" ht="45" customHeight="1" x14ac:dyDescent="0.35"/>
    <row r="13" spans="1:7" ht="45" customHeight="1" x14ac:dyDescent="0.35"/>
    <row r="14" spans="1:7" ht="45" customHeight="1" x14ac:dyDescent="0.35"/>
    <row r="15" spans="1:7" ht="45" customHeight="1" x14ac:dyDescent="0.35"/>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A34A-9ACD-412C-878F-6DC25C815990}">
  <dimension ref="A1:BA87"/>
  <sheetViews>
    <sheetView topLeftCell="J2" zoomScale="80" zoomScaleNormal="80" workbookViewId="0">
      <pane ySplit="6" topLeftCell="A73" activePane="bottomLeft" state="frozen"/>
      <selection activeCell="J7" sqref="J7"/>
      <selection pane="bottomLeft" activeCell="BA2" sqref="BA1:BA1048576"/>
    </sheetView>
  </sheetViews>
  <sheetFormatPr baseColWidth="10" defaultColWidth="11.453125" defaultRowHeight="17.5" x14ac:dyDescent="0.35"/>
  <cols>
    <col min="1" max="1" width="17.453125" style="16" hidden="1" customWidth="1"/>
    <col min="2" max="2" width="16.54296875" style="16" hidden="1" customWidth="1"/>
    <col min="3" max="3" width="18" style="16" hidden="1" customWidth="1"/>
    <col min="4" max="4" width="20.26953125" style="16" hidden="1" customWidth="1"/>
    <col min="5" max="5" width="23.26953125" style="16" hidden="1" customWidth="1"/>
    <col min="6" max="6" width="21" style="16" hidden="1" customWidth="1"/>
    <col min="7" max="7" width="17.54296875" style="16" hidden="1" customWidth="1"/>
    <col min="8" max="8" width="21.7265625" style="16" hidden="1" customWidth="1"/>
    <col min="9" max="9" width="21" style="16" hidden="1" customWidth="1"/>
    <col min="10" max="10" width="26.26953125" style="16" customWidth="1"/>
    <col min="11" max="11" width="48.54296875" style="16" customWidth="1"/>
    <col min="12" max="12" width="17.26953125" style="16" customWidth="1"/>
    <col min="13" max="13" width="19.26953125" style="16" customWidth="1"/>
    <col min="14" max="14" width="51.54296875" style="16" customWidth="1"/>
    <col min="15" max="15" width="15.54296875" style="16" hidden="1" customWidth="1"/>
    <col min="16" max="16" width="17.7265625" style="16" hidden="1" customWidth="1"/>
    <col min="17" max="17" width="22" style="16" hidden="1" customWidth="1"/>
    <col min="18" max="18" width="21.7265625" style="34" customWidth="1"/>
    <col min="19" max="19" width="20.1796875" style="1" customWidth="1"/>
    <col min="20" max="20" width="13" style="148" customWidth="1"/>
    <col min="21" max="21" width="25.7265625" style="35" customWidth="1"/>
    <col min="22" max="22" width="23.26953125" style="38" hidden="1" customWidth="1"/>
    <col min="23" max="23" width="24.7265625" style="1" hidden="1" customWidth="1"/>
    <col min="24" max="24" width="21.7265625" style="30" hidden="1" customWidth="1"/>
    <col min="25" max="25" width="24.7265625" style="36" hidden="1" customWidth="1"/>
    <col min="26" max="26" width="25.7265625" style="36" hidden="1" customWidth="1"/>
    <col min="27" max="27" width="25.1796875" style="36" hidden="1" customWidth="1"/>
    <col min="28" max="28" width="37.453125" style="36" hidden="1" customWidth="1"/>
    <col min="29" max="29" width="51.26953125" style="16" hidden="1" customWidth="1"/>
    <col min="30" max="32" width="15" style="16" hidden="1" customWidth="1"/>
    <col min="33" max="33" width="15" style="37" hidden="1" customWidth="1"/>
    <col min="34" max="36" width="15" style="16" hidden="1" customWidth="1"/>
    <col min="37" max="37" width="16.26953125" style="16" hidden="1" customWidth="1"/>
    <col min="38" max="38" width="24.1796875" style="16" hidden="1" customWidth="1"/>
    <col min="39" max="39" width="18.1796875" style="16" hidden="1" customWidth="1"/>
    <col min="40" max="40" width="17.7265625" style="16" hidden="1" customWidth="1"/>
    <col min="41" max="41" width="22.7265625" style="16" hidden="1" customWidth="1"/>
    <col min="42" max="42" width="26.81640625" style="16" hidden="1" customWidth="1"/>
    <col min="43" max="43" width="54.1796875" style="16" hidden="1" customWidth="1"/>
    <col min="44" max="44" width="26.81640625" style="16" hidden="1" customWidth="1"/>
    <col min="45" max="45" width="17.453125" style="16" hidden="1" customWidth="1"/>
    <col min="46" max="46" width="81.26953125" style="16" hidden="1" customWidth="1"/>
    <col min="47" max="47" width="25" style="16" hidden="1" customWidth="1"/>
    <col min="48" max="48" width="19.26953125" style="16" hidden="1" customWidth="1"/>
    <col min="49" max="49" width="25.1796875" style="16" hidden="1" customWidth="1"/>
    <col min="50" max="50" width="50.1796875" style="16" hidden="1" customWidth="1"/>
    <col min="51" max="51" width="16" style="16" hidden="1" customWidth="1"/>
    <col min="52" max="52" width="27" style="16" hidden="1" customWidth="1"/>
    <col min="53" max="53" width="49.26953125" style="16" customWidth="1"/>
    <col min="54" max="55" width="11.453125" style="16"/>
    <col min="56" max="56" width="41.54296875" style="16" customWidth="1"/>
    <col min="57" max="16384" width="11.453125" style="16"/>
  </cols>
  <sheetData>
    <row r="1" spans="1:52" ht="29.25" hidden="1" customHeight="1" x14ac:dyDescent="0.35">
      <c r="B1" s="313" t="s">
        <v>49</v>
      </c>
      <c r="C1" s="313"/>
      <c r="D1" s="316" t="s">
        <v>50</v>
      </c>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8"/>
      <c r="AT1" s="29" t="s">
        <v>56</v>
      </c>
    </row>
    <row r="2" spans="1:52" ht="30" customHeight="1" x14ac:dyDescent="0.35">
      <c r="B2" s="313"/>
      <c r="C2" s="313"/>
      <c r="D2" s="316" t="s">
        <v>51</v>
      </c>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8"/>
      <c r="AT2" s="29" t="s">
        <v>54</v>
      </c>
    </row>
    <row r="3" spans="1:52" ht="30.75" customHeight="1" x14ac:dyDescent="0.35">
      <c r="B3" s="313"/>
      <c r="C3" s="313"/>
      <c r="D3" s="316" t="s">
        <v>52</v>
      </c>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8"/>
      <c r="AT3" s="29" t="s">
        <v>57</v>
      </c>
    </row>
    <row r="4" spans="1:52" ht="24.75" customHeight="1" x14ac:dyDescent="0.35">
      <c r="B4" s="313"/>
      <c r="C4" s="313"/>
      <c r="D4" s="316" t="s">
        <v>53</v>
      </c>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8"/>
      <c r="AT4" s="29" t="s">
        <v>55</v>
      </c>
    </row>
    <row r="5" spans="1:52" ht="27" customHeight="1" x14ac:dyDescent="0.35">
      <c r="B5" s="313" t="s">
        <v>0</v>
      </c>
      <c r="C5" s="313"/>
      <c r="D5" s="314" t="s">
        <v>524</v>
      </c>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5"/>
    </row>
    <row r="6" spans="1:52" ht="30.75" customHeight="1" thickBot="1" x14ac:dyDescent="0.4">
      <c r="A6" s="299" t="s">
        <v>46</v>
      </c>
      <c r="B6" s="299"/>
      <c r="C6" s="299"/>
      <c r="D6" s="299"/>
      <c r="E6" s="299"/>
      <c r="F6" s="299"/>
      <c r="G6" s="299"/>
      <c r="H6" s="299"/>
      <c r="I6" s="299"/>
      <c r="J6" s="299"/>
      <c r="K6" s="299"/>
      <c r="L6" s="299"/>
      <c r="M6" s="299"/>
      <c r="N6" s="299"/>
      <c r="O6" s="299"/>
      <c r="P6" s="299"/>
      <c r="Q6" s="299"/>
      <c r="R6" s="299"/>
      <c r="S6" s="299"/>
      <c r="T6" s="299"/>
      <c r="U6" s="299"/>
      <c r="V6" s="300" t="s">
        <v>73</v>
      </c>
      <c r="W6" s="300"/>
      <c r="X6" s="300"/>
      <c r="Y6" s="301"/>
      <c r="Z6" s="304" t="s">
        <v>74</v>
      </c>
      <c r="AA6" s="305"/>
      <c r="AB6" s="305"/>
      <c r="AC6" s="305"/>
      <c r="AD6" s="305"/>
      <c r="AE6" s="305"/>
      <c r="AF6" s="305"/>
      <c r="AG6" s="305"/>
      <c r="AH6" s="305"/>
      <c r="AI6" s="306"/>
      <c r="AJ6" s="302" t="s">
        <v>47</v>
      </c>
      <c r="AK6" s="303"/>
      <c r="AL6" s="303"/>
      <c r="AM6" s="303"/>
      <c r="AN6" s="303"/>
      <c r="AO6" s="282" t="s">
        <v>1</v>
      </c>
      <c r="AP6" s="282"/>
      <c r="AQ6" s="282"/>
      <c r="AR6" s="282"/>
      <c r="AS6" s="282"/>
      <c r="AT6" s="282"/>
      <c r="AU6" s="282"/>
      <c r="AV6" s="282"/>
      <c r="AW6" s="282"/>
      <c r="AX6" s="282"/>
      <c r="AY6" s="165" t="s">
        <v>77</v>
      </c>
      <c r="AZ6" s="165"/>
    </row>
    <row r="7" spans="1:52" ht="96" customHeight="1" x14ac:dyDescent="0.35">
      <c r="A7" s="297" t="s">
        <v>68</v>
      </c>
      <c r="B7" s="284" t="s">
        <v>2</v>
      </c>
      <c r="C7" s="284" t="s">
        <v>3</v>
      </c>
      <c r="D7" s="284" t="s">
        <v>4</v>
      </c>
      <c r="E7" s="284" t="s">
        <v>5</v>
      </c>
      <c r="F7" s="284" t="s">
        <v>43</v>
      </c>
      <c r="G7" s="281" t="s">
        <v>45</v>
      </c>
      <c r="H7" s="281" t="s">
        <v>44</v>
      </c>
      <c r="I7" s="281" t="s">
        <v>6</v>
      </c>
      <c r="J7" s="285" t="s">
        <v>7</v>
      </c>
      <c r="K7" s="284" t="s">
        <v>8</v>
      </c>
      <c r="L7" s="284" t="s">
        <v>9</v>
      </c>
      <c r="M7" s="284" t="s">
        <v>10</v>
      </c>
      <c r="N7" s="284" t="s">
        <v>11</v>
      </c>
      <c r="O7" s="281" t="s">
        <v>12</v>
      </c>
      <c r="P7" s="281"/>
      <c r="Q7" s="309" t="s">
        <v>13</v>
      </c>
      <c r="R7" s="283" t="s">
        <v>14</v>
      </c>
      <c r="S7" s="283" t="s">
        <v>15</v>
      </c>
      <c r="T7" s="390" t="s">
        <v>588</v>
      </c>
      <c r="U7" s="283" t="s">
        <v>16</v>
      </c>
      <c r="V7" s="280" t="s">
        <v>69</v>
      </c>
      <c r="W7" s="280" t="s">
        <v>70</v>
      </c>
      <c r="X7" s="280" t="s">
        <v>71</v>
      </c>
      <c r="Y7" s="280" t="s">
        <v>72</v>
      </c>
      <c r="Z7" s="283" t="s">
        <v>17</v>
      </c>
      <c r="AA7" s="283" t="s">
        <v>18</v>
      </c>
      <c r="AB7" s="283" t="s">
        <v>19</v>
      </c>
      <c r="AC7" s="307" t="s">
        <v>20</v>
      </c>
      <c r="AD7" s="307" t="s">
        <v>21</v>
      </c>
      <c r="AE7" s="307" t="s">
        <v>22</v>
      </c>
      <c r="AF7" s="307" t="s">
        <v>48</v>
      </c>
      <c r="AG7" s="307" t="s">
        <v>23</v>
      </c>
      <c r="AH7" s="307" t="s">
        <v>24</v>
      </c>
      <c r="AI7" s="295" t="s">
        <v>25</v>
      </c>
      <c r="AJ7" s="295" t="s">
        <v>26</v>
      </c>
      <c r="AK7" s="295" t="s">
        <v>27</v>
      </c>
      <c r="AL7" s="295" t="s">
        <v>28</v>
      </c>
      <c r="AM7" s="295" t="s">
        <v>29</v>
      </c>
      <c r="AN7" s="295" t="s">
        <v>30</v>
      </c>
      <c r="AO7" s="295" t="s">
        <v>31</v>
      </c>
      <c r="AP7" s="295" t="s">
        <v>32</v>
      </c>
      <c r="AQ7" s="295" t="s">
        <v>33</v>
      </c>
      <c r="AR7" s="319" t="s">
        <v>34</v>
      </c>
      <c r="AS7" s="321" t="s">
        <v>35</v>
      </c>
      <c r="AT7" s="287" t="s">
        <v>36</v>
      </c>
      <c r="AU7" s="289" t="s">
        <v>37</v>
      </c>
      <c r="AV7" s="287" t="s">
        <v>38</v>
      </c>
      <c r="AW7" s="291" t="s">
        <v>39</v>
      </c>
      <c r="AX7" s="293" t="s">
        <v>40</v>
      </c>
      <c r="AY7" s="191" t="s">
        <v>75</v>
      </c>
      <c r="AZ7" s="191" t="s">
        <v>76</v>
      </c>
    </row>
    <row r="8" spans="1:52" ht="14.5" thickBot="1" x14ac:dyDescent="0.4">
      <c r="A8" s="298"/>
      <c r="B8" s="165"/>
      <c r="C8" s="165"/>
      <c r="D8" s="165"/>
      <c r="E8" s="165"/>
      <c r="F8" s="165"/>
      <c r="G8" s="282"/>
      <c r="H8" s="282"/>
      <c r="I8" s="282"/>
      <c r="J8" s="286"/>
      <c r="K8" s="165"/>
      <c r="L8" s="165"/>
      <c r="M8" s="165"/>
      <c r="N8" s="165"/>
      <c r="O8" s="2" t="s">
        <v>41</v>
      </c>
      <c r="P8" s="2" t="s">
        <v>42</v>
      </c>
      <c r="Q8" s="281"/>
      <c r="R8" s="284"/>
      <c r="S8" s="284"/>
      <c r="T8" s="391"/>
      <c r="U8" s="284"/>
      <c r="V8" s="280"/>
      <c r="W8" s="280"/>
      <c r="X8" s="280"/>
      <c r="Y8" s="280"/>
      <c r="Z8" s="284"/>
      <c r="AA8" s="284"/>
      <c r="AB8" s="284"/>
      <c r="AC8" s="308"/>
      <c r="AD8" s="308"/>
      <c r="AE8" s="308"/>
      <c r="AF8" s="308"/>
      <c r="AG8" s="308"/>
      <c r="AH8" s="308"/>
      <c r="AI8" s="296"/>
      <c r="AJ8" s="296"/>
      <c r="AK8" s="296"/>
      <c r="AL8" s="296"/>
      <c r="AM8" s="296"/>
      <c r="AN8" s="296"/>
      <c r="AO8" s="296"/>
      <c r="AP8" s="296"/>
      <c r="AQ8" s="296"/>
      <c r="AR8" s="320"/>
      <c r="AS8" s="322"/>
      <c r="AT8" s="288"/>
      <c r="AU8" s="290"/>
      <c r="AV8" s="288"/>
      <c r="AW8" s="292"/>
      <c r="AX8" s="294"/>
      <c r="AY8" s="191"/>
      <c r="AZ8" s="191"/>
    </row>
    <row r="9" spans="1:52" ht="56" x14ac:dyDescent="0.35">
      <c r="A9" s="274" t="s">
        <v>141</v>
      </c>
      <c r="B9" s="279" t="s">
        <v>142</v>
      </c>
      <c r="C9" s="279" t="s">
        <v>143</v>
      </c>
      <c r="D9" s="279" t="s">
        <v>144</v>
      </c>
      <c r="E9" s="325">
        <v>0</v>
      </c>
      <c r="F9" s="325" t="s">
        <v>145</v>
      </c>
      <c r="G9" s="215">
        <v>1</v>
      </c>
      <c r="H9" s="215" t="s">
        <v>146</v>
      </c>
      <c r="I9" s="215">
        <v>1</v>
      </c>
      <c r="J9" s="278" t="s">
        <v>147</v>
      </c>
      <c r="K9" s="326" t="s">
        <v>148</v>
      </c>
      <c r="L9" s="191" t="s">
        <v>146</v>
      </c>
      <c r="M9" s="191">
        <v>0</v>
      </c>
      <c r="N9" s="191" t="s">
        <v>149</v>
      </c>
      <c r="O9" s="191"/>
      <c r="P9" s="191" t="s">
        <v>150</v>
      </c>
      <c r="Q9" s="191" t="s">
        <v>406</v>
      </c>
      <c r="R9" s="230">
        <v>500</v>
      </c>
      <c r="S9" s="324">
        <f>R9-U9</f>
        <v>245</v>
      </c>
      <c r="T9" s="392">
        <f>U9/R9</f>
        <v>0.51</v>
      </c>
      <c r="U9" s="213">
        <f>25+71+159</f>
        <v>255</v>
      </c>
      <c r="V9" s="262" t="s">
        <v>339</v>
      </c>
      <c r="W9" s="328" t="s">
        <v>407</v>
      </c>
      <c r="X9" s="237" t="s">
        <v>408</v>
      </c>
      <c r="Y9" s="191" t="s">
        <v>409</v>
      </c>
      <c r="Z9" s="191" t="s">
        <v>151</v>
      </c>
      <c r="AA9" s="191" t="s">
        <v>152</v>
      </c>
      <c r="AB9" s="191" t="s">
        <v>153</v>
      </c>
      <c r="AC9" s="43" t="s">
        <v>154</v>
      </c>
      <c r="AD9" s="43" t="s">
        <v>410</v>
      </c>
      <c r="AE9" s="43">
        <v>1</v>
      </c>
      <c r="AF9" s="49">
        <v>0.2</v>
      </c>
      <c r="AG9" s="50">
        <v>44927</v>
      </c>
      <c r="AH9" s="50">
        <v>45291</v>
      </c>
      <c r="AI9" s="43">
        <v>365</v>
      </c>
      <c r="AJ9" s="43">
        <v>245</v>
      </c>
      <c r="AK9" s="43">
        <v>255</v>
      </c>
      <c r="AL9" s="43" t="s">
        <v>155</v>
      </c>
      <c r="AM9" s="43" t="s">
        <v>156</v>
      </c>
      <c r="AN9" s="43" t="s">
        <v>157</v>
      </c>
      <c r="AO9" s="51">
        <v>0</v>
      </c>
      <c r="AP9" s="215" t="s">
        <v>343</v>
      </c>
      <c r="AQ9" s="215" t="s">
        <v>367</v>
      </c>
      <c r="AR9" s="215" t="s">
        <v>368</v>
      </c>
      <c r="AS9" s="43" t="s">
        <v>158</v>
      </c>
      <c r="AT9" s="43" t="s">
        <v>159</v>
      </c>
      <c r="AU9" s="43" t="s">
        <v>159</v>
      </c>
      <c r="AV9" s="43" t="s">
        <v>159</v>
      </c>
      <c r="AW9" s="43" t="s">
        <v>159</v>
      </c>
      <c r="AX9" s="43" t="s">
        <v>423</v>
      </c>
      <c r="AY9" s="191" t="s">
        <v>416</v>
      </c>
      <c r="AZ9" s="191" t="s">
        <v>417</v>
      </c>
    </row>
    <row r="10" spans="1:52" ht="216" hidden="1" customHeight="1" x14ac:dyDescent="0.35">
      <c r="A10" s="275"/>
      <c r="B10" s="279"/>
      <c r="C10" s="279"/>
      <c r="D10" s="279"/>
      <c r="E10" s="283"/>
      <c r="F10" s="283"/>
      <c r="G10" s="218"/>
      <c r="H10" s="218"/>
      <c r="I10" s="218"/>
      <c r="J10" s="323"/>
      <c r="K10" s="327"/>
      <c r="L10" s="217"/>
      <c r="M10" s="191"/>
      <c r="N10" s="217"/>
      <c r="O10" s="217"/>
      <c r="P10" s="217"/>
      <c r="Q10" s="191"/>
      <c r="R10" s="214"/>
      <c r="S10" s="214"/>
      <c r="T10" s="393"/>
      <c r="U10" s="214"/>
      <c r="V10" s="262"/>
      <c r="W10" s="328"/>
      <c r="X10" s="237"/>
      <c r="Y10" s="191"/>
      <c r="Z10" s="217"/>
      <c r="AA10" s="217"/>
      <c r="AB10" s="217"/>
      <c r="AC10" s="43" t="s">
        <v>160</v>
      </c>
      <c r="AD10" s="43" t="s">
        <v>411</v>
      </c>
      <c r="AE10" s="43">
        <v>1</v>
      </c>
      <c r="AF10" s="49">
        <v>0.2</v>
      </c>
      <c r="AG10" s="50">
        <v>44927</v>
      </c>
      <c r="AH10" s="50">
        <v>45291</v>
      </c>
      <c r="AI10" s="43">
        <v>365</v>
      </c>
      <c r="AJ10" s="43">
        <v>245</v>
      </c>
      <c r="AK10" s="43">
        <v>255</v>
      </c>
      <c r="AL10" s="43" t="s">
        <v>155</v>
      </c>
      <c r="AM10" s="43" t="s">
        <v>156</v>
      </c>
      <c r="AN10" s="43" t="s">
        <v>157</v>
      </c>
      <c r="AO10" s="51">
        <v>0</v>
      </c>
      <c r="AP10" s="218"/>
      <c r="AQ10" s="218"/>
      <c r="AR10" s="218"/>
      <c r="AS10" s="43" t="s">
        <v>158</v>
      </c>
      <c r="AT10" s="43" t="s">
        <v>159</v>
      </c>
      <c r="AU10" s="43" t="s">
        <v>159</v>
      </c>
      <c r="AV10" s="43" t="s">
        <v>159</v>
      </c>
      <c r="AW10" s="43" t="s">
        <v>159</v>
      </c>
      <c r="AX10" s="43" t="s">
        <v>424</v>
      </c>
      <c r="AY10" s="191"/>
      <c r="AZ10" s="191"/>
    </row>
    <row r="11" spans="1:52" ht="126" hidden="1" x14ac:dyDescent="0.35">
      <c r="A11" s="275"/>
      <c r="B11" s="279"/>
      <c r="C11" s="279"/>
      <c r="D11" s="279"/>
      <c r="E11" s="283"/>
      <c r="F11" s="283"/>
      <c r="G11" s="218"/>
      <c r="H11" s="218"/>
      <c r="I11" s="218"/>
      <c r="J11" s="323"/>
      <c r="K11" s="327"/>
      <c r="L11" s="217"/>
      <c r="M11" s="191"/>
      <c r="N11" s="217"/>
      <c r="O11" s="217"/>
      <c r="P11" s="217"/>
      <c r="Q11" s="191"/>
      <c r="R11" s="214"/>
      <c r="S11" s="214"/>
      <c r="T11" s="393"/>
      <c r="U11" s="214"/>
      <c r="V11" s="262"/>
      <c r="W11" s="328"/>
      <c r="X11" s="237"/>
      <c r="Y11" s="191"/>
      <c r="Z11" s="217"/>
      <c r="AA11" s="217"/>
      <c r="AB11" s="217"/>
      <c r="AC11" s="43" t="s">
        <v>161</v>
      </c>
      <c r="AD11" s="43" t="s">
        <v>412</v>
      </c>
      <c r="AE11" s="43">
        <v>1</v>
      </c>
      <c r="AF11" s="49">
        <v>0.4</v>
      </c>
      <c r="AG11" s="50">
        <v>44927</v>
      </c>
      <c r="AH11" s="50">
        <v>45291</v>
      </c>
      <c r="AI11" s="43">
        <v>365</v>
      </c>
      <c r="AJ11" s="43">
        <v>245</v>
      </c>
      <c r="AK11" s="43">
        <v>255</v>
      </c>
      <c r="AL11" s="43" t="s">
        <v>155</v>
      </c>
      <c r="AM11" s="43" t="s">
        <v>156</v>
      </c>
      <c r="AN11" s="43" t="s">
        <v>157</v>
      </c>
      <c r="AO11" s="51">
        <v>600000000</v>
      </c>
      <c r="AP11" s="218"/>
      <c r="AQ11" s="218"/>
      <c r="AR11" s="218"/>
      <c r="AS11" s="43" t="s">
        <v>162</v>
      </c>
      <c r="AT11" s="43" t="s">
        <v>163</v>
      </c>
      <c r="AU11" s="43" t="s">
        <v>414</v>
      </c>
      <c r="AV11" s="43" t="s">
        <v>243</v>
      </c>
      <c r="AW11" s="55">
        <v>44958</v>
      </c>
      <c r="AX11" s="43" t="s">
        <v>425</v>
      </c>
      <c r="AY11" s="191"/>
      <c r="AZ11" s="191"/>
    </row>
    <row r="12" spans="1:52" ht="216" hidden="1" customHeight="1" x14ac:dyDescent="0.35">
      <c r="A12" s="275"/>
      <c r="B12" s="279"/>
      <c r="C12" s="279"/>
      <c r="D12" s="279"/>
      <c r="E12" s="283"/>
      <c r="F12" s="283"/>
      <c r="G12" s="218"/>
      <c r="H12" s="218"/>
      <c r="I12" s="218"/>
      <c r="J12" s="323"/>
      <c r="K12" s="327"/>
      <c r="L12" s="217"/>
      <c r="M12" s="191"/>
      <c r="N12" s="217"/>
      <c r="O12" s="217"/>
      <c r="P12" s="217"/>
      <c r="Q12" s="191"/>
      <c r="R12" s="214"/>
      <c r="S12" s="214"/>
      <c r="T12" s="393"/>
      <c r="U12" s="214"/>
      <c r="V12" s="262"/>
      <c r="W12" s="328"/>
      <c r="X12" s="237"/>
      <c r="Y12" s="191"/>
      <c r="Z12" s="217"/>
      <c r="AA12" s="217"/>
      <c r="AB12" s="217"/>
      <c r="AC12" s="43" t="s">
        <v>164</v>
      </c>
      <c r="AD12" s="43" t="s">
        <v>413</v>
      </c>
      <c r="AE12" s="43">
        <v>1</v>
      </c>
      <c r="AF12" s="49">
        <v>0.2</v>
      </c>
      <c r="AG12" s="50">
        <v>44927</v>
      </c>
      <c r="AH12" s="50">
        <v>45291</v>
      </c>
      <c r="AI12" s="43">
        <v>365</v>
      </c>
      <c r="AJ12" s="43">
        <v>245</v>
      </c>
      <c r="AK12" s="43">
        <v>255</v>
      </c>
      <c r="AL12" s="43" t="s">
        <v>155</v>
      </c>
      <c r="AM12" s="43" t="s">
        <v>156</v>
      </c>
      <c r="AN12" s="43" t="s">
        <v>157</v>
      </c>
      <c r="AO12" s="51">
        <v>0</v>
      </c>
      <c r="AP12" s="216"/>
      <c r="AQ12" s="216"/>
      <c r="AR12" s="216"/>
      <c r="AS12" s="43" t="s">
        <v>158</v>
      </c>
      <c r="AT12" s="43" t="s">
        <v>159</v>
      </c>
      <c r="AU12" s="43" t="s">
        <v>159</v>
      </c>
      <c r="AV12" s="43" t="s">
        <v>159</v>
      </c>
      <c r="AW12" s="43" t="s">
        <v>159</v>
      </c>
      <c r="AX12" s="43" t="s">
        <v>415</v>
      </c>
      <c r="AY12" s="191"/>
      <c r="AZ12" s="191"/>
    </row>
    <row r="13" spans="1:52" ht="50.25" customHeight="1" x14ac:dyDescent="0.35">
      <c r="A13" s="275"/>
      <c r="B13" s="279"/>
      <c r="C13" s="279"/>
      <c r="D13" s="279"/>
      <c r="E13" s="283"/>
      <c r="F13" s="283"/>
      <c r="G13" s="218"/>
      <c r="H13" s="218"/>
      <c r="I13" s="218"/>
      <c r="J13" s="278" t="s">
        <v>165</v>
      </c>
      <c r="K13" s="57" t="s">
        <v>166</v>
      </c>
      <c r="L13" s="43" t="s">
        <v>146</v>
      </c>
      <c r="M13" s="43">
        <v>0</v>
      </c>
      <c r="N13" s="57" t="s">
        <v>167</v>
      </c>
      <c r="O13" s="43" t="s">
        <v>150</v>
      </c>
      <c r="P13" s="43"/>
      <c r="Q13" s="43" t="s">
        <v>418</v>
      </c>
      <c r="R13" s="46">
        <v>1</v>
      </c>
      <c r="S13" s="54" t="s">
        <v>168</v>
      </c>
      <c r="T13" s="144">
        <f>U13/R13</f>
        <v>1</v>
      </c>
      <c r="U13" s="47">
        <v>1</v>
      </c>
      <c r="V13" s="234" t="s">
        <v>339</v>
      </c>
      <c r="W13" s="227" t="s">
        <v>407</v>
      </c>
      <c r="X13" s="231" t="s">
        <v>408</v>
      </c>
      <c r="Y13" s="215" t="s">
        <v>409</v>
      </c>
      <c r="Z13" s="215" t="s">
        <v>169</v>
      </c>
      <c r="AA13" s="215" t="s">
        <v>170</v>
      </c>
      <c r="AB13" s="215" t="s">
        <v>427</v>
      </c>
      <c r="AC13" s="43" t="s">
        <v>419</v>
      </c>
      <c r="AD13" s="43" t="s">
        <v>159</v>
      </c>
      <c r="AE13" s="43" t="s">
        <v>159</v>
      </c>
      <c r="AF13" s="43" t="s">
        <v>159</v>
      </c>
      <c r="AG13" s="43" t="s">
        <v>159</v>
      </c>
      <c r="AH13" s="43" t="s">
        <v>159</v>
      </c>
      <c r="AI13" s="43" t="s">
        <v>159</v>
      </c>
      <c r="AJ13" s="43" t="s">
        <v>159</v>
      </c>
      <c r="AK13" s="43" t="s">
        <v>159</v>
      </c>
      <c r="AL13" s="43"/>
      <c r="AM13" s="43"/>
      <c r="AN13" s="43"/>
      <c r="AO13" s="51" t="s">
        <v>159</v>
      </c>
      <c r="AP13" s="215" t="s">
        <v>343</v>
      </c>
      <c r="AQ13" s="215" t="s">
        <v>169</v>
      </c>
      <c r="AR13" s="215" t="s">
        <v>171</v>
      </c>
      <c r="AS13" s="43" t="s">
        <v>159</v>
      </c>
      <c r="AT13" s="43" t="s">
        <v>159</v>
      </c>
      <c r="AU13" s="43" t="s">
        <v>159</v>
      </c>
      <c r="AV13" s="43" t="s">
        <v>159</v>
      </c>
      <c r="AW13" s="43" t="s">
        <v>159</v>
      </c>
      <c r="AX13" s="43" t="s">
        <v>159</v>
      </c>
      <c r="AY13" s="191" t="s">
        <v>416</v>
      </c>
      <c r="AZ13" s="191" t="s">
        <v>417</v>
      </c>
    </row>
    <row r="14" spans="1:52" ht="46.5" customHeight="1" x14ac:dyDescent="0.35">
      <c r="A14" s="275"/>
      <c r="B14" s="279"/>
      <c r="C14" s="279"/>
      <c r="D14" s="279"/>
      <c r="E14" s="283"/>
      <c r="F14" s="283"/>
      <c r="G14" s="218"/>
      <c r="H14" s="218"/>
      <c r="I14" s="218"/>
      <c r="J14" s="278"/>
      <c r="K14" s="191" t="s">
        <v>172</v>
      </c>
      <c r="L14" s="217" t="s">
        <v>146</v>
      </c>
      <c r="M14" s="217">
        <v>0</v>
      </c>
      <c r="N14" s="191" t="s">
        <v>173</v>
      </c>
      <c r="O14" s="191"/>
      <c r="P14" s="217" t="s">
        <v>150</v>
      </c>
      <c r="Q14" s="217" t="s">
        <v>437</v>
      </c>
      <c r="R14" s="230">
        <v>1</v>
      </c>
      <c r="S14" s="214" t="s">
        <v>168</v>
      </c>
      <c r="T14" s="394">
        <f>U14/R14</f>
        <v>1</v>
      </c>
      <c r="U14" s="230">
        <v>1</v>
      </c>
      <c r="V14" s="235"/>
      <c r="W14" s="228"/>
      <c r="X14" s="232"/>
      <c r="Y14" s="218"/>
      <c r="Z14" s="218"/>
      <c r="AA14" s="218"/>
      <c r="AB14" s="218"/>
      <c r="AC14" s="43" t="s">
        <v>174</v>
      </c>
      <c r="AD14" s="43" t="s">
        <v>428</v>
      </c>
      <c r="AE14" s="43">
        <v>1</v>
      </c>
      <c r="AF14" s="49">
        <v>0.05</v>
      </c>
      <c r="AG14" s="50">
        <v>44927</v>
      </c>
      <c r="AH14" s="50">
        <v>45291</v>
      </c>
      <c r="AI14" s="43">
        <v>365</v>
      </c>
      <c r="AJ14" s="43">
        <v>1028736</v>
      </c>
      <c r="AK14" s="43">
        <v>1028736</v>
      </c>
      <c r="AL14" s="43" t="s">
        <v>155</v>
      </c>
      <c r="AM14" s="43" t="s">
        <v>156</v>
      </c>
      <c r="AN14" s="43" t="s">
        <v>157</v>
      </c>
      <c r="AO14" s="51">
        <v>0</v>
      </c>
      <c r="AP14" s="218"/>
      <c r="AQ14" s="218"/>
      <c r="AR14" s="218"/>
      <c r="AS14" s="43" t="s">
        <v>158</v>
      </c>
      <c r="AT14" s="43" t="s">
        <v>159</v>
      </c>
      <c r="AU14" s="43" t="s">
        <v>159</v>
      </c>
      <c r="AV14" s="43" t="s">
        <v>159</v>
      </c>
      <c r="AW14" s="43" t="s">
        <v>159</v>
      </c>
      <c r="AX14" s="191" t="s">
        <v>422</v>
      </c>
      <c r="AY14" s="191"/>
      <c r="AZ14" s="191"/>
    </row>
    <row r="15" spans="1:52" ht="51" hidden="1" customHeight="1" x14ac:dyDescent="0.35">
      <c r="A15" s="275"/>
      <c r="B15" s="279"/>
      <c r="C15" s="279"/>
      <c r="D15" s="279"/>
      <c r="E15" s="283"/>
      <c r="F15" s="283"/>
      <c r="G15" s="218"/>
      <c r="H15" s="218"/>
      <c r="I15" s="218"/>
      <c r="J15" s="278"/>
      <c r="K15" s="191"/>
      <c r="L15" s="217"/>
      <c r="M15" s="217"/>
      <c r="N15" s="191"/>
      <c r="O15" s="191"/>
      <c r="P15" s="217"/>
      <c r="Q15" s="217"/>
      <c r="R15" s="230"/>
      <c r="S15" s="214"/>
      <c r="T15" s="394"/>
      <c r="U15" s="230"/>
      <c r="V15" s="235"/>
      <c r="W15" s="228"/>
      <c r="X15" s="232"/>
      <c r="Y15" s="218"/>
      <c r="Z15" s="218"/>
      <c r="AA15" s="218"/>
      <c r="AB15" s="218"/>
      <c r="AC15" s="45" t="s">
        <v>175</v>
      </c>
      <c r="AD15" s="43" t="s">
        <v>429</v>
      </c>
      <c r="AE15" s="43">
        <v>1</v>
      </c>
      <c r="AF15" s="49">
        <v>0.05</v>
      </c>
      <c r="AG15" s="50">
        <v>44927</v>
      </c>
      <c r="AH15" s="50">
        <v>45291</v>
      </c>
      <c r="AI15" s="43">
        <v>365</v>
      </c>
      <c r="AJ15" s="43">
        <v>1028736</v>
      </c>
      <c r="AK15" s="43">
        <v>1028736</v>
      </c>
      <c r="AL15" s="43" t="s">
        <v>155</v>
      </c>
      <c r="AM15" s="43" t="s">
        <v>156</v>
      </c>
      <c r="AN15" s="43" t="s">
        <v>157</v>
      </c>
      <c r="AO15" s="51">
        <v>0</v>
      </c>
      <c r="AP15" s="218"/>
      <c r="AQ15" s="218"/>
      <c r="AR15" s="218"/>
      <c r="AS15" s="43" t="s">
        <v>158</v>
      </c>
      <c r="AT15" s="43" t="s">
        <v>159</v>
      </c>
      <c r="AU15" s="43" t="s">
        <v>159</v>
      </c>
      <c r="AV15" s="43" t="s">
        <v>159</v>
      </c>
      <c r="AW15" s="43" t="s">
        <v>159</v>
      </c>
      <c r="AX15" s="191"/>
      <c r="AY15" s="191"/>
      <c r="AZ15" s="191"/>
    </row>
    <row r="16" spans="1:52" ht="60.75" customHeight="1" x14ac:dyDescent="0.35">
      <c r="A16" s="275"/>
      <c r="B16" s="279"/>
      <c r="C16" s="279"/>
      <c r="D16" s="279"/>
      <c r="E16" s="283"/>
      <c r="F16" s="283"/>
      <c r="G16" s="218"/>
      <c r="H16" s="218"/>
      <c r="I16" s="218"/>
      <c r="J16" s="278"/>
      <c r="K16" s="191" t="s">
        <v>176</v>
      </c>
      <c r="L16" s="217" t="s">
        <v>146</v>
      </c>
      <c r="M16" s="217">
        <v>0</v>
      </c>
      <c r="N16" s="191" t="s">
        <v>420</v>
      </c>
      <c r="O16" s="191"/>
      <c r="P16" s="191" t="s">
        <v>150</v>
      </c>
      <c r="Q16" s="191" t="s">
        <v>436</v>
      </c>
      <c r="R16" s="230">
        <v>4</v>
      </c>
      <c r="S16" s="214">
        <v>2</v>
      </c>
      <c r="T16" s="393">
        <f>U16/R16</f>
        <v>0.5</v>
      </c>
      <c r="U16" s="213">
        <v>2</v>
      </c>
      <c r="V16" s="235"/>
      <c r="W16" s="228"/>
      <c r="X16" s="232"/>
      <c r="Y16" s="218"/>
      <c r="Z16" s="218"/>
      <c r="AA16" s="218"/>
      <c r="AB16" s="218"/>
      <c r="AC16" s="45" t="s">
        <v>421</v>
      </c>
      <c r="AD16" s="43" t="s">
        <v>430</v>
      </c>
      <c r="AE16" s="43">
        <v>2</v>
      </c>
      <c r="AF16" s="49">
        <v>0.05</v>
      </c>
      <c r="AG16" s="50"/>
      <c r="AH16" s="50"/>
      <c r="AI16" s="43">
        <v>365</v>
      </c>
      <c r="AJ16" s="43">
        <v>1028736</v>
      </c>
      <c r="AK16" s="43">
        <v>1028736</v>
      </c>
      <c r="AL16" s="43"/>
      <c r="AM16" s="43"/>
      <c r="AN16" s="43"/>
      <c r="AO16" s="51">
        <v>142328500</v>
      </c>
      <c r="AP16" s="218"/>
      <c r="AQ16" s="218"/>
      <c r="AR16" s="218"/>
      <c r="AS16" s="43" t="s">
        <v>162</v>
      </c>
      <c r="AT16" s="43" t="s">
        <v>434</v>
      </c>
      <c r="AU16" s="43" t="s">
        <v>388</v>
      </c>
      <c r="AV16" s="43" t="s">
        <v>243</v>
      </c>
      <c r="AW16" s="55">
        <v>44958</v>
      </c>
      <c r="AX16" s="57" t="s">
        <v>441</v>
      </c>
      <c r="AY16" s="191"/>
      <c r="AZ16" s="191"/>
    </row>
    <row r="17" spans="1:52" ht="51" hidden="1" customHeight="1" x14ac:dyDescent="0.35">
      <c r="A17" s="275"/>
      <c r="B17" s="279"/>
      <c r="C17" s="279"/>
      <c r="D17" s="279"/>
      <c r="E17" s="283"/>
      <c r="F17" s="283"/>
      <c r="G17" s="218"/>
      <c r="H17" s="218"/>
      <c r="I17" s="218"/>
      <c r="J17" s="278"/>
      <c r="K17" s="191"/>
      <c r="L17" s="217"/>
      <c r="M17" s="217"/>
      <c r="N17" s="191"/>
      <c r="O17" s="191"/>
      <c r="P17" s="191"/>
      <c r="Q17" s="191"/>
      <c r="R17" s="230"/>
      <c r="S17" s="214"/>
      <c r="T17" s="393"/>
      <c r="U17" s="213"/>
      <c r="V17" s="235"/>
      <c r="W17" s="228"/>
      <c r="X17" s="232"/>
      <c r="Y17" s="218"/>
      <c r="Z17" s="218"/>
      <c r="AA17" s="218"/>
      <c r="AB17" s="218"/>
      <c r="AC17" s="43" t="s">
        <v>177</v>
      </c>
      <c r="AD17" s="43" t="s">
        <v>413</v>
      </c>
      <c r="AE17" s="43">
        <v>1</v>
      </c>
      <c r="AF17" s="49">
        <v>0.2</v>
      </c>
      <c r="AG17" s="50">
        <v>44927</v>
      </c>
      <c r="AH17" s="50">
        <v>45291</v>
      </c>
      <c r="AI17" s="43">
        <v>365</v>
      </c>
      <c r="AJ17" s="43">
        <v>1028736</v>
      </c>
      <c r="AK17" s="43">
        <v>1028736</v>
      </c>
      <c r="AL17" s="43" t="s">
        <v>155</v>
      </c>
      <c r="AM17" s="43" t="s">
        <v>156</v>
      </c>
      <c r="AN17" s="43" t="s">
        <v>157</v>
      </c>
      <c r="AO17" s="51">
        <v>0</v>
      </c>
      <c r="AP17" s="218"/>
      <c r="AQ17" s="218"/>
      <c r="AR17" s="218"/>
      <c r="AS17" s="43" t="s">
        <v>158</v>
      </c>
      <c r="AT17" s="43" t="s">
        <v>159</v>
      </c>
      <c r="AU17" s="43" t="s">
        <v>159</v>
      </c>
      <c r="AV17" s="43" t="s">
        <v>159</v>
      </c>
      <c r="AW17" s="43" t="s">
        <v>159</v>
      </c>
      <c r="AX17" s="57" t="s">
        <v>440</v>
      </c>
      <c r="AY17" s="191"/>
      <c r="AZ17" s="191"/>
    </row>
    <row r="18" spans="1:52" ht="51" hidden="1" customHeight="1" x14ac:dyDescent="0.35">
      <c r="A18" s="275"/>
      <c r="B18" s="279"/>
      <c r="C18" s="279"/>
      <c r="D18" s="279"/>
      <c r="E18" s="283"/>
      <c r="F18" s="283"/>
      <c r="G18" s="218"/>
      <c r="H18" s="218"/>
      <c r="I18" s="218"/>
      <c r="J18" s="278"/>
      <c r="K18" s="191"/>
      <c r="L18" s="217"/>
      <c r="M18" s="217"/>
      <c r="N18" s="191"/>
      <c r="O18" s="191"/>
      <c r="P18" s="191"/>
      <c r="Q18" s="191"/>
      <c r="R18" s="230"/>
      <c r="S18" s="214"/>
      <c r="T18" s="393"/>
      <c r="U18" s="213"/>
      <c r="V18" s="235"/>
      <c r="W18" s="228"/>
      <c r="X18" s="232"/>
      <c r="Y18" s="218"/>
      <c r="Z18" s="218"/>
      <c r="AA18" s="218"/>
      <c r="AB18" s="218"/>
      <c r="AC18" s="52" t="s">
        <v>178</v>
      </c>
      <c r="AD18" s="52" t="s">
        <v>431</v>
      </c>
      <c r="AE18" s="43">
        <v>1</v>
      </c>
      <c r="AF18" s="49">
        <v>0.2</v>
      </c>
      <c r="AG18" s="50">
        <v>44927</v>
      </c>
      <c r="AH18" s="50">
        <v>45291</v>
      </c>
      <c r="AI18" s="43">
        <v>365</v>
      </c>
      <c r="AJ18" s="43">
        <v>1028736</v>
      </c>
      <c r="AK18" s="43">
        <v>1028736</v>
      </c>
      <c r="AL18" s="43" t="s">
        <v>155</v>
      </c>
      <c r="AM18" s="43" t="s">
        <v>156</v>
      </c>
      <c r="AN18" s="43" t="s">
        <v>157</v>
      </c>
      <c r="AO18" s="51">
        <v>57500000</v>
      </c>
      <c r="AP18" s="218"/>
      <c r="AQ18" s="218"/>
      <c r="AR18" s="218"/>
      <c r="AS18" s="43" t="s">
        <v>162</v>
      </c>
      <c r="AT18" s="43" t="s">
        <v>435</v>
      </c>
      <c r="AU18" s="43" t="s">
        <v>208</v>
      </c>
      <c r="AV18" s="43" t="s">
        <v>243</v>
      </c>
      <c r="AW18" s="55">
        <v>44927</v>
      </c>
      <c r="AX18" s="57" t="s">
        <v>438</v>
      </c>
      <c r="AY18" s="191"/>
      <c r="AZ18" s="191"/>
    </row>
    <row r="19" spans="1:52" ht="42" x14ac:dyDescent="0.35">
      <c r="A19" s="275"/>
      <c r="B19" s="279"/>
      <c r="C19" s="279"/>
      <c r="D19" s="279"/>
      <c r="E19" s="283"/>
      <c r="F19" s="283"/>
      <c r="G19" s="218"/>
      <c r="H19" s="218"/>
      <c r="I19" s="218"/>
      <c r="J19" s="278"/>
      <c r="K19" s="191" t="s">
        <v>179</v>
      </c>
      <c r="L19" s="217" t="s">
        <v>146</v>
      </c>
      <c r="M19" s="217">
        <v>100</v>
      </c>
      <c r="N19" s="191" t="s">
        <v>180</v>
      </c>
      <c r="O19" s="191"/>
      <c r="P19" s="217" t="s">
        <v>150</v>
      </c>
      <c r="Q19" s="191" t="s">
        <v>436</v>
      </c>
      <c r="R19" s="230">
        <v>200</v>
      </c>
      <c r="S19" s="214" t="s">
        <v>168</v>
      </c>
      <c r="T19" s="394">
        <f>U19/R19</f>
        <v>1.0449999999999999</v>
      </c>
      <c r="U19" s="359">
        <v>209</v>
      </c>
      <c r="V19" s="235"/>
      <c r="W19" s="228"/>
      <c r="X19" s="232"/>
      <c r="Y19" s="218"/>
      <c r="Z19" s="218"/>
      <c r="AA19" s="218"/>
      <c r="AB19" s="218"/>
      <c r="AC19" s="52" t="s">
        <v>181</v>
      </c>
      <c r="AD19" s="52" t="s">
        <v>432</v>
      </c>
      <c r="AE19" s="43">
        <v>1</v>
      </c>
      <c r="AF19" s="49">
        <v>0.05</v>
      </c>
      <c r="AG19" s="50">
        <v>44927</v>
      </c>
      <c r="AH19" s="50">
        <v>45291</v>
      </c>
      <c r="AI19" s="43">
        <v>365</v>
      </c>
      <c r="AJ19" s="43">
        <v>1028736</v>
      </c>
      <c r="AK19" s="43">
        <v>1028736</v>
      </c>
      <c r="AL19" s="43" t="s">
        <v>155</v>
      </c>
      <c r="AM19" s="43" t="s">
        <v>156</v>
      </c>
      <c r="AN19" s="43" t="s">
        <v>157</v>
      </c>
      <c r="AO19" s="51">
        <v>0</v>
      </c>
      <c r="AP19" s="218"/>
      <c r="AQ19" s="218"/>
      <c r="AR19" s="218"/>
      <c r="AS19" s="43" t="s">
        <v>158</v>
      </c>
      <c r="AT19" s="43" t="s">
        <v>159</v>
      </c>
      <c r="AU19" s="43" t="s">
        <v>159</v>
      </c>
      <c r="AV19" s="43" t="s">
        <v>159</v>
      </c>
      <c r="AW19" s="43" t="s">
        <v>159</v>
      </c>
      <c r="AX19" s="57" t="s">
        <v>439</v>
      </c>
      <c r="AY19" s="191"/>
      <c r="AZ19" s="191"/>
    </row>
    <row r="20" spans="1:52" ht="51" hidden="1" customHeight="1" x14ac:dyDescent="0.35">
      <c r="A20" s="275"/>
      <c r="B20" s="279"/>
      <c r="C20" s="279"/>
      <c r="D20" s="279"/>
      <c r="E20" s="283"/>
      <c r="F20" s="283"/>
      <c r="G20" s="218"/>
      <c r="H20" s="218"/>
      <c r="I20" s="218"/>
      <c r="J20" s="278"/>
      <c r="K20" s="191"/>
      <c r="L20" s="217"/>
      <c r="M20" s="217"/>
      <c r="N20" s="191"/>
      <c r="O20" s="191"/>
      <c r="P20" s="217"/>
      <c r="Q20" s="191"/>
      <c r="R20" s="230"/>
      <c r="S20" s="214"/>
      <c r="T20" s="394"/>
      <c r="U20" s="359"/>
      <c r="V20" s="235"/>
      <c r="W20" s="228"/>
      <c r="X20" s="232"/>
      <c r="Y20" s="218"/>
      <c r="Z20" s="218"/>
      <c r="AA20" s="218"/>
      <c r="AB20" s="218"/>
      <c r="AC20" s="52" t="s">
        <v>182</v>
      </c>
      <c r="AD20" s="52" t="s">
        <v>433</v>
      </c>
      <c r="AE20" s="43">
        <v>1</v>
      </c>
      <c r="AF20" s="49">
        <v>0.05</v>
      </c>
      <c r="AG20" s="50">
        <v>44927</v>
      </c>
      <c r="AH20" s="50">
        <v>45291</v>
      </c>
      <c r="AI20" s="43">
        <v>365</v>
      </c>
      <c r="AJ20" s="43">
        <v>1028736</v>
      </c>
      <c r="AK20" s="43">
        <v>1028736</v>
      </c>
      <c r="AL20" s="43" t="s">
        <v>155</v>
      </c>
      <c r="AM20" s="43" t="s">
        <v>156</v>
      </c>
      <c r="AN20" s="43" t="s">
        <v>157</v>
      </c>
      <c r="AO20" s="51">
        <v>0</v>
      </c>
      <c r="AP20" s="218"/>
      <c r="AQ20" s="218"/>
      <c r="AR20" s="218"/>
      <c r="AS20" s="43" t="s">
        <v>158</v>
      </c>
      <c r="AT20" s="43" t="s">
        <v>159</v>
      </c>
      <c r="AU20" s="43" t="s">
        <v>159</v>
      </c>
      <c r="AV20" s="43" t="s">
        <v>159</v>
      </c>
      <c r="AW20" s="43" t="s">
        <v>159</v>
      </c>
      <c r="AX20" s="57" t="s">
        <v>532</v>
      </c>
      <c r="AY20" s="191"/>
      <c r="AZ20" s="191"/>
    </row>
    <row r="21" spans="1:52" ht="51" hidden="1" customHeight="1" x14ac:dyDescent="0.35">
      <c r="A21" s="275"/>
      <c r="B21" s="279"/>
      <c r="C21" s="279"/>
      <c r="D21" s="279"/>
      <c r="E21" s="283"/>
      <c r="F21" s="283"/>
      <c r="G21" s="218"/>
      <c r="H21" s="218"/>
      <c r="I21" s="218"/>
      <c r="J21" s="278"/>
      <c r="K21" s="191"/>
      <c r="L21" s="217"/>
      <c r="M21" s="217"/>
      <c r="N21" s="191"/>
      <c r="O21" s="191"/>
      <c r="P21" s="217"/>
      <c r="Q21" s="191"/>
      <c r="R21" s="230"/>
      <c r="S21" s="214"/>
      <c r="T21" s="394"/>
      <c r="U21" s="359"/>
      <c r="V21" s="235"/>
      <c r="W21" s="228"/>
      <c r="X21" s="232"/>
      <c r="Y21" s="218"/>
      <c r="Z21" s="218"/>
      <c r="AA21" s="218"/>
      <c r="AB21" s="218"/>
      <c r="AC21" s="52" t="s">
        <v>183</v>
      </c>
      <c r="AD21" s="52" t="s">
        <v>413</v>
      </c>
      <c r="AE21" s="43">
        <v>1</v>
      </c>
      <c r="AF21" s="49">
        <v>0.2</v>
      </c>
      <c r="AG21" s="50">
        <v>44927</v>
      </c>
      <c r="AH21" s="50">
        <v>45291</v>
      </c>
      <c r="AI21" s="43">
        <v>365</v>
      </c>
      <c r="AJ21" s="43">
        <v>1028736</v>
      </c>
      <c r="AK21" s="43">
        <v>1028736</v>
      </c>
      <c r="AL21" s="43" t="s">
        <v>155</v>
      </c>
      <c r="AM21" s="43" t="s">
        <v>156</v>
      </c>
      <c r="AN21" s="43" t="s">
        <v>157</v>
      </c>
      <c r="AO21" s="51">
        <v>44171500</v>
      </c>
      <c r="AP21" s="218"/>
      <c r="AQ21" s="218"/>
      <c r="AR21" s="218"/>
      <c r="AS21" s="43" t="s">
        <v>162</v>
      </c>
      <c r="AT21" s="43" t="s">
        <v>184</v>
      </c>
      <c r="AU21" s="43" t="s">
        <v>208</v>
      </c>
      <c r="AV21" s="43" t="s">
        <v>243</v>
      </c>
      <c r="AW21" s="55">
        <v>44927</v>
      </c>
      <c r="AX21" s="57" t="s">
        <v>440</v>
      </c>
      <c r="AY21" s="191"/>
      <c r="AZ21" s="191"/>
    </row>
    <row r="22" spans="1:52" ht="98" hidden="1" x14ac:dyDescent="0.35">
      <c r="A22" s="275"/>
      <c r="B22" s="279"/>
      <c r="C22" s="279"/>
      <c r="D22" s="279"/>
      <c r="E22" s="283"/>
      <c r="F22" s="283"/>
      <c r="G22" s="218"/>
      <c r="H22" s="218"/>
      <c r="I22" s="218"/>
      <c r="J22" s="278"/>
      <c r="K22" s="191"/>
      <c r="L22" s="217"/>
      <c r="M22" s="217"/>
      <c r="N22" s="191"/>
      <c r="O22" s="191"/>
      <c r="P22" s="217"/>
      <c r="Q22" s="191"/>
      <c r="R22" s="230"/>
      <c r="S22" s="214"/>
      <c r="T22" s="394"/>
      <c r="U22" s="359"/>
      <c r="V22" s="236"/>
      <c r="W22" s="229"/>
      <c r="X22" s="233"/>
      <c r="Y22" s="216"/>
      <c r="Z22" s="216"/>
      <c r="AA22" s="216"/>
      <c r="AB22" s="216"/>
      <c r="AC22" s="52" t="s">
        <v>426</v>
      </c>
      <c r="AD22" s="52" t="s">
        <v>443</v>
      </c>
      <c r="AE22" s="43">
        <v>1</v>
      </c>
      <c r="AF22" s="49">
        <v>0.15</v>
      </c>
      <c r="AG22" s="50">
        <v>44927</v>
      </c>
      <c r="AH22" s="50">
        <v>45291</v>
      </c>
      <c r="AI22" s="43">
        <v>365</v>
      </c>
      <c r="AJ22" s="43">
        <v>1028736</v>
      </c>
      <c r="AK22" s="43">
        <v>1028736</v>
      </c>
      <c r="AL22" s="43" t="s">
        <v>155</v>
      </c>
      <c r="AM22" s="43" t="s">
        <v>156</v>
      </c>
      <c r="AN22" s="43" t="s">
        <v>157</v>
      </c>
      <c r="AO22" s="51">
        <v>0</v>
      </c>
      <c r="AP22" s="216"/>
      <c r="AQ22" s="216"/>
      <c r="AR22" s="216"/>
      <c r="AS22" s="43" t="s">
        <v>158</v>
      </c>
      <c r="AT22" s="43" t="s">
        <v>159</v>
      </c>
      <c r="AU22" s="43" t="s">
        <v>159</v>
      </c>
      <c r="AV22" s="43" t="s">
        <v>159</v>
      </c>
      <c r="AW22" s="43" t="s">
        <v>159</v>
      </c>
      <c r="AX22" s="57" t="s">
        <v>442</v>
      </c>
      <c r="AY22" s="191"/>
      <c r="AZ22" s="191"/>
    </row>
    <row r="23" spans="1:52" s="32" customFormat="1" ht="51" customHeight="1" x14ac:dyDescent="0.35">
      <c r="A23" s="275"/>
      <c r="B23" s="279"/>
      <c r="C23" s="279"/>
      <c r="D23" s="279"/>
      <c r="E23" s="283"/>
      <c r="F23" s="283"/>
      <c r="G23" s="218"/>
      <c r="H23" s="218"/>
      <c r="I23" s="218"/>
      <c r="J23" s="278" t="s">
        <v>185</v>
      </c>
      <c r="K23" s="52" t="s">
        <v>186</v>
      </c>
      <c r="L23" s="52" t="s">
        <v>146</v>
      </c>
      <c r="M23" s="52">
        <v>0</v>
      </c>
      <c r="N23" s="52" t="s">
        <v>353</v>
      </c>
      <c r="O23" s="52"/>
      <c r="P23" s="52" t="s">
        <v>150</v>
      </c>
      <c r="Q23" s="52" t="s">
        <v>418</v>
      </c>
      <c r="R23" s="52">
        <v>1</v>
      </c>
      <c r="S23" s="52" t="s">
        <v>168</v>
      </c>
      <c r="T23" s="145">
        <f>U23/R23</f>
        <v>1</v>
      </c>
      <c r="U23" s="52">
        <v>1</v>
      </c>
      <c r="V23" s="243" t="s">
        <v>339</v>
      </c>
      <c r="W23" s="243" t="s">
        <v>407</v>
      </c>
      <c r="X23" s="243" t="s">
        <v>408</v>
      </c>
      <c r="Y23" s="243" t="s">
        <v>409</v>
      </c>
      <c r="Z23" s="191" t="s">
        <v>354</v>
      </c>
      <c r="AA23" s="273" t="s">
        <v>355</v>
      </c>
      <c r="AB23" s="191" t="s">
        <v>356</v>
      </c>
      <c r="AC23" s="43" t="s">
        <v>536</v>
      </c>
      <c r="AD23" s="43" t="s">
        <v>537</v>
      </c>
      <c r="AE23" s="43">
        <v>1</v>
      </c>
      <c r="AF23" s="31">
        <v>0.1</v>
      </c>
      <c r="AG23" s="50">
        <v>44927</v>
      </c>
      <c r="AH23" s="50">
        <v>45291</v>
      </c>
      <c r="AI23" s="43">
        <v>365</v>
      </c>
      <c r="AJ23" s="43">
        <v>1028736</v>
      </c>
      <c r="AK23" s="43">
        <v>1028736</v>
      </c>
      <c r="AL23" s="43" t="s">
        <v>155</v>
      </c>
      <c r="AM23" s="43" t="s">
        <v>156</v>
      </c>
      <c r="AN23" s="43" t="s">
        <v>157</v>
      </c>
      <c r="AO23" s="51">
        <v>0</v>
      </c>
      <c r="AP23" s="215" t="s">
        <v>343</v>
      </c>
      <c r="AQ23" s="191" t="s">
        <v>357</v>
      </c>
      <c r="AR23" s="191" t="s">
        <v>358</v>
      </c>
      <c r="AS23" s="43" t="s">
        <v>158</v>
      </c>
      <c r="AT23" s="43" t="s">
        <v>159</v>
      </c>
      <c r="AU23" s="43" t="s">
        <v>159</v>
      </c>
      <c r="AV23" s="43" t="s">
        <v>159</v>
      </c>
      <c r="AW23" s="43" t="s">
        <v>159</v>
      </c>
      <c r="AX23" s="43" t="s">
        <v>540</v>
      </c>
      <c r="AY23" s="215" t="s">
        <v>416</v>
      </c>
      <c r="AZ23" s="215" t="s">
        <v>417</v>
      </c>
    </row>
    <row r="24" spans="1:52" s="32" customFormat="1" ht="65.25" customHeight="1" x14ac:dyDescent="0.35">
      <c r="A24" s="275"/>
      <c r="B24" s="279"/>
      <c r="C24" s="279"/>
      <c r="D24" s="279"/>
      <c r="E24" s="283"/>
      <c r="F24" s="283"/>
      <c r="G24" s="218"/>
      <c r="H24" s="218"/>
      <c r="I24" s="218"/>
      <c r="J24" s="278"/>
      <c r="K24" s="52" t="s">
        <v>533</v>
      </c>
      <c r="L24" s="52" t="s">
        <v>395</v>
      </c>
      <c r="M24" s="52">
        <v>0</v>
      </c>
      <c r="N24" s="52" t="s">
        <v>359</v>
      </c>
      <c r="O24" s="52"/>
      <c r="P24" s="52" t="s">
        <v>150</v>
      </c>
      <c r="Q24" s="52" t="s">
        <v>534</v>
      </c>
      <c r="R24" s="60">
        <v>0.3</v>
      </c>
      <c r="S24" s="52" t="s">
        <v>168</v>
      </c>
      <c r="T24" s="145">
        <f>U24/R24</f>
        <v>1</v>
      </c>
      <c r="U24" s="60">
        <v>0.3</v>
      </c>
      <c r="V24" s="244"/>
      <c r="W24" s="244"/>
      <c r="X24" s="244"/>
      <c r="Y24" s="244"/>
      <c r="Z24" s="191"/>
      <c r="AA24" s="273"/>
      <c r="AB24" s="191"/>
      <c r="AC24" s="43" t="s">
        <v>366</v>
      </c>
      <c r="AD24" s="43" t="s">
        <v>538</v>
      </c>
      <c r="AE24" s="43">
        <v>1</v>
      </c>
      <c r="AF24" s="31">
        <v>0.2</v>
      </c>
      <c r="AG24" s="50">
        <v>44927</v>
      </c>
      <c r="AH24" s="50">
        <v>45291</v>
      </c>
      <c r="AI24" s="43">
        <v>365</v>
      </c>
      <c r="AJ24" s="43">
        <v>1028736</v>
      </c>
      <c r="AK24" s="43">
        <v>1028736</v>
      </c>
      <c r="AL24" s="43" t="s">
        <v>155</v>
      </c>
      <c r="AM24" s="43" t="s">
        <v>156</v>
      </c>
      <c r="AN24" s="43" t="s">
        <v>157</v>
      </c>
      <c r="AO24" s="51">
        <v>0</v>
      </c>
      <c r="AP24" s="218"/>
      <c r="AQ24" s="191"/>
      <c r="AR24" s="191"/>
      <c r="AS24" s="43" t="s">
        <v>158</v>
      </c>
      <c r="AT24" s="43" t="s">
        <v>159</v>
      </c>
      <c r="AU24" s="43" t="s">
        <v>159</v>
      </c>
      <c r="AV24" s="43" t="s">
        <v>159</v>
      </c>
      <c r="AW24" s="43" t="s">
        <v>159</v>
      </c>
      <c r="AX24" s="43" t="s">
        <v>442</v>
      </c>
      <c r="AY24" s="218"/>
      <c r="AZ24" s="218"/>
    </row>
    <row r="25" spans="1:52" s="32" customFormat="1" ht="64.5" customHeight="1" x14ac:dyDescent="0.35">
      <c r="A25" s="275"/>
      <c r="B25" s="279"/>
      <c r="C25" s="279"/>
      <c r="D25" s="279"/>
      <c r="E25" s="283"/>
      <c r="F25" s="283"/>
      <c r="G25" s="218"/>
      <c r="H25" s="218"/>
      <c r="I25" s="218"/>
      <c r="J25" s="278"/>
      <c r="K25" s="191" t="s">
        <v>187</v>
      </c>
      <c r="L25" s="191" t="s">
        <v>296</v>
      </c>
      <c r="M25" s="217">
        <v>0</v>
      </c>
      <c r="N25" s="191" t="s">
        <v>360</v>
      </c>
      <c r="O25" s="217"/>
      <c r="P25" s="191" t="s">
        <v>150</v>
      </c>
      <c r="Q25" s="217" t="s">
        <v>535</v>
      </c>
      <c r="R25" s="329">
        <v>0.1</v>
      </c>
      <c r="S25" s="329">
        <v>0.1</v>
      </c>
      <c r="T25" s="407">
        <f>U25/R25</f>
        <v>0</v>
      </c>
      <c r="U25" s="230">
        <v>0</v>
      </c>
      <c r="V25" s="244"/>
      <c r="W25" s="244"/>
      <c r="X25" s="244"/>
      <c r="Y25" s="244"/>
      <c r="Z25" s="191"/>
      <c r="AA25" s="273"/>
      <c r="AB25" s="191"/>
      <c r="AC25" s="43" t="s">
        <v>361</v>
      </c>
      <c r="AD25" s="43" t="s">
        <v>413</v>
      </c>
      <c r="AE25" s="43">
        <v>1</v>
      </c>
      <c r="AF25" s="31">
        <v>0.4</v>
      </c>
      <c r="AG25" s="50">
        <v>44927</v>
      </c>
      <c r="AH25" s="50">
        <v>45291</v>
      </c>
      <c r="AI25" s="43">
        <v>365</v>
      </c>
      <c r="AJ25" s="61">
        <v>1028736</v>
      </c>
      <c r="AK25" s="61">
        <v>1028736</v>
      </c>
      <c r="AL25" s="43" t="s">
        <v>155</v>
      </c>
      <c r="AM25" s="43" t="s">
        <v>156</v>
      </c>
      <c r="AN25" s="43" t="s">
        <v>196</v>
      </c>
      <c r="AO25" s="62">
        <v>53003500</v>
      </c>
      <c r="AP25" s="218"/>
      <c r="AQ25" s="191"/>
      <c r="AR25" s="191"/>
      <c r="AS25" s="43" t="s">
        <v>162</v>
      </c>
      <c r="AT25" s="43" t="s">
        <v>362</v>
      </c>
      <c r="AU25" s="43" t="s">
        <v>208</v>
      </c>
      <c r="AV25" s="43" t="s">
        <v>243</v>
      </c>
      <c r="AW25" s="55">
        <v>44927</v>
      </c>
      <c r="AX25" s="43" t="s">
        <v>440</v>
      </c>
      <c r="AY25" s="218"/>
      <c r="AZ25" s="218"/>
    </row>
    <row r="26" spans="1:52" s="32" customFormat="1" ht="51" hidden="1" customHeight="1" x14ac:dyDescent="0.35">
      <c r="A26" s="275"/>
      <c r="B26" s="279"/>
      <c r="C26" s="279"/>
      <c r="D26" s="279"/>
      <c r="E26" s="283"/>
      <c r="F26" s="283"/>
      <c r="G26" s="218"/>
      <c r="H26" s="218"/>
      <c r="I26" s="218"/>
      <c r="J26" s="278"/>
      <c r="K26" s="191"/>
      <c r="L26" s="191"/>
      <c r="M26" s="217"/>
      <c r="N26" s="191"/>
      <c r="O26" s="217"/>
      <c r="P26" s="191"/>
      <c r="Q26" s="217"/>
      <c r="R26" s="230"/>
      <c r="S26" s="230"/>
      <c r="T26" s="407"/>
      <c r="U26" s="230"/>
      <c r="V26" s="245"/>
      <c r="W26" s="245"/>
      <c r="X26" s="245"/>
      <c r="Y26" s="245"/>
      <c r="Z26" s="191"/>
      <c r="AA26" s="273"/>
      <c r="AB26" s="191"/>
      <c r="AC26" s="43" t="s">
        <v>363</v>
      </c>
      <c r="AD26" s="43" t="s">
        <v>539</v>
      </c>
      <c r="AE26" s="43">
        <v>1</v>
      </c>
      <c r="AF26" s="31">
        <v>0.3</v>
      </c>
      <c r="AG26" s="50">
        <v>44927</v>
      </c>
      <c r="AH26" s="50">
        <v>45291</v>
      </c>
      <c r="AI26" s="43">
        <v>365</v>
      </c>
      <c r="AJ26" s="61">
        <v>20</v>
      </c>
      <c r="AK26" s="61">
        <v>20</v>
      </c>
      <c r="AL26" s="43" t="s">
        <v>155</v>
      </c>
      <c r="AM26" s="43" t="s">
        <v>156</v>
      </c>
      <c r="AN26" s="43" t="s">
        <v>196</v>
      </c>
      <c r="AO26" s="63">
        <v>289813258</v>
      </c>
      <c r="AP26" s="218"/>
      <c r="AQ26" s="215"/>
      <c r="AR26" s="215"/>
      <c r="AS26" s="45" t="s">
        <v>162</v>
      </c>
      <c r="AT26" s="43" t="s">
        <v>363</v>
      </c>
      <c r="AU26" s="43" t="s">
        <v>208</v>
      </c>
      <c r="AV26" s="55" t="s">
        <v>243</v>
      </c>
      <c r="AW26" s="55">
        <v>44958</v>
      </c>
      <c r="AX26" s="43" t="s">
        <v>541</v>
      </c>
      <c r="AY26" s="216"/>
      <c r="AZ26" s="216"/>
    </row>
    <row r="27" spans="1:52" ht="57.65" customHeight="1" x14ac:dyDescent="0.35">
      <c r="A27" s="275"/>
      <c r="B27" s="279"/>
      <c r="C27" s="279"/>
      <c r="D27" s="279"/>
      <c r="E27" s="283"/>
      <c r="F27" s="283"/>
      <c r="G27" s="218"/>
      <c r="H27" s="218"/>
      <c r="I27" s="218"/>
      <c r="J27" s="278" t="s">
        <v>188</v>
      </c>
      <c r="K27" s="43" t="s">
        <v>189</v>
      </c>
      <c r="L27" s="43" t="s">
        <v>190</v>
      </c>
      <c r="M27" s="52">
        <v>0</v>
      </c>
      <c r="N27" s="43" t="s">
        <v>191</v>
      </c>
      <c r="O27" s="43"/>
      <c r="P27" s="43" t="s">
        <v>150</v>
      </c>
      <c r="Q27" s="191" t="s">
        <v>374</v>
      </c>
      <c r="R27" s="151">
        <v>5000</v>
      </c>
      <c r="S27" s="152">
        <f>R27-U27</f>
        <v>4431</v>
      </c>
      <c r="T27" s="153">
        <f>U27/R27</f>
        <v>0.1138</v>
      </c>
      <c r="U27" s="143">
        <v>569</v>
      </c>
      <c r="V27" s="219" t="s">
        <v>339</v>
      </c>
      <c r="W27" s="219" t="s">
        <v>407</v>
      </c>
      <c r="X27" s="219" t="s">
        <v>408</v>
      </c>
      <c r="Y27" s="219" t="s">
        <v>444</v>
      </c>
      <c r="Z27" s="216" t="s">
        <v>192</v>
      </c>
      <c r="AA27" s="216" t="s">
        <v>193</v>
      </c>
      <c r="AB27" s="216" t="s">
        <v>375</v>
      </c>
      <c r="AC27" s="43" t="s">
        <v>211</v>
      </c>
      <c r="AD27" s="43" t="s">
        <v>445</v>
      </c>
      <c r="AE27" s="67">
        <v>1</v>
      </c>
      <c r="AF27" s="68">
        <v>0.1</v>
      </c>
      <c r="AG27" s="69">
        <v>44927</v>
      </c>
      <c r="AH27" s="69">
        <v>45291</v>
      </c>
      <c r="AI27" s="70">
        <v>365</v>
      </c>
      <c r="AJ27" s="61">
        <v>1028736</v>
      </c>
      <c r="AK27" s="61">
        <v>1028736</v>
      </c>
      <c r="AL27" s="70" t="s">
        <v>155</v>
      </c>
      <c r="AM27" s="70" t="s">
        <v>156</v>
      </c>
      <c r="AN27" s="71" t="s">
        <v>196</v>
      </c>
      <c r="AO27" s="72">
        <v>1296932000</v>
      </c>
      <c r="AP27" s="191" t="s">
        <v>404</v>
      </c>
      <c r="AQ27" s="191" t="s">
        <v>192</v>
      </c>
      <c r="AR27" s="222" t="s">
        <v>405</v>
      </c>
      <c r="AS27" s="43" t="s">
        <v>162</v>
      </c>
      <c r="AT27" s="74" t="s">
        <v>396</v>
      </c>
      <c r="AU27" s="75" t="s">
        <v>224</v>
      </c>
      <c r="AV27" s="75" t="s">
        <v>243</v>
      </c>
      <c r="AW27" s="55">
        <v>44958</v>
      </c>
      <c r="AX27" s="76" t="s">
        <v>450</v>
      </c>
      <c r="AY27" s="191" t="s">
        <v>416</v>
      </c>
      <c r="AZ27" s="191" t="s">
        <v>417</v>
      </c>
    </row>
    <row r="28" spans="1:52" ht="41.25" customHeight="1" x14ac:dyDescent="0.35">
      <c r="A28" s="275"/>
      <c r="B28" s="279"/>
      <c r="C28" s="279"/>
      <c r="D28" s="279"/>
      <c r="E28" s="283"/>
      <c r="F28" s="283"/>
      <c r="G28" s="218"/>
      <c r="H28" s="218"/>
      <c r="I28" s="218"/>
      <c r="J28" s="323"/>
      <c r="K28" s="191" t="s">
        <v>197</v>
      </c>
      <c r="L28" s="191" t="s">
        <v>190</v>
      </c>
      <c r="M28" s="217">
        <v>0</v>
      </c>
      <c r="N28" s="191" t="s">
        <v>198</v>
      </c>
      <c r="O28" s="217"/>
      <c r="P28" s="217" t="s">
        <v>206</v>
      </c>
      <c r="Q28" s="191"/>
      <c r="R28" s="217">
        <v>1</v>
      </c>
      <c r="S28" s="217" t="s">
        <v>168</v>
      </c>
      <c r="T28" s="389">
        <f>U28/R28</f>
        <v>1</v>
      </c>
      <c r="U28" s="217">
        <v>1</v>
      </c>
      <c r="V28" s="220"/>
      <c r="W28" s="220"/>
      <c r="X28" s="220"/>
      <c r="Y28" s="220"/>
      <c r="Z28" s="217"/>
      <c r="AA28" s="217"/>
      <c r="AB28" s="217"/>
      <c r="AC28" s="56" t="s">
        <v>194</v>
      </c>
      <c r="AD28" s="43" t="s">
        <v>446</v>
      </c>
      <c r="AE28" s="67">
        <v>1</v>
      </c>
      <c r="AF28" s="68">
        <v>0.05</v>
      </c>
      <c r="AG28" s="77" t="s">
        <v>195</v>
      </c>
      <c r="AH28" s="69">
        <v>45291</v>
      </c>
      <c r="AI28" s="78">
        <v>365</v>
      </c>
      <c r="AJ28" s="61">
        <v>1028736</v>
      </c>
      <c r="AK28" s="61">
        <v>1028736</v>
      </c>
      <c r="AL28" s="70" t="s">
        <v>155</v>
      </c>
      <c r="AM28" s="70" t="s">
        <v>156</v>
      </c>
      <c r="AN28" s="71" t="s">
        <v>196</v>
      </c>
      <c r="AO28" s="79">
        <v>0</v>
      </c>
      <c r="AP28" s="223"/>
      <c r="AQ28" s="191"/>
      <c r="AR28" s="222"/>
      <c r="AS28" s="78" t="s">
        <v>159</v>
      </c>
      <c r="AT28" s="80" t="s">
        <v>159</v>
      </c>
      <c r="AU28" s="78" t="s">
        <v>159</v>
      </c>
      <c r="AV28" s="78" t="s">
        <v>159</v>
      </c>
      <c r="AW28" s="55" t="s">
        <v>159</v>
      </c>
      <c r="AX28" s="76" t="s">
        <v>451</v>
      </c>
      <c r="AY28" s="191"/>
      <c r="AZ28" s="191"/>
    </row>
    <row r="29" spans="1:52" ht="112" hidden="1" x14ac:dyDescent="0.35">
      <c r="A29" s="275"/>
      <c r="B29" s="279"/>
      <c r="C29" s="279"/>
      <c r="D29" s="279"/>
      <c r="E29" s="283"/>
      <c r="F29" s="283"/>
      <c r="G29" s="218"/>
      <c r="H29" s="218"/>
      <c r="I29" s="218"/>
      <c r="J29" s="323"/>
      <c r="K29" s="191"/>
      <c r="L29" s="191"/>
      <c r="M29" s="217"/>
      <c r="N29" s="191"/>
      <c r="O29" s="217"/>
      <c r="P29" s="217"/>
      <c r="Q29" s="191"/>
      <c r="R29" s="217"/>
      <c r="S29" s="217"/>
      <c r="T29" s="389"/>
      <c r="U29" s="217"/>
      <c r="V29" s="220"/>
      <c r="W29" s="220"/>
      <c r="X29" s="220"/>
      <c r="Y29" s="220"/>
      <c r="Z29" s="217"/>
      <c r="AA29" s="217"/>
      <c r="AB29" s="217"/>
      <c r="AC29" s="43" t="s">
        <v>199</v>
      </c>
      <c r="AD29" s="43" t="s">
        <v>446</v>
      </c>
      <c r="AE29" s="67">
        <v>1</v>
      </c>
      <c r="AF29" s="68">
        <v>0.05</v>
      </c>
      <c r="AG29" s="77" t="s">
        <v>195</v>
      </c>
      <c r="AH29" s="69">
        <v>45291</v>
      </c>
      <c r="AI29" s="70">
        <v>365</v>
      </c>
      <c r="AJ29" s="61">
        <v>1028736</v>
      </c>
      <c r="AK29" s="61">
        <v>1028736</v>
      </c>
      <c r="AL29" s="70" t="s">
        <v>155</v>
      </c>
      <c r="AM29" s="70" t="s">
        <v>156</v>
      </c>
      <c r="AN29" s="71" t="s">
        <v>196</v>
      </c>
      <c r="AO29" s="79">
        <v>0</v>
      </c>
      <c r="AP29" s="223"/>
      <c r="AQ29" s="191"/>
      <c r="AR29" s="222"/>
      <c r="AS29" s="78" t="s">
        <v>159</v>
      </c>
      <c r="AT29" s="80" t="s">
        <v>159</v>
      </c>
      <c r="AU29" s="78" t="s">
        <v>159</v>
      </c>
      <c r="AV29" s="78" t="s">
        <v>159</v>
      </c>
      <c r="AW29" s="55" t="s">
        <v>159</v>
      </c>
      <c r="AX29" s="76" t="s">
        <v>452</v>
      </c>
      <c r="AY29" s="191"/>
      <c r="AZ29" s="191"/>
    </row>
    <row r="30" spans="1:52" ht="51" hidden="1" customHeight="1" x14ac:dyDescent="0.35">
      <c r="A30" s="275"/>
      <c r="B30" s="279"/>
      <c r="C30" s="279"/>
      <c r="D30" s="279"/>
      <c r="E30" s="283"/>
      <c r="F30" s="283"/>
      <c r="G30" s="218"/>
      <c r="H30" s="218"/>
      <c r="I30" s="218"/>
      <c r="J30" s="323"/>
      <c r="K30" s="191"/>
      <c r="L30" s="191"/>
      <c r="M30" s="217"/>
      <c r="N30" s="191"/>
      <c r="O30" s="217"/>
      <c r="P30" s="217"/>
      <c r="Q30" s="191"/>
      <c r="R30" s="217"/>
      <c r="S30" s="217"/>
      <c r="T30" s="389"/>
      <c r="U30" s="217"/>
      <c r="V30" s="220"/>
      <c r="W30" s="220"/>
      <c r="X30" s="220"/>
      <c r="Y30" s="220"/>
      <c r="Z30" s="217"/>
      <c r="AA30" s="217"/>
      <c r="AB30" s="217"/>
      <c r="AC30" s="43" t="s">
        <v>202</v>
      </c>
      <c r="AD30" s="43" t="s">
        <v>446</v>
      </c>
      <c r="AE30" s="67">
        <v>50</v>
      </c>
      <c r="AF30" s="68">
        <v>0.05</v>
      </c>
      <c r="AG30" s="77" t="s">
        <v>195</v>
      </c>
      <c r="AH30" s="69">
        <v>45291</v>
      </c>
      <c r="AI30" s="70">
        <v>365</v>
      </c>
      <c r="AJ30" s="61">
        <v>1028736</v>
      </c>
      <c r="AK30" s="61">
        <v>1028736</v>
      </c>
      <c r="AL30" s="70" t="s">
        <v>155</v>
      </c>
      <c r="AM30" s="70" t="s">
        <v>156</v>
      </c>
      <c r="AN30" s="71" t="s">
        <v>196</v>
      </c>
      <c r="AO30" s="79">
        <v>0</v>
      </c>
      <c r="AP30" s="223"/>
      <c r="AQ30" s="191"/>
      <c r="AR30" s="222"/>
      <c r="AS30" s="78" t="s">
        <v>159</v>
      </c>
      <c r="AT30" s="80" t="s">
        <v>159</v>
      </c>
      <c r="AU30" s="78" t="s">
        <v>159</v>
      </c>
      <c r="AV30" s="78" t="s">
        <v>159</v>
      </c>
      <c r="AW30" s="55" t="s">
        <v>159</v>
      </c>
      <c r="AX30" s="81" t="s">
        <v>453</v>
      </c>
      <c r="AY30" s="191"/>
      <c r="AZ30" s="191"/>
    </row>
    <row r="31" spans="1:52" ht="56" hidden="1" x14ac:dyDescent="0.35">
      <c r="A31" s="275"/>
      <c r="B31" s="279"/>
      <c r="C31" s="279"/>
      <c r="D31" s="279"/>
      <c r="E31" s="283"/>
      <c r="F31" s="283"/>
      <c r="G31" s="218"/>
      <c r="H31" s="218"/>
      <c r="I31" s="218"/>
      <c r="J31" s="323"/>
      <c r="K31" s="191"/>
      <c r="L31" s="191"/>
      <c r="M31" s="217"/>
      <c r="N31" s="191"/>
      <c r="O31" s="217"/>
      <c r="P31" s="217"/>
      <c r="Q31" s="191"/>
      <c r="R31" s="217"/>
      <c r="S31" s="217"/>
      <c r="T31" s="389"/>
      <c r="U31" s="217"/>
      <c r="V31" s="220"/>
      <c r="W31" s="220"/>
      <c r="X31" s="220"/>
      <c r="Y31" s="220"/>
      <c r="Z31" s="217"/>
      <c r="AA31" s="217"/>
      <c r="AB31" s="217"/>
      <c r="AC31" s="43" t="s">
        <v>364</v>
      </c>
      <c r="AD31" s="43" t="s">
        <v>413</v>
      </c>
      <c r="AE31" s="82">
        <v>1</v>
      </c>
      <c r="AF31" s="68">
        <v>0.05</v>
      </c>
      <c r="AG31" s="69">
        <v>44927</v>
      </c>
      <c r="AH31" s="69">
        <v>45291</v>
      </c>
      <c r="AI31" s="70">
        <v>365</v>
      </c>
      <c r="AJ31" s="83" t="s">
        <v>159</v>
      </c>
      <c r="AK31" s="83" t="s">
        <v>159</v>
      </c>
      <c r="AL31" s="70" t="s">
        <v>155</v>
      </c>
      <c r="AM31" s="70" t="s">
        <v>156</v>
      </c>
      <c r="AN31" s="71" t="s">
        <v>196</v>
      </c>
      <c r="AO31" s="79">
        <v>53003500</v>
      </c>
      <c r="AP31" s="223"/>
      <c r="AQ31" s="191"/>
      <c r="AR31" s="222"/>
      <c r="AS31" s="83" t="s">
        <v>365</v>
      </c>
      <c r="AT31" s="82" t="s">
        <v>207</v>
      </c>
      <c r="AU31" s="83" t="s">
        <v>208</v>
      </c>
      <c r="AV31" s="83" t="s">
        <v>243</v>
      </c>
      <c r="AW31" s="55">
        <v>44947</v>
      </c>
      <c r="AX31" s="81" t="s">
        <v>454</v>
      </c>
      <c r="AY31" s="191"/>
      <c r="AZ31" s="191"/>
    </row>
    <row r="32" spans="1:52" ht="51" hidden="1" customHeight="1" x14ac:dyDescent="0.35">
      <c r="A32" s="275"/>
      <c r="B32" s="279"/>
      <c r="C32" s="279"/>
      <c r="D32" s="279"/>
      <c r="E32" s="283"/>
      <c r="F32" s="283"/>
      <c r="G32" s="218"/>
      <c r="H32" s="218"/>
      <c r="I32" s="218"/>
      <c r="J32" s="323"/>
      <c r="K32" s="191"/>
      <c r="L32" s="191"/>
      <c r="M32" s="217"/>
      <c r="N32" s="191"/>
      <c r="O32" s="217"/>
      <c r="P32" s="217"/>
      <c r="Q32" s="191"/>
      <c r="R32" s="217"/>
      <c r="S32" s="217"/>
      <c r="T32" s="389"/>
      <c r="U32" s="217"/>
      <c r="V32" s="220"/>
      <c r="W32" s="220"/>
      <c r="X32" s="220"/>
      <c r="Y32" s="220"/>
      <c r="Z32" s="217"/>
      <c r="AA32" s="217"/>
      <c r="AB32" s="217"/>
      <c r="AC32" s="43" t="s">
        <v>209</v>
      </c>
      <c r="AD32" s="43" t="s">
        <v>446</v>
      </c>
      <c r="AE32" s="67">
        <v>1</v>
      </c>
      <c r="AF32" s="68">
        <v>0.2</v>
      </c>
      <c r="AG32" s="69">
        <v>44927</v>
      </c>
      <c r="AH32" s="69">
        <v>45291</v>
      </c>
      <c r="AI32" s="70">
        <v>365</v>
      </c>
      <c r="AJ32" s="61">
        <v>1028736</v>
      </c>
      <c r="AK32" s="61">
        <v>1028736</v>
      </c>
      <c r="AL32" s="70" t="s">
        <v>155</v>
      </c>
      <c r="AM32" s="70" t="s">
        <v>156</v>
      </c>
      <c r="AN32" s="71" t="s">
        <v>196</v>
      </c>
      <c r="AO32" s="79">
        <v>2109564500</v>
      </c>
      <c r="AP32" s="223"/>
      <c r="AQ32" s="191"/>
      <c r="AR32" s="222"/>
      <c r="AS32" s="78" t="s">
        <v>365</v>
      </c>
      <c r="AT32" s="84" t="s">
        <v>223</v>
      </c>
      <c r="AU32" s="70" t="s">
        <v>224</v>
      </c>
      <c r="AV32" s="70" t="s">
        <v>243</v>
      </c>
      <c r="AW32" s="55">
        <v>44957</v>
      </c>
      <c r="AX32" s="76" t="s">
        <v>452</v>
      </c>
      <c r="AY32" s="191"/>
      <c r="AZ32" s="191"/>
    </row>
    <row r="33" spans="1:52" ht="56" hidden="1" x14ac:dyDescent="0.35">
      <c r="A33" s="275"/>
      <c r="B33" s="279"/>
      <c r="C33" s="279"/>
      <c r="D33" s="279"/>
      <c r="E33" s="283"/>
      <c r="F33" s="283"/>
      <c r="G33" s="218"/>
      <c r="H33" s="218"/>
      <c r="I33" s="218"/>
      <c r="J33" s="323"/>
      <c r="K33" s="191"/>
      <c r="L33" s="191"/>
      <c r="M33" s="217"/>
      <c r="N33" s="191"/>
      <c r="O33" s="217"/>
      <c r="P33" s="217"/>
      <c r="Q33" s="191"/>
      <c r="R33" s="217"/>
      <c r="S33" s="217"/>
      <c r="T33" s="389"/>
      <c r="U33" s="217"/>
      <c r="V33" s="220"/>
      <c r="W33" s="220"/>
      <c r="X33" s="220"/>
      <c r="Y33" s="220"/>
      <c r="Z33" s="217"/>
      <c r="AA33" s="217"/>
      <c r="AB33" s="217"/>
      <c r="AC33" s="43" t="s">
        <v>210</v>
      </c>
      <c r="AD33" s="43" t="s">
        <v>447</v>
      </c>
      <c r="AE33" s="67">
        <v>1</v>
      </c>
      <c r="AF33" s="68">
        <v>0.05</v>
      </c>
      <c r="AG33" s="69">
        <v>44927</v>
      </c>
      <c r="AH33" s="69">
        <v>45291</v>
      </c>
      <c r="AI33" s="70">
        <v>365</v>
      </c>
      <c r="AJ33" s="70" t="s">
        <v>205</v>
      </c>
      <c r="AK33" s="70" t="s">
        <v>205</v>
      </c>
      <c r="AL33" s="70" t="s">
        <v>155</v>
      </c>
      <c r="AM33" s="70" t="s">
        <v>156</v>
      </c>
      <c r="AN33" s="71" t="s">
        <v>196</v>
      </c>
      <c r="AO33" s="79">
        <v>34500000</v>
      </c>
      <c r="AP33" s="223"/>
      <c r="AQ33" s="191"/>
      <c r="AR33" s="222"/>
      <c r="AS33" s="78" t="s">
        <v>365</v>
      </c>
      <c r="AT33" s="67" t="s">
        <v>225</v>
      </c>
      <c r="AU33" s="70" t="s">
        <v>208</v>
      </c>
      <c r="AV33" s="70" t="s">
        <v>243</v>
      </c>
      <c r="AW33" s="55">
        <v>44947</v>
      </c>
      <c r="AX33" s="81" t="s">
        <v>454</v>
      </c>
      <c r="AY33" s="191"/>
      <c r="AZ33" s="191"/>
    </row>
    <row r="34" spans="1:52" ht="112" hidden="1" x14ac:dyDescent="0.35">
      <c r="A34" s="275"/>
      <c r="B34" s="279"/>
      <c r="C34" s="279"/>
      <c r="D34" s="279"/>
      <c r="E34" s="283"/>
      <c r="F34" s="283"/>
      <c r="G34" s="218"/>
      <c r="H34" s="218"/>
      <c r="I34" s="218"/>
      <c r="J34" s="323"/>
      <c r="K34" s="191"/>
      <c r="L34" s="191"/>
      <c r="M34" s="217"/>
      <c r="N34" s="191"/>
      <c r="O34" s="217"/>
      <c r="P34" s="217"/>
      <c r="Q34" s="191"/>
      <c r="R34" s="217"/>
      <c r="S34" s="217"/>
      <c r="T34" s="389"/>
      <c r="U34" s="217"/>
      <c r="V34" s="220"/>
      <c r="W34" s="220"/>
      <c r="X34" s="220"/>
      <c r="Y34" s="220"/>
      <c r="Z34" s="217"/>
      <c r="AA34" s="217"/>
      <c r="AB34" s="217"/>
      <c r="AC34" s="43" t="s">
        <v>212</v>
      </c>
      <c r="AD34" s="43" t="s">
        <v>446</v>
      </c>
      <c r="AE34" s="67">
        <v>1</v>
      </c>
      <c r="AF34" s="68">
        <v>0.1</v>
      </c>
      <c r="AG34" s="69">
        <v>44927</v>
      </c>
      <c r="AH34" s="69">
        <v>45291</v>
      </c>
      <c r="AI34" s="70">
        <v>365</v>
      </c>
      <c r="AJ34" s="61">
        <v>1028736</v>
      </c>
      <c r="AK34" s="61">
        <v>1028736</v>
      </c>
      <c r="AL34" s="70" t="s">
        <v>155</v>
      </c>
      <c r="AM34" s="70" t="s">
        <v>156</v>
      </c>
      <c r="AN34" s="71" t="s">
        <v>196</v>
      </c>
      <c r="AO34" s="79">
        <v>100000000</v>
      </c>
      <c r="AP34" s="223"/>
      <c r="AQ34" s="191"/>
      <c r="AR34" s="222"/>
      <c r="AS34" s="78" t="s">
        <v>365</v>
      </c>
      <c r="AT34" s="67" t="s">
        <v>223</v>
      </c>
      <c r="AU34" s="70" t="s">
        <v>224</v>
      </c>
      <c r="AV34" s="70" t="s">
        <v>243</v>
      </c>
      <c r="AW34" s="55">
        <v>44957</v>
      </c>
      <c r="AX34" s="76" t="s">
        <v>452</v>
      </c>
      <c r="AY34" s="191"/>
      <c r="AZ34" s="191"/>
    </row>
    <row r="35" spans="1:52" ht="54" customHeight="1" x14ac:dyDescent="0.35">
      <c r="A35" s="275"/>
      <c r="B35" s="279"/>
      <c r="C35" s="279"/>
      <c r="D35" s="279"/>
      <c r="E35" s="283"/>
      <c r="F35" s="283"/>
      <c r="G35" s="218"/>
      <c r="H35" s="218"/>
      <c r="I35" s="218"/>
      <c r="J35" s="323"/>
      <c r="K35" s="191" t="s">
        <v>200</v>
      </c>
      <c r="L35" s="217" t="s">
        <v>146</v>
      </c>
      <c r="M35" s="217">
        <v>0</v>
      </c>
      <c r="N35" s="191" t="s">
        <v>201</v>
      </c>
      <c r="O35" s="217"/>
      <c r="P35" s="217" t="s">
        <v>206</v>
      </c>
      <c r="Q35" s="191"/>
      <c r="R35" s="217">
        <v>1</v>
      </c>
      <c r="S35" s="217">
        <v>1</v>
      </c>
      <c r="T35" s="388">
        <f>U35/R35</f>
        <v>0</v>
      </c>
      <c r="U35" s="217">
        <v>0</v>
      </c>
      <c r="V35" s="220"/>
      <c r="W35" s="220"/>
      <c r="X35" s="220"/>
      <c r="Y35" s="220"/>
      <c r="Z35" s="217"/>
      <c r="AA35" s="217"/>
      <c r="AB35" s="217"/>
      <c r="AC35" s="43" t="s">
        <v>213</v>
      </c>
      <c r="AD35" s="43" t="s">
        <v>448</v>
      </c>
      <c r="AE35" s="67">
        <v>1</v>
      </c>
      <c r="AF35" s="68">
        <v>0.05</v>
      </c>
      <c r="AG35" s="69">
        <v>44927</v>
      </c>
      <c r="AH35" s="69">
        <v>45291</v>
      </c>
      <c r="AI35" s="70">
        <v>365</v>
      </c>
      <c r="AJ35" s="70" t="s">
        <v>205</v>
      </c>
      <c r="AK35" s="70" t="s">
        <v>205</v>
      </c>
      <c r="AL35" s="70" t="s">
        <v>155</v>
      </c>
      <c r="AM35" s="70" t="s">
        <v>156</v>
      </c>
      <c r="AN35" s="71" t="s">
        <v>196</v>
      </c>
      <c r="AO35" s="85">
        <v>60000000</v>
      </c>
      <c r="AP35" s="223"/>
      <c r="AQ35" s="191"/>
      <c r="AR35" s="222"/>
      <c r="AS35" s="78" t="s">
        <v>365</v>
      </c>
      <c r="AT35" s="67" t="s">
        <v>229</v>
      </c>
      <c r="AU35" s="70" t="s">
        <v>224</v>
      </c>
      <c r="AV35" s="70" t="s">
        <v>243</v>
      </c>
      <c r="AW35" s="55">
        <v>44972</v>
      </c>
      <c r="AX35" s="76" t="s">
        <v>455</v>
      </c>
      <c r="AY35" s="191"/>
      <c r="AZ35" s="191"/>
    </row>
    <row r="36" spans="1:52" ht="56" hidden="1" x14ac:dyDescent="0.35">
      <c r="A36" s="275"/>
      <c r="B36" s="279"/>
      <c r="C36" s="279"/>
      <c r="D36" s="279"/>
      <c r="E36" s="283"/>
      <c r="F36" s="283"/>
      <c r="G36" s="218"/>
      <c r="H36" s="218"/>
      <c r="I36" s="218"/>
      <c r="J36" s="323"/>
      <c r="K36" s="191"/>
      <c r="L36" s="217"/>
      <c r="M36" s="217"/>
      <c r="N36" s="191"/>
      <c r="O36" s="217"/>
      <c r="P36" s="217"/>
      <c r="Q36" s="191"/>
      <c r="R36" s="217"/>
      <c r="S36" s="217"/>
      <c r="T36" s="388"/>
      <c r="U36" s="217"/>
      <c r="V36" s="220"/>
      <c r="W36" s="220"/>
      <c r="X36" s="220"/>
      <c r="Y36" s="220"/>
      <c r="Z36" s="217"/>
      <c r="AA36" s="217"/>
      <c r="AB36" s="217"/>
      <c r="AC36" s="43" t="s">
        <v>215</v>
      </c>
      <c r="AD36" s="43" t="s">
        <v>449</v>
      </c>
      <c r="AE36" s="67">
        <v>1</v>
      </c>
      <c r="AF36" s="68">
        <v>0.05</v>
      </c>
      <c r="AG36" s="69">
        <v>44927</v>
      </c>
      <c r="AH36" s="69">
        <v>45291</v>
      </c>
      <c r="AI36" s="70">
        <v>365</v>
      </c>
      <c r="AJ36" s="61">
        <v>1028736</v>
      </c>
      <c r="AK36" s="61">
        <v>1028736</v>
      </c>
      <c r="AL36" s="70" t="s">
        <v>155</v>
      </c>
      <c r="AM36" s="70" t="s">
        <v>156</v>
      </c>
      <c r="AN36" s="71" t="s">
        <v>196</v>
      </c>
      <c r="AO36" s="86">
        <v>30000000</v>
      </c>
      <c r="AP36" s="223"/>
      <c r="AQ36" s="191"/>
      <c r="AR36" s="222"/>
      <c r="AS36" s="78" t="s">
        <v>365</v>
      </c>
      <c r="AT36" s="67" t="s">
        <v>229</v>
      </c>
      <c r="AU36" s="70" t="s">
        <v>224</v>
      </c>
      <c r="AV36" s="70" t="s">
        <v>243</v>
      </c>
      <c r="AW36" s="55">
        <v>44972</v>
      </c>
      <c r="AX36" s="81" t="s">
        <v>456</v>
      </c>
      <c r="AY36" s="191"/>
      <c r="AZ36" s="191"/>
    </row>
    <row r="37" spans="1:52" ht="39.75" customHeight="1" x14ac:dyDescent="0.35">
      <c r="A37" s="275"/>
      <c r="B37" s="279"/>
      <c r="C37" s="279"/>
      <c r="D37" s="279"/>
      <c r="E37" s="283"/>
      <c r="F37" s="283"/>
      <c r="G37" s="218"/>
      <c r="H37" s="218"/>
      <c r="I37" s="218"/>
      <c r="J37" s="323"/>
      <c r="K37" s="217" t="s">
        <v>203</v>
      </c>
      <c r="L37" s="217" t="s">
        <v>146</v>
      </c>
      <c r="M37" s="217">
        <v>0</v>
      </c>
      <c r="N37" s="191" t="s">
        <v>204</v>
      </c>
      <c r="O37" s="217"/>
      <c r="P37" s="217" t="s">
        <v>206</v>
      </c>
      <c r="Q37" s="191"/>
      <c r="R37" s="217">
        <v>40</v>
      </c>
      <c r="S37" s="217">
        <v>40</v>
      </c>
      <c r="T37" s="388">
        <f>U37/R37</f>
        <v>0</v>
      </c>
      <c r="U37" s="217">
        <v>0</v>
      </c>
      <c r="V37" s="220"/>
      <c r="W37" s="220"/>
      <c r="X37" s="220"/>
      <c r="Y37" s="220"/>
      <c r="Z37" s="217"/>
      <c r="AA37" s="217"/>
      <c r="AB37" s="217"/>
      <c r="AC37" s="43" t="s">
        <v>216</v>
      </c>
      <c r="AD37" s="43" t="s">
        <v>449</v>
      </c>
      <c r="AE37" s="67">
        <v>1</v>
      </c>
      <c r="AF37" s="68">
        <v>0.05</v>
      </c>
      <c r="AG37" s="69">
        <v>44927</v>
      </c>
      <c r="AH37" s="69">
        <v>45291</v>
      </c>
      <c r="AI37" s="70">
        <v>365</v>
      </c>
      <c r="AJ37" s="61">
        <v>1028736</v>
      </c>
      <c r="AK37" s="61">
        <v>1028736</v>
      </c>
      <c r="AL37" s="70" t="s">
        <v>155</v>
      </c>
      <c r="AM37" s="70" t="s">
        <v>156</v>
      </c>
      <c r="AN37" s="71" t="s">
        <v>196</v>
      </c>
      <c r="AO37" s="86">
        <v>100000000</v>
      </c>
      <c r="AP37" s="223"/>
      <c r="AQ37" s="191"/>
      <c r="AR37" s="222"/>
      <c r="AS37" s="78" t="s">
        <v>365</v>
      </c>
      <c r="AT37" s="67" t="s">
        <v>229</v>
      </c>
      <c r="AU37" s="70" t="s">
        <v>224</v>
      </c>
      <c r="AV37" s="70" t="s">
        <v>243</v>
      </c>
      <c r="AW37" s="55">
        <v>44972</v>
      </c>
      <c r="AX37" s="76" t="s">
        <v>452</v>
      </c>
      <c r="AY37" s="191"/>
      <c r="AZ37" s="191"/>
    </row>
    <row r="38" spans="1:52" ht="56" hidden="1" x14ac:dyDescent="0.35">
      <c r="A38" s="275"/>
      <c r="B38" s="279"/>
      <c r="C38" s="279"/>
      <c r="D38" s="279"/>
      <c r="E38" s="283"/>
      <c r="F38" s="283"/>
      <c r="G38" s="218"/>
      <c r="H38" s="218"/>
      <c r="I38" s="218"/>
      <c r="J38" s="323"/>
      <c r="K38" s="217"/>
      <c r="L38" s="217"/>
      <c r="M38" s="217"/>
      <c r="N38" s="191"/>
      <c r="O38" s="217"/>
      <c r="P38" s="217"/>
      <c r="Q38" s="191"/>
      <c r="R38" s="217"/>
      <c r="S38" s="217"/>
      <c r="T38" s="388"/>
      <c r="U38" s="217"/>
      <c r="V38" s="221"/>
      <c r="W38" s="221"/>
      <c r="X38" s="221"/>
      <c r="Y38" s="221"/>
      <c r="Z38" s="217"/>
      <c r="AA38" s="217"/>
      <c r="AB38" s="217"/>
      <c r="AC38" s="43" t="s">
        <v>214</v>
      </c>
      <c r="AD38" s="43" t="s">
        <v>449</v>
      </c>
      <c r="AE38" s="67">
        <v>1</v>
      </c>
      <c r="AF38" s="68">
        <v>0.2</v>
      </c>
      <c r="AG38" s="69">
        <v>44927</v>
      </c>
      <c r="AH38" s="69">
        <v>45291</v>
      </c>
      <c r="AI38" s="70">
        <v>365</v>
      </c>
      <c r="AJ38" s="61">
        <v>1028736</v>
      </c>
      <c r="AK38" s="61">
        <v>1028736</v>
      </c>
      <c r="AL38" s="70" t="s">
        <v>155</v>
      </c>
      <c r="AM38" s="70" t="s">
        <v>156</v>
      </c>
      <c r="AN38" s="71" t="s">
        <v>196</v>
      </c>
      <c r="AO38" s="86">
        <f>410000000</f>
        <v>410000000</v>
      </c>
      <c r="AP38" s="223"/>
      <c r="AQ38" s="191"/>
      <c r="AR38" s="222"/>
      <c r="AS38" s="78" t="s">
        <v>365</v>
      </c>
      <c r="AT38" s="67" t="s">
        <v>229</v>
      </c>
      <c r="AU38" s="70" t="s">
        <v>224</v>
      </c>
      <c r="AV38" s="70" t="s">
        <v>243</v>
      </c>
      <c r="AW38" s="55">
        <v>44972</v>
      </c>
      <c r="AX38" s="76" t="s">
        <v>452</v>
      </c>
      <c r="AY38" s="191"/>
      <c r="AZ38" s="191"/>
    </row>
    <row r="39" spans="1:52" ht="40.15" customHeight="1" x14ac:dyDescent="0.35">
      <c r="A39" s="275"/>
      <c r="B39" s="279"/>
      <c r="C39" s="279"/>
      <c r="D39" s="279"/>
      <c r="E39" s="283"/>
      <c r="F39" s="283"/>
      <c r="G39" s="218"/>
      <c r="H39" s="218"/>
      <c r="I39" s="218"/>
      <c r="J39" s="278" t="s">
        <v>217</v>
      </c>
      <c r="K39" s="191" t="s">
        <v>218</v>
      </c>
      <c r="L39" s="191" t="s">
        <v>146</v>
      </c>
      <c r="M39" s="217">
        <v>0</v>
      </c>
      <c r="N39" s="191" t="s">
        <v>219</v>
      </c>
      <c r="O39" s="191"/>
      <c r="P39" s="191" t="s">
        <v>206</v>
      </c>
      <c r="Q39" s="191" t="s">
        <v>482</v>
      </c>
      <c r="R39" s="331">
        <v>6</v>
      </c>
      <c r="S39" s="217" t="s">
        <v>168</v>
      </c>
      <c r="T39" s="389">
        <f>U39/R39</f>
        <v>1</v>
      </c>
      <c r="U39" s="406">
        <v>6</v>
      </c>
      <c r="V39" s="262" t="s">
        <v>339</v>
      </c>
      <c r="W39" s="262" t="s">
        <v>407</v>
      </c>
      <c r="X39" s="262" t="s">
        <v>408</v>
      </c>
      <c r="Y39" s="262" t="s">
        <v>409</v>
      </c>
      <c r="Z39" s="191" t="s">
        <v>220</v>
      </c>
      <c r="AA39" s="352" t="s">
        <v>221</v>
      </c>
      <c r="AB39" s="191" t="s">
        <v>222</v>
      </c>
      <c r="AC39" s="43" t="s">
        <v>485</v>
      </c>
      <c r="AD39" s="16" t="s">
        <v>502</v>
      </c>
      <c r="AE39" s="84">
        <v>1</v>
      </c>
      <c r="AF39" s="88">
        <v>0.2</v>
      </c>
      <c r="AG39" s="89">
        <v>44927</v>
      </c>
      <c r="AH39" s="89">
        <v>45291</v>
      </c>
      <c r="AI39" s="43">
        <v>365</v>
      </c>
      <c r="AJ39" s="90">
        <v>1028736</v>
      </c>
      <c r="AK39" s="90">
        <v>1028736</v>
      </c>
      <c r="AL39" s="75" t="s">
        <v>155</v>
      </c>
      <c r="AM39" s="75" t="s">
        <v>156</v>
      </c>
      <c r="AN39" s="75" t="s">
        <v>196</v>
      </c>
      <c r="AO39" s="91">
        <v>0</v>
      </c>
      <c r="AP39" s="364" t="s">
        <v>343</v>
      </c>
      <c r="AQ39" s="364" t="s">
        <v>220</v>
      </c>
      <c r="AR39" s="366" t="s">
        <v>495</v>
      </c>
      <c r="AS39" s="92" t="s">
        <v>158</v>
      </c>
      <c r="AT39" s="93" t="s">
        <v>159</v>
      </c>
      <c r="AU39" s="93" t="s">
        <v>159</v>
      </c>
      <c r="AV39" s="93" t="s">
        <v>159</v>
      </c>
      <c r="AW39" s="55" t="s">
        <v>159</v>
      </c>
      <c r="AX39" s="43" t="s">
        <v>503</v>
      </c>
      <c r="AY39" s="191" t="s">
        <v>416</v>
      </c>
      <c r="AZ39" s="215" t="s">
        <v>417</v>
      </c>
    </row>
    <row r="40" spans="1:52" ht="51" hidden="1" customHeight="1" x14ac:dyDescent="0.35">
      <c r="A40" s="275"/>
      <c r="B40" s="279"/>
      <c r="C40" s="279"/>
      <c r="D40" s="279"/>
      <c r="E40" s="283"/>
      <c r="F40" s="283"/>
      <c r="G40" s="218"/>
      <c r="H40" s="218"/>
      <c r="I40" s="218"/>
      <c r="J40" s="323"/>
      <c r="K40" s="217"/>
      <c r="L40" s="191"/>
      <c r="M40" s="217"/>
      <c r="N40" s="217"/>
      <c r="O40" s="217"/>
      <c r="P40" s="217"/>
      <c r="Q40" s="191"/>
      <c r="R40" s="217"/>
      <c r="S40" s="217"/>
      <c r="T40" s="389"/>
      <c r="U40" s="217"/>
      <c r="V40" s="217"/>
      <c r="W40" s="217"/>
      <c r="X40" s="217"/>
      <c r="Y40" s="217"/>
      <c r="Z40" s="217"/>
      <c r="AA40" s="217"/>
      <c r="AB40" s="217"/>
      <c r="AC40" s="43" t="s">
        <v>486</v>
      </c>
      <c r="AD40" s="43" t="s">
        <v>394</v>
      </c>
      <c r="AE40" s="92">
        <v>1</v>
      </c>
      <c r="AF40" s="88">
        <v>0.2</v>
      </c>
      <c r="AG40" s="94">
        <v>44927</v>
      </c>
      <c r="AH40" s="94">
        <v>45291</v>
      </c>
      <c r="AI40" s="43">
        <v>365</v>
      </c>
      <c r="AJ40" s="92">
        <v>1028736</v>
      </c>
      <c r="AK40" s="92">
        <v>1028736</v>
      </c>
      <c r="AL40" s="92" t="s">
        <v>155</v>
      </c>
      <c r="AM40" s="92" t="s">
        <v>156</v>
      </c>
      <c r="AN40" s="92" t="s">
        <v>196</v>
      </c>
      <c r="AO40" s="95">
        <v>37940500</v>
      </c>
      <c r="AP40" s="365"/>
      <c r="AQ40" s="365"/>
      <c r="AR40" s="366"/>
      <c r="AS40" s="73" t="s">
        <v>162</v>
      </c>
      <c r="AT40" s="96" t="s">
        <v>496</v>
      </c>
      <c r="AU40" s="92" t="s">
        <v>208</v>
      </c>
      <c r="AV40" s="97" t="s">
        <v>243</v>
      </c>
      <c r="AW40" s="55">
        <v>44957</v>
      </c>
      <c r="AX40" s="43" t="s">
        <v>498</v>
      </c>
      <c r="AY40" s="191"/>
      <c r="AZ40" s="218"/>
    </row>
    <row r="41" spans="1:52" ht="51" hidden="1" customHeight="1" x14ac:dyDescent="0.35">
      <c r="A41" s="275"/>
      <c r="B41" s="279"/>
      <c r="C41" s="279"/>
      <c r="D41" s="279"/>
      <c r="E41" s="283"/>
      <c r="F41" s="283"/>
      <c r="G41" s="218"/>
      <c r="H41" s="218"/>
      <c r="I41" s="218"/>
      <c r="J41" s="323"/>
      <c r="K41" s="217"/>
      <c r="L41" s="191"/>
      <c r="M41" s="217"/>
      <c r="N41" s="217"/>
      <c r="O41" s="217"/>
      <c r="P41" s="217"/>
      <c r="Q41" s="217" t="s">
        <v>483</v>
      </c>
      <c r="R41" s="217"/>
      <c r="S41" s="217"/>
      <c r="T41" s="389"/>
      <c r="U41" s="217"/>
      <c r="V41" s="217"/>
      <c r="W41" s="217"/>
      <c r="X41" s="217"/>
      <c r="Y41" s="217"/>
      <c r="Z41" s="217"/>
      <c r="AA41" s="217"/>
      <c r="AB41" s="217"/>
      <c r="AC41" s="43" t="s">
        <v>487</v>
      </c>
      <c r="AD41" s="43" t="s">
        <v>492</v>
      </c>
      <c r="AE41" s="93">
        <v>1</v>
      </c>
      <c r="AF41" s="98">
        <v>0.15</v>
      </c>
      <c r="AG41" s="99">
        <v>44947</v>
      </c>
      <c r="AH41" s="99">
        <v>45291</v>
      </c>
      <c r="AI41" s="43">
        <v>365</v>
      </c>
      <c r="AJ41" s="93">
        <v>1028736</v>
      </c>
      <c r="AK41" s="93">
        <v>1028736</v>
      </c>
      <c r="AL41" s="93" t="s">
        <v>155</v>
      </c>
      <c r="AM41" s="93" t="s">
        <v>156</v>
      </c>
      <c r="AN41" s="93" t="s">
        <v>196</v>
      </c>
      <c r="AO41" s="100">
        <f>53003500+63710000+25346000</f>
        <v>142059500</v>
      </c>
      <c r="AP41" s="365"/>
      <c r="AQ41" s="365"/>
      <c r="AR41" s="366"/>
      <c r="AS41" s="73" t="s">
        <v>162</v>
      </c>
      <c r="AT41" s="101" t="s">
        <v>497</v>
      </c>
      <c r="AU41" s="93" t="s">
        <v>208</v>
      </c>
      <c r="AV41" s="97" t="s">
        <v>243</v>
      </c>
      <c r="AW41" s="55">
        <v>44927</v>
      </c>
      <c r="AX41" s="43" t="s">
        <v>499</v>
      </c>
      <c r="AY41" s="191"/>
      <c r="AZ41" s="218"/>
    </row>
    <row r="42" spans="1:52" ht="51" hidden="1" customHeight="1" x14ac:dyDescent="0.35">
      <c r="A42" s="275"/>
      <c r="B42" s="279"/>
      <c r="C42" s="279"/>
      <c r="D42" s="279"/>
      <c r="E42" s="283"/>
      <c r="F42" s="283"/>
      <c r="G42" s="218"/>
      <c r="H42" s="218"/>
      <c r="I42" s="218"/>
      <c r="J42" s="323"/>
      <c r="K42" s="217"/>
      <c r="L42" s="191"/>
      <c r="M42" s="217"/>
      <c r="N42" s="217"/>
      <c r="O42" s="217"/>
      <c r="P42" s="217"/>
      <c r="Q42" s="217"/>
      <c r="R42" s="217"/>
      <c r="S42" s="217"/>
      <c r="T42" s="389"/>
      <c r="U42" s="217"/>
      <c r="V42" s="217"/>
      <c r="W42" s="217"/>
      <c r="X42" s="217"/>
      <c r="Y42" s="217"/>
      <c r="Z42" s="217"/>
      <c r="AA42" s="217"/>
      <c r="AB42" s="217"/>
      <c r="AC42" s="43" t="s">
        <v>488</v>
      </c>
      <c r="AD42" s="43" t="s">
        <v>493</v>
      </c>
      <c r="AE42" s="93">
        <v>1</v>
      </c>
      <c r="AF42" s="98">
        <v>0.1</v>
      </c>
      <c r="AG42" s="99">
        <v>44927</v>
      </c>
      <c r="AH42" s="99">
        <v>45291</v>
      </c>
      <c r="AI42" s="43">
        <v>365</v>
      </c>
      <c r="AJ42" s="93">
        <v>0</v>
      </c>
      <c r="AK42" s="93">
        <v>6</v>
      </c>
      <c r="AL42" s="93" t="s">
        <v>155</v>
      </c>
      <c r="AM42" s="93" t="s">
        <v>156</v>
      </c>
      <c r="AN42" s="93" t="s">
        <v>196</v>
      </c>
      <c r="AO42" s="102">
        <v>0</v>
      </c>
      <c r="AP42" s="365"/>
      <c r="AQ42" s="365"/>
      <c r="AR42" s="366"/>
      <c r="AS42" s="90" t="s">
        <v>158</v>
      </c>
      <c r="AT42" s="90" t="s">
        <v>159</v>
      </c>
      <c r="AU42" s="90" t="s">
        <v>159</v>
      </c>
      <c r="AV42" s="90" t="s">
        <v>159</v>
      </c>
      <c r="AW42" s="55" t="s">
        <v>159</v>
      </c>
      <c r="AX42" s="43" t="s">
        <v>500</v>
      </c>
      <c r="AY42" s="191"/>
      <c r="AZ42" s="218"/>
    </row>
    <row r="43" spans="1:52" ht="58.15" customHeight="1" x14ac:dyDescent="0.35">
      <c r="A43" s="275"/>
      <c r="B43" s="279"/>
      <c r="C43" s="279"/>
      <c r="D43" s="279"/>
      <c r="E43" s="283"/>
      <c r="F43" s="283"/>
      <c r="G43" s="218"/>
      <c r="H43" s="218"/>
      <c r="I43" s="218"/>
      <c r="J43" s="323"/>
      <c r="K43" s="191" t="s">
        <v>226</v>
      </c>
      <c r="L43" s="217" t="s">
        <v>146</v>
      </c>
      <c r="M43" s="217">
        <v>0</v>
      </c>
      <c r="N43" s="191" t="s">
        <v>228</v>
      </c>
      <c r="O43" s="191"/>
      <c r="P43" s="191" t="s">
        <v>206</v>
      </c>
      <c r="Q43" s="217" t="s">
        <v>484</v>
      </c>
      <c r="R43" s="331">
        <v>800</v>
      </c>
      <c r="S43" s="332">
        <f>R43-U43</f>
        <v>312</v>
      </c>
      <c r="T43" s="384">
        <f>U43/R43</f>
        <v>0.61</v>
      </c>
      <c r="U43" s="331">
        <f>199+205+84</f>
        <v>488</v>
      </c>
      <c r="V43" s="217"/>
      <c r="W43" s="217"/>
      <c r="X43" s="217"/>
      <c r="Y43" s="217"/>
      <c r="Z43" s="217"/>
      <c r="AA43" s="217"/>
      <c r="AB43" s="217"/>
      <c r="AC43" s="43" t="s">
        <v>489</v>
      </c>
      <c r="AD43" s="43" t="s">
        <v>494</v>
      </c>
      <c r="AE43" s="93">
        <v>1</v>
      </c>
      <c r="AF43" s="98">
        <v>0.05</v>
      </c>
      <c r="AG43" s="99">
        <v>44927</v>
      </c>
      <c r="AH43" s="99">
        <v>45291</v>
      </c>
      <c r="AI43" s="43">
        <v>365</v>
      </c>
      <c r="AJ43" s="93">
        <v>1028736</v>
      </c>
      <c r="AK43" s="93">
        <v>1028736</v>
      </c>
      <c r="AL43" s="93" t="s">
        <v>155</v>
      </c>
      <c r="AM43" s="93" t="s">
        <v>156</v>
      </c>
      <c r="AN43" s="93" t="s">
        <v>196</v>
      </c>
      <c r="AO43" s="102">
        <v>0</v>
      </c>
      <c r="AP43" s="365"/>
      <c r="AQ43" s="365"/>
      <c r="AR43" s="366"/>
      <c r="AS43" s="90" t="s">
        <v>158</v>
      </c>
      <c r="AT43" s="90" t="s">
        <v>159</v>
      </c>
      <c r="AU43" s="90" t="s">
        <v>159</v>
      </c>
      <c r="AV43" s="90" t="s">
        <v>159</v>
      </c>
      <c r="AW43" s="55" t="s">
        <v>159</v>
      </c>
      <c r="AX43" s="43" t="s">
        <v>501</v>
      </c>
      <c r="AY43" s="191"/>
      <c r="AZ43" s="218"/>
    </row>
    <row r="44" spans="1:52" ht="51" hidden="1" customHeight="1" x14ac:dyDescent="0.35">
      <c r="A44" s="275"/>
      <c r="B44" s="279"/>
      <c r="C44" s="279"/>
      <c r="D44" s="279"/>
      <c r="E44" s="283"/>
      <c r="F44" s="283"/>
      <c r="G44" s="218"/>
      <c r="H44" s="218"/>
      <c r="I44" s="218"/>
      <c r="J44" s="323"/>
      <c r="K44" s="217"/>
      <c r="L44" s="217"/>
      <c r="M44" s="217"/>
      <c r="N44" s="217"/>
      <c r="O44" s="217"/>
      <c r="P44" s="217"/>
      <c r="Q44" s="217"/>
      <c r="R44" s="217"/>
      <c r="S44" s="217"/>
      <c r="T44" s="385"/>
      <c r="U44" s="217"/>
      <c r="V44" s="217"/>
      <c r="W44" s="217"/>
      <c r="X44" s="217"/>
      <c r="Y44" s="217"/>
      <c r="Z44" s="217"/>
      <c r="AA44" s="217"/>
      <c r="AB44" s="217"/>
      <c r="AC44" s="43" t="s">
        <v>490</v>
      </c>
      <c r="AD44" s="43" t="s">
        <v>504</v>
      </c>
      <c r="AE44" s="93">
        <v>1</v>
      </c>
      <c r="AF44" s="98">
        <v>0.2</v>
      </c>
      <c r="AG44" s="99">
        <v>44927</v>
      </c>
      <c r="AH44" s="99">
        <v>45291</v>
      </c>
      <c r="AI44" s="43">
        <v>365</v>
      </c>
      <c r="AJ44" s="93">
        <v>1028736</v>
      </c>
      <c r="AK44" s="93">
        <v>1028736</v>
      </c>
      <c r="AL44" s="93" t="s">
        <v>155</v>
      </c>
      <c r="AM44" s="93" t="s">
        <v>156</v>
      </c>
      <c r="AN44" s="93" t="s">
        <v>196</v>
      </c>
      <c r="AO44" s="102">
        <v>0</v>
      </c>
      <c r="AP44" s="365"/>
      <c r="AQ44" s="365"/>
      <c r="AR44" s="366"/>
      <c r="AS44" s="90" t="s">
        <v>158</v>
      </c>
      <c r="AT44" s="90" t="s">
        <v>159</v>
      </c>
      <c r="AU44" s="90" t="s">
        <v>159</v>
      </c>
      <c r="AV44" s="90" t="s">
        <v>159</v>
      </c>
      <c r="AW44" s="55" t="s">
        <v>159</v>
      </c>
      <c r="AX44" s="43" t="s">
        <v>506</v>
      </c>
      <c r="AY44" s="191"/>
      <c r="AZ44" s="218"/>
    </row>
    <row r="45" spans="1:52" ht="51" hidden="1" customHeight="1" x14ac:dyDescent="0.35">
      <c r="A45" s="275"/>
      <c r="B45" s="279"/>
      <c r="C45" s="279"/>
      <c r="D45" s="279"/>
      <c r="E45" s="283"/>
      <c r="F45" s="283"/>
      <c r="G45" s="218"/>
      <c r="H45" s="218"/>
      <c r="I45" s="218"/>
      <c r="J45" s="323"/>
      <c r="K45" s="217"/>
      <c r="L45" s="217"/>
      <c r="M45" s="217"/>
      <c r="N45" s="217"/>
      <c r="O45" s="217"/>
      <c r="P45" s="217"/>
      <c r="Q45" s="217"/>
      <c r="R45" s="217"/>
      <c r="S45" s="217"/>
      <c r="T45" s="385"/>
      <c r="U45" s="217"/>
      <c r="V45" s="217"/>
      <c r="W45" s="217"/>
      <c r="X45" s="217"/>
      <c r="Y45" s="217"/>
      <c r="Z45" s="217"/>
      <c r="AA45" s="217"/>
      <c r="AB45" s="217"/>
      <c r="AC45" s="43" t="s">
        <v>491</v>
      </c>
      <c r="AD45" s="43" t="s">
        <v>505</v>
      </c>
      <c r="AE45" s="93">
        <v>1</v>
      </c>
      <c r="AF45" s="98">
        <v>0.1</v>
      </c>
      <c r="AG45" s="99">
        <v>44927</v>
      </c>
      <c r="AH45" s="99">
        <v>45291</v>
      </c>
      <c r="AI45" s="43">
        <v>365</v>
      </c>
      <c r="AJ45" s="93">
        <v>1028736</v>
      </c>
      <c r="AK45" s="93">
        <v>1028736</v>
      </c>
      <c r="AL45" s="93" t="s">
        <v>155</v>
      </c>
      <c r="AM45" s="93" t="s">
        <v>156</v>
      </c>
      <c r="AN45" s="93" t="s">
        <v>196</v>
      </c>
      <c r="AO45" s="102">
        <v>0</v>
      </c>
      <c r="AP45" s="365"/>
      <c r="AQ45" s="365"/>
      <c r="AR45" s="367"/>
      <c r="AS45" s="90" t="s">
        <v>158</v>
      </c>
      <c r="AT45" s="90" t="s">
        <v>159</v>
      </c>
      <c r="AU45" s="90" t="s">
        <v>159</v>
      </c>
      <c r="AV45" s="90" t="s">
        <v>159</v>
      </c>
      <c r="AW45" s="55" t="s">
        <v>159</v>
      </c>
      <c r="AX45" s="43" t="s">
        <v>507</v>
      </c>
      <c r="AY45" s="191"/>
      <c r="AZ45" s="216"/>
    </row>
    <row r="46" spans="1:52" ht="58.15" customHeight="1" x14ac:dyDescent="0.35">
      <c r="A46" s="275"/>
      <c r="B46" s="279"/>
      <c r="C46" s="279"/>
      <c r="D46" s="279"/>
      <c r="E46" s="283"/>
      <c r="F46" s="283"/>
      <c r="G46" s="218"/>
      <c r="H46" s="218"/>
      <c r="I46" s="218"/>
      <c r="J46" s="278" t="s">
        <v>457</v>
      </c>
      <c r="K46" s="191" t="s">
        <v>230</v>
      </c>
      <c r="L46" s="191" t="s">
        <v>146</v>
      </c>
      <c r="M46" s="191">
        <v>0</v>
      </c>
      <c r="N46" s="191" t="s">
        <v>231</v>
      </c>
      <c r="O46" s="191"/>
      <c r="P46" s="191" t="s">
        <v>150</v>
      </c>
      <c r="Q46" s="405" t="s">
        <v>458</v>
      </c>
      <c r="R46" s="191">
        <v>1</v>
      </c>
      <c r="S46" s="191" t="s">
        <v>168</v>
      </c>
      <c r="T46" s="386">
        <f>U46/R46</f>
        <v>1</v>
      </c>
      <c r="U46" s="191">
        <v>1</v>
      </c>
      <c r="V46" s="215" t="s">
        <v>460</v>
      </c>
      <c r="W46" s="215" t="s">
        <v>461</v>
      </c>
      <c r="X46" s="215" t="s">
        <v>408</v>
      </c>
      <c r="Y46" s="215" t="s">
        <v>409</v>
      </c>
      <c r="Z46" s="252" t="s">
        <v>232</v>
      </c>
      <c r="AA46" s="217" t="s">
        <v>233</v>
      </c>
      <c r="AB46" s="252" t="s">
        <v>234</v>
      </c>
      <c r="AC46" s="97" t="s">
        <v>508</v>
      </c>
      <c r="AD46" s="104" t="s">
        <v>517</v>
      </c>
      <c r="AE46" s="104">
        <v>1</v>
      </c>
      <c r="AF46" s="105">
        <v>0.05</v>
      </c>
      <c r="AG46" s="106">
        <v>44927</v>
      </c>
      <c r="AH46" s="106">
        <v>45291</v>
      </c>
      <c r="AI46" s="104">
        <v>365</v>
      </c>
      <c r="AJ46" s="107">
        <v>10345</v>
      </c>
      <c r="AK46" s="107">
        <v>0</v>
      </c>
      <c r="AL46" s="108" t="s">
        <v>235</v>
      </c>
      <c r="AM46" s="108" t="s">
        <v>236</v>
      </c>
      <c r="AN46" s="108" t="s">
        <v>196</v>
      </c>
      <c r="AO46" s="109">
        <v>0</v>
      </c>
      <c r="AP46" s="253" t="s">
        <v>343</v>
      </c>
      <c r="AQ46" s="252" t="s">
        <v>232</v>
      </c>
      <c r="AR46" s="253" t="s">
        <v>237</v>
      </c>
      <c r="AS46" s="97" t="s">
        <v>158</v>
      </c>
      <c r="AT46" s="97" t="s">
        <v>205</v>
      </c>
      <c r="AU46" s="97" t="s">
        <v>205</v>
      </c>
      <c r="AV46" s="97" t="s">
        <v>205</v>
      </c>
      <c r="AW46" s="55" t="s">
        <v>205</v>
      </c>
      <c r="AX46" s="97" t="s">
        <v>463</v>
      </c>
      <c r="AY46" s="218" t="s">
        <v>416</v>
      </c>
      <c r="AZ46" s="253" t="s">
        <v>417</v>
      </c>
    </row>
    <row r="47" spans="1:52" ht="51" hidden="1" customHeight="1" x14ac:dyDescent="0.35">
      <c r="A47" s="275"/>
      <c r="B47" s="279"/>
      <c r="C47" s="279"/>
      <c r="D47" s="279"/>
      <c r="E47" s="283"/>
      <c r="F47" s="283"/>
      <c r="G47" s="218"/>
      <c r="H47" s="218"/>
      <c r="I47" s="218"/>
      <c r="J47" s="278"/>
      <c r="K47" s="191"/>
      <c r="L47" s="191"/>
      <c r="M47" s="191"/>
      <c r="N47" s="191"/>
      <c r="O47" s="191"/>
      <c r="P47" s="191"/>
      <c r="Q47" s="405"/>
      <c r="R47" s="191"/>
      <c r="S47" s="191"/>
      <c r="T47" s="386"/>
      <c r="U47" s="191"/>
      <c r="V47" s="218"/>
      <c r="W47" s="218"/>
      <c r="X47" s="218"/>
      <c r="Y47" s="218"/>
      <c r="Z47" s="252"/>
      <c r="AA47" s="217"/>
      <c r="AB47" s="252"/>
      <c r="AC47" s="97" t="s">
        <v>509</v>
      </c>
      <c r="AD47" s="104" t="s">
        <v>518</v>
      </c>
      <c r="AE47" s="104">
        <v>1</v>
      </c>
      <c r="AF47" s="105">
        <v>0.15</v>
      </c>
      <c r="AG47" s="106">
        <v>44927</v>
      </c>
      <c r="AH47" s="106">
        <v>45291</v>
      </c>
      <c r="AI47" s="104">
        <v>365</v>
      </c>
      <c r="AJ47" s="107">
        <v>10345</v>
      </c>
      <c r="AK47" s="107">
        <v>0</v>
      </c>
      <c r="AL47" s="108" t="s">
        <v>235</v>
      </c>
      <c r="AM47" s="108" t="s">
        <v>236</v>
      </c>
      <c r="AN47" s="108" t="s">
        <v>196</v>
      </c>
      <c r="AO47" s="109">
        <v>0</v>
      </c>
      <c r="AP47" s="254"/>
      <c r="AQ47" s="252"/>
      <c r="AR47" s="254"/>
      <c r="AS47" s="97" t="s">
        <v>158</v>
      </c>
      <c r="AT47" s="97" t="s">
        <v>205</v>
      </c>
      <c r="AU47" s="97" t="s">
        <v>205</v>
      </c>
      <c r="AV47" s="97" t="s">
        <v>205</v>
      </c>
      <c r="AW47" s="55" t="s">
        <v>205</v>
      </c>
      <c r="AX47" s="97" t="s">
        <v>525</v>
      </c>
      <c r="AY47" s="218"/>
      <c r="AZ47" s="254"/>
    </row>
    <row r="48" spans="1:52" ht="51" hidden="1" customHeight="1" x14ac:dyDescent="0.35">
      <c r="A48" s="275"/>
      <c r="B48" s="279"/>
      <c r="C48" s="279"/>
      <c r="D48" s="279"/>
      <c r="E48" s="283"/>
      <c r="F48" s="283"/>
      <c r="G48" s="218"/>
      <c r="H48" s="218"/>
      <c r="I48" s="218"/>
      <c r="J48" s="278"/>
      <c r="K48" s="191"/>
      <c r="L48" s="191"/>
      <c r="M48" s="191"/>
      <c r="N48" s="191"/>
      <c r="O48" s="191"/>
      <c r="P48" s="191"/>
      <c r="Q48" s="405"/>
      <c r="R48" s="191"/>
      <c r="S48" s="191"/>
      <c r="T48" s="386"/>
      <c r="U48" s="191"/>
      <c r="V48" s="218"/>
      <c r="W48" s="218"/>
      <c r="X48" s="218"/>
      <c r="Y48" s="218"/>
      <c r="Z48" s="252"/>
      <c r="AA48" s="217"/>
      <c r="AB48" s="252"/>
      <c r="AC48" s="97" t="s">
        <v>510</v>
      </c>
      <c r="AD48" s="104" t="s">
        <v>519</v>
      </c>
      <c r="AE48" s="104">
        <v>1</v>
      </c>
      <c r="AF48" s="105">
        <v>0.2</v>
      </c>
      <c r="AG48" s="106">
        <v>44927</v>
      </c>
      <c r="AH48" s="106">
        <v>45291</v>
      </c>
      <c r="AI48" s="104">
        <v>365</v>
      </c>
      <c r="AJ48" s="107">
        <v>1028736</v>
      </c>
      <c r="AK48" s="107">
        <v>0</v>
      </c>
      <c r="AL48" s="108" t="s">
        <v>235</v>
      </c>
      <c r="AM48" s="108" t="s">
        <v>236</v>
      </c>
      <c r="AN48" s="108" t="s">
        <v>196</v>
      </c>
      <c r="AO48" s="109">
        <v>0</v>
      </c>
      <c r="AP48" s="254"/>
      <c r="AQ48" s="252"/>
      <c r="AR48" s="254"/>
      <c r="AS48" s="97" t="s">
        <v>158</v>
      </c>
      <c r="AT48" s="97" t="s">
        <v>205</v>
      </c>
      <c r="AU48" s="97" t="s">
        <v>205</v>
      </c>
      <c r="AV48" s="97" t="s">
        <v>205</v>
      </c>
      <c r="AW48" s="55" t="s">
        <v>205</v>
      </c>
      <c r="AX48" s="97" t="s">
        <v>526</v>
      </c>
      <c r="AY48" s="218"/>
      <c r="AZ48" s="254"/>
    </row>
    <row r="49" spans="1:53" ht="44.25" customHeight="1" x14ac:dyDescent="0.35">
      <c r="A49" s="275"/>
      <c r="B49" s="279"/>
      <c r="C49" s="279"/>
      <c r="D49" s="279"/>
      <c r="E49" s="283"/>
      <c r="F49" s="283"/>
      <c r="G49" s="218"/>
      <c r="H49" s="218"/>
      <c r="I49" s="218"/>
      <c r="J49" s="278"/>
      <c r="K49" s="191" t="s">
        <v>238</v>
      </c>
      <c r="L49" s="191" t="s">
        <v>146</v>
      </c>
      <c r="M49" s="191">
        <v>0</v>
      </c>
      <c r="N49" s="191" t="s">
        <v>239</v>
      </c>
      <c r="O49" s="191"/>
      <c r="P49" s="191" t="s">
        <v>150</v>
      </c>
      <c r="Q49" s="405" t="s">
        <v>459</v>
      </c>
      <c r="R49" s="191">
        <v>6</v>
      </c>
      <c r="S49" s="191">
        <v>1</v>
      </c>
      <c r="T49" s="386">
        <f>U49/R49</f>
        <v>1</v>
      </c>
      <c r="U49" s="191">
        <v>6</v>
      </c>
      <c r="V49" s="218"/>
      <c r="W49" s="218"/>
      <c r="X49" s="218"/>
      <c r="Y49" s="218"/>
      <c r="Z49" s="252"/>
      <c r="AA49" s="217"/>
      <c r="AB49" s="252"/>
      <c r="AC49" s="97" t="s">
        <v>511</v>
      </c>
      <c r="AD49" s="104" t="s">
        <v>520</v>
      </c>
      <c r="AE49" s="104">
        <v>1</v>
      </c>
      <c r="AF49" s="105">
        <v>0.05</v>
      </c>
      <c r="AG49" s="106">
        <v>44927</v>
      </c>
      <c r="AH49" s="106">
        <v>45291</v>
      </c>
      <c r="AI49" s="104">
        <v>365</v>
      </c>
      <c r="AJ49" s="107">
        <v>1028736</v>
      </c>
      <c r="AK49" s="107">
        <v>500</v>
      </c>
      <c r="AL49" s="108" t="s">
        <v>235</v>
      </c>
      <c r="AM49" s="108" t="s">
        <v>236</v>
      </c>
      <c r="AN49" s="108" t="s">
        <v>196</v>
      </c>
      <c r="AO49" s="109">
        <v>0</v>
      </c>
      <c r="AP49" s="254"/>
      <c r="AQ49" s="252"/>
      <c r="AR49" s="254"/>
      <c r="AS49" s="97" t="s">
        <v>158</v>
      </c>
      <c r="AT49" s="97" t="s">
        <v>205</v>
      </c>
      <c r="AU49" s="97" t="s">
        <v>205</v>
      </c>
      <c r="AV49" s="97" t="s">
        <v>205</v>
      </c>
      <c r="AW49" s="55" t="s">
        <v>205</v>
      </c>
      <c r="AX49" s="97" t="s">
        <v>527</v>
      </c>
      <c r="AY49" s="218"/>
      <c r="AZ49" s="254"/>
    </row>
    <row r="50" spans="1:53" ht="51" hidden="1" customHeight="1" x14ac:dyDescent="0.35">
      <c r="A50" s="275"/>
      <c r="B50" s="279"/>
      <c r="C50" s="279"/>
      <c r="D50" s="279"/>
      <c r="E50" s="283"/>
      <c r="F50" s="283"/>
      <c r="G50" s="218"/>
      <c r="H50" s="218"/>
      <c r="I50" s="218"/>
      <c r="J50" s="278"/>
      <c r="K50" s="191"/>
      <c r="L50" s="191" t="s">
        <v>146</v>
      </c>
      <c r="M50" s="191"/>
      <c r="N50" s="191"/>
      <c r="O50" s="191"/>
      <c r="P50" s="191"/>
      <c r="Q50" s="405"/>
      <c r="R50" s="191"/>
      <c r="S50" s="191"/>
      <c r="T50" s="386"/>
      <c r="U50" s="191"/>
      <c r="V50" s="218"/>
      <c r="W50" s="218"/>
      <c r="X50" s="218"/>
      <c r="Y50" s="218"/>
      <c r="Z50" s="252"/>
      <c r="AA50" s="217"/>
      <c r="AB50" s="252"/>
      <c r="AC50" s="97" t="s">
        <v>512</v>
      </c>
      <c r="AD50" s="104" t="s">
        <v>462</v>
      </c>
      <c r="AE50" s="104">
        <v>1</v>
      </c>
      <c r="AF50" s="105">
        <v>0.05</v>
      </c>
      <c r="AG50" s="106">
        <v>44927</v>
      </c>
      <c r="AH50" s="106">
        <v>45291</v>
      </c>
      <c r="AI50" s="104">
        <v>365</v>
      </c>
      <c r="AJ50" s="107">
        <v>1028736</v>
      </c>
      <c r="AK50" s="107">
        <v>0</v>
      </c>
      <c r="AL50" s="108" t="s">
        <v>235</v>
      </c>
      <c r="AM50" s="108" t="s">
        <v>236</v>
      </c>
      <c r="AN50" s="108" t="s">
        <v>196</v>
      </c>
      <c r="AO50" s="109">
        <v>0</v>
      </c>
      <c r="AP50" s="254"/>
      <c r="AQ50" s="252"/>
      <c r="AR50" s="254"/>
      <c r="AS50" s="97" t="s">
        <v>158</v>
      </c>
      <c r="AT50" s="97" t="s">
        <v>205</v>
      </c>
      <c r="AU50" s="97" t="s">
        <v>205</v>
      </c>
      <c r="AV50" s="97" t="s">
        <v>205</v>
      </c>
      <c r="AW50" s="55" t="s">
        <v>205</v>
      </c>
      <c r="AX50" s="97" t="s">
        <v>418</v>
      </c>
      <c r="AY50" s="218"/>
      <c r="AZ50" s="254"/>
    </row>
    <row r="51" spans="1:53" ht="58.15" customHeight="1" x14ac:dyDescent="0.35">
      <c r="A51" s="275"/>
      <c r="B51" s="279"/>
      <c r="C51" s="279"/>
      <c r="D51" s="279"/>
      <c r="E51" s="283"/>
      <c r="F51" s="283"/>
      <c r="G51" s="218"/>
      <c r="H51" s="218"/>
      <c r="I51" s="218"/>
      <c r="J51" s="278"/>
      <c r="K51" s="191" t="s">
        <v>240</v>
      </c>
      <c r="L51" s="191" t="s">
        <v>146</v>
      </c>
      <c r="M51" s="191">
        <v>0</v>
      </c>
      <c r="N51" s="191" t="s">
        <v>241</v>
      </c>
      <c r="O51" s="191"/>
      <c r="P51" s="191" t="s">
        <v>150</v>
      </c>
      <c r="Q51" s="405"/>
      <c r="R51" s="191">
        <v>1</v>
      </c>
      <c r="S51" s="191" t="s">
        <v>168</v>
      </c>
      <c r="T51" s="386">
        <f>U51/R51</f>
        <v>1</v>
      </c>
      <c r="U51" s="191">
        <v>1</v>
      </c>
      <c r="V51" s="218"/>
      <c r="W51" s="218"/>
      <c r="X51" s="218"/>
      <c r="Y51" s="218"/>
      <c r="Z51" s="252"/>
      <c r="AA51" s="217"/>
      <c r="AB51" s="252"/>
      <c r="AC51" s="97" t="s">
        <v>513</v>
      </c>
      <c r="AD51" s="104" t="s">
        <v>521</v>
      </c>
      <c r="AE51" s="104">
        <v>1</v>
      </c>
      <c r="AF51" s="105">
        <v>0.05</v>
      </c>
      <c r="AG51" s="106">
        <v>44927</v>
      </c>
      <c r="AH51" s="106">
        <v>45291</v>
      </c>
      <c r="AI51" s="104">
        <v>365</v>
      </c>
      <c r="AJ51" s="107">
        <v>1028736</v>
      </c>
      <c r="AK51" s="107">
        <v>59</v>
      </c>
      <c r="AL51" s="108" t="s">
        <v>235</v>
      </c>
      <c r="AM51" s="108" t="s">
        <v>236</v>
      </c>
      <c r="AN51" s="108" t="s">
        <v>196</v>
      </c>
      <c r="AO51" s="109">
        <v>79706500</v>
      </c>
      <c r="AP51" s="254"/>
      <c r="AQ51" s="252"/>
      <c r="AR51" s="254"/>
      <c r="AS51" s="97" t="s">
        <v>162</v>
      </c>
      <c r="AT51" s="97" t="s">
        <v>242</v>
      </c>
      <c r="AU51" s="97" t="s">
        <v>208</v>
      </c>
      <c r="AV51" s="97" t="s">
        <v>243</v>
      </c>
      <c r="AW51" s="55">
        <v>44927</v>
      </c>
      <c r="AX51" s="97" t="s">
        <v>464</v>
      </c>
      <c r="AY51" s="218"/>
      <c r="AZ51" s="254"/>
    </row>
    <row r="52" spans="1:53" ht="75" hidden="1" x14ac:dyDescent="0.35">
      <c r="A52" s="275"/>
      <c r="B52" s="279"/>
      <c r="C52" s="279"/>
      <c r="D52" s="279"/>
      <c r="E52" s="283"/>
      <c r="F52" s="283"/>
      <c r="G52" s="218"/>
      <c r="H52" s="218"/>
      <c r="I52" s="218"/>
      <c r="J52" s="278"/>
      <c r="K52" s="191"/>
      <c r="L52" s="191"/>
      <c r="M52" s="191"/>
      <c r="N52" s="191"/>
      <c r="O52" s="191"/>
      <c r="P52" s="191"/>
      <c r="Q52" s="405"/>
      <c r="R52" s="191"/>
      <c r="S52" s="191"/>
      <c r="T52" s="386"/>
      <c r="U52" s="191"/>
      <c r="V52" s="218"/>
      <c r="W52" s="218"/>
      <c r="X52" s="218"/>
      <c r="Y52" s="218"/>
      <c r="Z52" s="252"/>
      <c r="AA52" s="217"/>
      <c r="AB52" s="252"/>
      <c r="AC52" s="97" t="s">
        <v>514</v>
      </c>
      <c r="AD52" s="104" t="s">
        <v>522</v>
      </c>
      <c r="AE52" s="104">
        <v>1</v>
      </c>
      <c r="AF52" s="105">
        <v>0.1</v>
      </c>
      <c r="AG52" s="106">
        <v>44927</v>
      </c>
      <c r="AH52" s="106">
        <v>45291</v>
      </c>
      <c r="AI52" s="104">
        <v>365</v>
      </c>
      <c r="AJ52" s="107">
        <v>1028736</v>
      </c>
      <c r="AK52" s="107">
        <v>59</v>
      </c>
      <c r="AL52" s="108" t="s">
        <v>235</v>
      </c>
      <c r="AM52" s="108" t="s">
        <v>236</v>
      </c>
      <c r="AN52" s="108" t="s">
        <v>196</v>
      </c>
      <c r="AO52" s="109">
        <v>163000000</v>
      </c>
      <c r="AP52" s="254"/>
      <c r="AQ52" s="252"/>
      <c r="AR52" s="254"/>
      <c r="AS52" s="97" t="s">
        <v>162</v>
      </c>
      <c r="AT52" s="97" t="s">
        <v>242</v>
      </c>
      <c r="AU52" s="97" t="s">
        <v>208</v>
      </c>
      <c r="AV52" s="97" t="s">
        <v>243</v>
      </c>
      <c r="AW52" s="55">
        <v>44927</v>
      </c>
      <c r="AX52" s="97" t="s">
        <v>528</v>
      </c>
      <c r="AY52" s="218"/>
      <c r="AZ52" s="254"/>
    </row>
    <row r="53" spans="1:53" ht="51" hidden="1" customHeight="1" x14ac:dyDescent="0.35">
      <c r="A53" s="275"/>
      <c r="B53" s="279"/>
      <c r="C53" s="279"/>
      <c r="D53" s="279"/>
      <c r="E53" s="283"/>
      <c r="F53" s="283"/>
      <c r="G53" s="218"/>
      <c r="H53" s="218"/>
      <c r="I53" s="218"/>
      <c r="J53" s="278"/>
      <c r="K53" s="191"/>
      <c r="L53" s="191"/>
      <c r="M53" s="191"/>
      <c r="N53" s="191"/>
      <c r="O53" s="191"/>
      <c r="P53" s="191"/>
      <c r="Q53" s="405"/>
      <c r="R53" s="191"/>
      <c r="S53" s="191"/>
      <c r="T53" s="386"/>
      <c r="U53" s="191"/>
      <c r="V53" s="218"/>
      <c r="W53" s="218"/>
      <c r="X53" s="218"/>
      <c r="Y53" s="218"/>
      <c r="Z53" s="252"/>
      <c r="AA53" s="217"/>
      <c r="AB53" s="252"/>
      <c r="AC53" s="103" t="s">
        <v>515</v>
      </c>
      <c r="AD53" s="104" t="s">
        <v>523</v>
      </c>
      <c r="AE53" s="104">
        <v>1</v>
      </c>
      <c r="AF53" s="105">
        <v>0.15</v>
      </c>
      <c r="AG53" s="106">
        <v>44927</v>
      </c>
      <c r="AH53" s="106">
        <v>45291</v>
      </c>
      <c r="AI53" s="104">
        <v>365</v>
      </c>
      <c r="AJ53" s="107">
        <v>1028736</v>
      </c>
      <c r="AK53" s="107">
        <v>1028736</v>
      </c>
      <c r="AL53" s="108" t="s">
        <v>235</v>
      </c>
      <c r="AM53" s="108" t="s">
        <v>236</v>
      </c>
      <c r="AN53" s="108" t="s">
        <v>196</v>
      </c>
      <c r="AO53" s="109">
        <v>25346000</v>
      </c>
      <c r="AP53" s="254"/>
      <c r="AQ53" s="252"/>
      <c r="AR53" s="254"/>
      <c r="AS53" s="97" t="s">
        <v>162</v>
      </c>
      <c r="AT53" s="97" t="s">
        <v>244</v>
      </c>
      <c r="AU53" s="97" t="s">
        <v>208</v>
      </c>
      <c r="AV53" s="97" t="s">
        <v>243</v>
      </c>
      <c r="AW53" s="55">
        <v>44927</v>
      </c>
      <c r="AX53" s="97" t="s">
        <v>529</v>
      </c>
      <c r="AY53" s="218"/>
      <c r="AZ53" s="254"/>
    </row>
    <row r="54" spans="1:53" ht="51" hidden="1" customHeight="1" x14ac:dyDescent="0.35">
      <c r="A54" s="276"/>
      <c r="B54" s="279"/>
      <c r="C54" s="279"/>
      <c r="D54" s="279"/>
      <c r="E54" s="284"/>
      <c r="F54" s="284"/>
      <c r="G54" s="216"/>
      <c r="H54" s="216"/>
      <c r="I54" s="216"/>
      <c r="J54" s="278"/>
      <c r="K54" s="191"/>
      <c r="L54" s="191"/>
      <c r="M54" s="191"/>
      <c r="N54" s="191"/>
      <c r="O54" s="191"/>
      <c r="P54" s="191"/>
      <c r="Q54" s="405"/>
      <c r="R54" s="191"/>
      <c r="S54" s="191"/>
      <c r="T54" s="386"/>
      <c r="U54" s="191"/>
      <c r="V54" s="216"/>
      <c r="W54" s="216"/>
      <c r="X54" s="216"/>
      <c r="Y54" s="216"/>
      <c r="Z54" s="252"/>
      <c r="AA54" s="217"/>
      <c r="AB54" s="252"/>
      <c r="AC54" s="103" t="s">
        <v>516</v>
      </c>
      <c r="AD54" s="104" t="s">
        <v>467</v>
      </c>
      <c r="AE54" s="104">
        <v>1</v>
      </c>
      <c r="AF54" s="105">
        <v>0.2</v>
      </c>
      <c r="AG54" s="106">
        <v>44927</v>
      </c>
      <c r="AH54" s="106">
        <v>45291</v>
      </c>
      <c r="AI54" s="104">
        <v>365</v>
      </c>
      <c r="AJ54" s="107">
        <v>1028736</v>
      </c>
      <c r="AK54" s="107">
        <v>1028736</v>
      </c>
      <c r="AL54" s="108" t="s">
        <v>235</v>
      </c>
      <c r="AM54" s="108" t="s">
        <v>236</v>
      </c>
      <c r="AN54" s="108" t="s">
        <v>196</v>
      </c>
      <c r="AO54" s="109">
        <v>55947500</v>
      </c>
      <c r="AP54" s="255"/>
      <c r="AQ54" s="252"/>
      <c r="AR54" s="255"/>
      <c r="AS54" s="97" t="s">
        <v>162</v>
      </c>
      <c r="AT54" s="97" t="s">
        <v>245</v>
      </c>
      <c r="AU54" s="97" t="s">
        <v>208</v>
      </c>
      <c r="AV54" s="97" t="s">
        <v>243</v>
      </c>
      <c r="AW54" s="55">
        <v>44927</v>
      </c>
      <c r="AX54" s="97" t="s">
        <v>467</v>
      </c>
      <c r="AY54" s="218"/>
      <c r="AZ54" s="255"/>
    </row>
    <row r="55" spans="1:53" ht="55.15" customHeight="1" x14ac:dyDescent="0.35">
      <c r="A55" s="330" t="s">
        <v>246</v>
      </c>
      <c r="B55" s="279"/>
      <c r="C55" s="330" t="s">
        <v>247</v>
      </c>
      <c r="D55" s="191" t="s">
        <v>248</v>
      </c>
      <c r="E55" s="250" t="s">
        <v>249</v>
      </c>
      <c r="F55" s="191" t="s">
        <v>252</v>
      </c>
      <c r="G55" s="191">
        <v>4</v>
      </c>
      <c r="H55" s="191" t="s">
        <v>146</v>
      </c>
      <c r="I55" s="191">
        <v>1</v>
      </c>
      <c r="J55" s="278" t="s">
        <v>250</v>
      </c>
      <c r="K55" s="191" t="s">
        <v>251</v>
      </c>
      <c r="L55" s="191" t="s">
        <v>146</v>
      </c>
      <c r="M55" s="403" t="s">
        <v>249</v>
      </c>
      <c r="N55" s="191" t="s">
        <v>252</v>
      </c>
      <c r="O55" s="191"/>
      <c r="P55" s="191" t="s">
        <v>150</v>
      </c>
      <c r="Q55" s="217" t="s">
        <v>371</v>
      </c>
      <c r="R55" s="213">
        <v>4</v>
      </c>
      <c r="S55" s="328">
        <v>1</v>
      </c>
      <c r="T55" s="404">
        <f>U55/R55</f>
        <v>1</v>
      </c>
      <c r="U55" s="331">
        <v>4</v>
      </c>
      <c r="V55" s="262" t="s">
        <v>465</v>
      </c>
      <c r="W55" s="262" t="s">
        <v>407</v>
      </c>
      <c r="X55" s="262" t="s">
        <v>408</v>
      </c>
      <c r="Y55" s="262" t="s">
        <v>409</v>
      </c>
      <c r="Z55" s="191" t="s">
        <v>253</v>
      </c>
      <c r="AA55" s="352" t="s">
        <v>466</v>
      </c>
      <c r="AB55" s="191" t="s">
        <v>254</v>
      </c>
      <c r="AC55" s="43" t="s">
        <v>255</v>
      </c>
      <c r="AD55" s="45" t="s">
        <v>468</v>
      </c>
      <c r="AE55" s="43">
        <v>1</v>
      </c>
      <c r="AF55" s="49">
        <v>0.2</v>
      </c>
      <c r="AG55" s="111">
        <v>44927</v>
      </c>
      <c r="AH55" s="111">
        <v>45291</v>
      </c>
      <c r="AI55" s="43">
        <v>365</v>
      </c>
      <c r="AJ55" s="43">
        <v>200</v>
      </c>
      <c r="AK55" s="43">
        <v>200</v>
      </c>
      <c r="AL55" s="43" t="s">
        <v>155</v>
      </c>
      <c r="AM55" s="43" t="s">
        <v>156</v>
      </c>
      <c r="AN55" s="43" t="s">
        <v>196</v>
      </c>
      <c r="AO55" s="112">
        <v>112979000</v>
      </c>
      <c r="AP55" s="215" t="s">
        <v>343</v>
      </c>
      <c r="AQ55" s="215" t="s">
        <v>253</v>
      </c>
      <c r="AR55" s="215" t="s">
        <v>369</v>
      </c>
      <c r="AS55" s="43" t="s">
        <v>162</v>
      </c>
      <c r="AT55" s="243" t="s">
        <v>376</v>
      </c>
      <c r="AU55" s="215" t="s">
        <v>224</v>
      </c>
      <c r="AV55" s="215" t="s">
        <v>243</v>
      </c>
      <c r="AW55" s="55">
        <v>44958</v>
      </c>
      <c r="AX55" s="57" t="s">
        <v>469</v>
      </c>
      <c r="AY55" s="218" t="s">
        <v>416</v>
      </c>
      <c r="AZ55" s="215" t="s">
        <v>417</v>
      </c>
      <c r="BA55" s="154"/>
    </row>
    <row r="56" spans="1:53" ht="56" hidden="1" x14ac:dyDescent="0.35">
      <c r="A56" s="330"/>
      <c r="B56" s="279"/>
      <c r="C56" s="330"/>
      <c r="D56" s="191"/>
      <c r="E56" s="263"/>
      <c r="F56" s="191"/>
      <c r="G56" s="191"/>
      <c r="H56" s="191"/>
      <c r="I56" s="191"/>
      <c r="J56" s="323"/>
      <c r="K56" s="191"/>
      <c r="L56" s="191"/>
      <c r="M56" s="403"/>
      <c r="N56" s="191"/>
      <c r="O56" s="191"/>
      <c r="P56" s="191"/>
      <c r="Q56" s="217"/>
      <c r="R56" s="213"/>
      <c r="S56" s="328"/>
      <c r="T56" s="404"/>
      <c r="U56" s="331"/>
      <c r="V56" s="217"/>
      <c r="W56" s="217"/>
      <c r="X56" s="217"/>
      <c r="Y56" s="217"/>
      <c r="Z56" s="217"/>
      <c r="AA56" s="217"/>
      <c r="AB56" s="217"/>
      <c r="AC56" s="43" t="s">
        <v>258</v>
      </c>
      <c r="AD56" s="43" t="s">
        <v>470</v>
      </c>
      <c r="AE56" s="43">
        <v>1</v>
      </c>
      <c r="AF56" s="49">
        <v>0.15</v>
      </c>
      <c r="AG56" s="111">
        <v>44927</v>
      </c>
      <c r="AH56" s="111">
        <v>45291</v>
      </c>
      <c r="AI56" s="43">
        <v>365</v>
      </c>
      <c r="AJ56" s="43">
        <v>200</v>
      </c>
      <c r="AK56" s="43">
        <v>200</v>
      </c>
      <c r="AL56" s="43" t="s">
        <v>155</v>
      </c>
      <c r="AM56" s="43" t="s">
        <v>156</v>
      </c>
      <c r="AN56" s="43" t="s">
        <v>196</v>
      </c>
      <c r="AO56" s="112">
        <v>65000000</v>
      </c>
      <c r="AP56" s="218"/>
      <c r="AQ56" s="218"/>
      <c r="AR56" s="218"/>
      <c r="AS56" s="43" t="s">
        <v>162</v>
      </c>
      <c r="AT56" s="244"/>
      <c r="AU56" s="218"/>
      <c r="AV56" s="218"/>
      <c r="AW56" s="55">
        <v>44958</v>
      </c>
      <c r="AX56" s="57" t="s">
        <v>471</v>
      </c>
      <c r="AY56" s="218"/>
      <c r="AZ56" s="218"/>
    </row>
    <row r="57" spans="1:53" ht="56" hidden="1" x14ac:dyDescent="0.35">
      <c r="A57" s="330"/>
      <c r="B57" s="279"/>
      <c r="C57" s="330"/>
      <c r="D57" s="191"/>
      <c r="E57" s="263"/>
      <c r="F57" s="191"/>
      <c r="G57" s="191"/>
      <c r="H57" s="191"/>
      <c r="I57" s="191"/>
      <c r="J57" s="323"/>
      <c r="K57" s="191"/>
      <c r="L57" s="191"/>
      <c r="M57" s="403"/>
      <c r="N57" s="191"/>
      <c r="O57" s="191"/>
      <c r="P57" s="191"/>
      <c r="Q57" s="217"/>
      <c r="R57" s="213"/>
      <c r="S57" s="328"/>
      <c r="T57" s="404"/>
      <c r="U57" s="331"/>
      <c r="V57" s="217"/>
      <c r="W57" s="217"/>
      <c r="X57" s="217"/>
      <c r="Y57" s="217"/>
      <c r="Z57" s="217"/>
      <c r="AA57" s="217"/>
      <c r="AB57" s="217"/>
      <c r="AC57" s="43" t="s">
        <v>261</v>
      </c>
      <c r="AD57" s="43" t="s">
        <v>472</v>
      </c>
      <c r="AE57" s="43">
        <v>1</v>
      </c>
      <c r="AF57" s="49">
        <v>0.2</v>
      </c>
      <c r="AG57" s="111">
        <v>44927</v>
      </c>
      <c r="AH57" s="111">
        <v>45291</v>
      </c>
      <c r="AI57" s="43">
        <v>365</v>
      </c>
      <c r="AJ57" s="43">
        <v>200</v>
      </c>
      <c r="AK57" s="43">
        <v>200</v>
      </c>
      <c r="AL57" s="43" t="s">
        <v>155</v>
      </c>
      <c r="AM57" s="43" t="s">
        <v>156</v>
      </c>
      <c r="AN57" s="43" t="s">
        <v>196</v>
      </c>
      <c r="AO57" s="112">
        <v>40000000</v>
      </c>
      <c r="AP57" s="218"/>
      <c r="AQ57" s="218"/>
      <c r="AR57" s="218"/>
      <c r="AS57" s="43" t="s">
        <v>162</v>
      </c>
      <c r="AT57" s="244"/>
      <c r="AU57" s="218"/>
      <c r="AV57" s="218"/>
      <c r="AW57" s="55">
        <v>44958</v>
      </c>
      <c r="AX57" s="57" t="s">
        <v>473</v>
      </c>
      <c r="AY57" s="218"/>
      <c r="AZ57" s="218"/>
    </row>
    <row r="58" spans="1:53" ht="43.15" customHeight="1" x14ac:dyDescent="0.35">
      <c r="A58" s="330"/>
      <c r="B58" s="279"/>
      <c r="C58" s="330"/>
      <c r="D58" s="191"/>
      <c r="E58" s="263"/>
      <c r="F58" s="191" t="s">
        <v>257</v>
      </c>
      <c r="G58" s="191">
        <v>4</v>
      </c>
      <c r="H58" s="191" t="s">
        <v>146</v>
      </c>
      <c r="I58" s="191">
        <v>1</v>
      </c>
      <c r="J58" s="323"/>
      <c r="K58" s="191" t="s">
        <v>256</v>
      </c>
      <c r="L58" s="191" t="s">
        <v>146</v>
      </c>
      <c r="M58" s="403" t="s">
        <v>249</v>
      </c>
      <c r="N58" s="191" t="s">
        <v>257</v>
      </c>
      <c r="O58" s="191" t="s">
        <v>150</v>
      </c>
      <c r="P58" s="191"/>
      <c r="Q58" s="217" t="s">
        <v>370</v>
      </c>
      <c r="R58" s="213">
        <v>4</v>
      </c>
      <c r="S58" s="328">
        <v>2</v>
      </c>
      <c r="T58" s="384">
        <f>U58/R58</f>
        <v>0.5</v>
      </c>
      <c r="U58" s="331">
        <v>2</v>
      </c>
      <c r="V58" s="217"/>
      <c r="W58" s="217"/>
      <c r="X58" s="217"/>
      <c r="Y58" s="217"/>
      <c r="Z58" s="217"/>
      <c r="AA58" s="217"/>
      <c r="AB58" s="217"/>
      <c r="AC58" s="43" t="s">
        <v>264</v>
      </c>
      <c r="AD58" s="52" t="s">
        <v>474</v>
      </c>
      <c r="AE58" s="43">
        <v>2</v>
      </c>
      <c r="AF58" s="49">
        <v>0.05</v>
      </c>
      <c r="AG58" s="111">
        <v>44927</v>
      </c>
      <c r="AH58" s="111">
        <v>45291</v>
      </c>
      <c r="AI58" s="43">
        <v>365</v>
      </c>
      <c r="AJ58" s="43">
        <v>200</v>
      </c>
      <c r="AK58" s="43">
        <v>200</v>
      </c>
      <c r="AL58" s="43" t="s">
        <v>155</v>
      </c>
      <c r="AM58" s="43" t="s">
        <v>156</v>
      </c>
      <c r="AN58" s="43" t="s">
        <v>196</v>
      </c>
      <c r="AO58" s="112">
        <v>25000000</v>
      </c>
      <c r="AP58" s="218"/>
      <c r="AQ58" s="218"/>
      <c r="AR58" s="218"/>
      <c r="AS58" s="43" t="s">
        <v>162</v>
      </c>
      <c r="AT58" s="244"/>
      <c r="AU58" s="218"/>
      <c r="AV58" s="218"/>
      <c r="AW58" s="55">
        <v>44927</v>
      </c>
      <c r="AX58" s="57" t="s">
        <v>475</v>
      </c>
      <c r="AY58" s="218"/>
      <c r="AZ58" s="218"/>
    </row>
    <row r="59" spans="1:53" ht="70" hidden="1" x14ac:dyDescent="0.35">
      <c r="A59" s="330"/>
      <c r="B59" s="279"/>
      <c r="C59" s="330"/>
      <c r="D59" s="191"/>
      <c r="E59" s="263"/>
      <c r="F59" s="191"/>
      <c r="G59" s="191"/>
      <c r="H59" s="191"/>
      <c r="I59" s="191"/>
      <c r="J59" s="323"/>
      <c r="K59" s="191"/>
      <c r="L59" s="191"/>
      <c r="M59" s="403"/>
      <c r="N59" s="191"/>
      <c r="O59" s="191"/>
      <c r="P59" s="191"/>
      <c r="Q59" s="217"/>
      <c r="R59" s="213"/>
      <c r="S59" s="328"/>
      <c r="T59" s="384"/>
      <c r="U59" s="331"/>
      <c r="V59" s="217"/>
      <c r="W59" s="217"/>
      <c r="X59" s="217"/>
      <c r="Y59" s="217"/>
      <c r="Z59" s="217"/>
      <c r="AA59" s="217"/>
      <c r="AB59" s="217"/>
      <c r="AC59" s="43" t="s">
        <v>265</v>
      </c>
      <c r="AD59" s="52" t="s">
        <v>476</v>
      </c>
      <c r="AE59" s="43">
        <v>2</v>
      </c>
      <c r="AF59" s="49">
        <v>0.1</v>
      </c>
      <c r="AG59" s="111">
        <v>44927</v>
      </c>
      <c r="AH59" s="111">
        <v>45291</v>
      </c>
      <c r="AI59" s="43">
        <v>365</v>
      </c>
      <c r="AJ59" s="43">
        <v>300</v>
      </c>
      <c r="AK59" s="43">
        <v>300</v>
      </c>
      <c r="AL59" s="43" t="s">
        <v>155</v>
      </c>
      <c r="AM59" s="43" t="s">
        <v>156</v>
      </c>
      <c r="AN59" s="43" t="s">
        <v>196</v>
      </c>
      <c r="AO59" s="112">
        <v>16000000</v>
      </c>
      <c r="AP59" s="218"/>
      <c r="AQ59" s="218"/>
      <c r="AR59" s="218"/>
      <c r="AS59" s="43" t="s">
        <v>162</v>
      </c>
      <c r="AT59" s="244"/>
      <c r="AU59" s="218"/>
      <c r="AV59" s="218"/>
      <c r="AW59" s="55">
        <v>44927</v>
      </c>
      <c r="AX59" s="113" t="s">
        <v>477</v>
      </c>
      <c r="AY59" s="218"/>
      <c r="AZ59" s="218"/>
    </row>
    <row r="60" spans="1:53" ht="56" hidden="1" x14ac:dyDescent="0.35">
      <c r="A60" s="330"/>
      <c r="B60" s="279"/>
      <c r="C60" s="330"/>
      <c r="D60" s="191"/>
      <c r="E60" s="263"/>
      <c r="F60" s="191"/>
      <c r="G60" s="191"/>
      <c r="H60" s="191"/>
      <c r="I60" s="191"/>
      <c r="J60" s="323"/>
      <c r="K60" s="191"/>
      <c r="L60" s="191"/>
      <c r="M60" s="403"/>
      <c r="N60" s="191"/>
      <c r="O60" s="191"/>
      <c r="P60" s="191"/>
      <c r="Q60" s="217"/>
      <c r="R60" s="213"/>
      <c r="S60" s="328"/>
      <c r="T60" s="384"/>
      <c r="U60" s="331"/>
      <c r="V60" s="217"/>
      <c r="W60" s="217"/>
      <c r="X60" s="217"/>
      <c r="Y60" s="217"/>
      <c r="Z60" s="217"/>
      <c r="AA60" s="217"/>
      <c r="AB60" s="217"/>
      <c r="AC60" s="43" t="s">
        <v>266</v>
      </c>
      <c r="AD60" s="52" t="s">
        <v>478</v>
      </c>
      <c r="AE60" s="43">
        <v>2</v>
      </c>
      <c r="AF60" s="49">
        <v>0.1</v>
      </c>
      <c r="AG60" s="111">
        <v>44927</v>
      </c>
      <c r="AH60" s="111">
        <v>45291</v>
      </c>
      <c r="AI60" s="43">
        <v>365</v>
      </c>
      <c r="AJ60" s="43">
        <v>50</v>
      </c>
      <c r="AK60" s="43">
        <v>50</v>
      </c>
      <c r="AL60" s="43" t="s">
        <v>155</v>
      </c>
      <c r="AM60" s="43" t="s">
        <v>156</v>
      </c>
      <c r="AN60" s="43" t="s">
        <v>196</v>
      </c>
      <c r="AO60" s="112">
        <v>100140000</v>
      </c>
      <c r="AP60" s="218"/>
      <c r="AQ60" s="218"/>
      <c r="AR60" s="218"/>
      <c r="AS60" s="43" t="s">
        <v>162</v>
      </c>
      <c r="AT60" s="245"/>
      <c r="AU60" s="216"/>
      <c r="AV60" s="216"/>
      <c r="AW60" s="55">
        <v>44927</v>
      </c>
      <c r="AX60" s="57" t="s">
        <v>479</v>
      </c>
      <c r="AY60" s="218"/>
      <c r="AZ60" s="218"/>
    </row>
    <row r="61" spans="1:53" ht="43.5" customHeight="1" x14ac:dyDescent="0.35">
      <c r="A61" s="330"/>
      <c r="B61" s="279"/>
      <c r="C61" s="330"/>
      <c r="D61" s="191"/>
      <c r="E61" s="263"/>
      <c r="F61" s="43" t="s">
        <v>260</v>
      </c>
      <c r="G61" s="43">
        <v>1</v>
      </c>
      <c r="H61" s="114" t="s">
        <v>146</v>
      </c>
      <c r="I61" s="43" t="s">
        <v>168</v>
      </c>
      <c r="J61" s="323"/>
      <c r="K61" s="43" t="s">
        <v>259</v>
      </c>
      <c r="L61" s="43" t="s">
        <v>146</v>
      </c>
      <c r="M61" s="114" t="s">
        <v>249</v>
      </c>
      <c r="N61" s="43" t="s">
        <v>260</v>
      </c>
      <c r="O61" s="43" t="s">
        <v>205</v>
      </c>
      <c r="P61" s="43" t="s">
        <v>205</v>
      </c>
      <c r="Q61" s="52" t="s">
        <v>372</v>
      </c>
      <c r="R61" s="47">
        <v>1</v>
      </c>
      <c r="S61" s="48" t="s">
        <v>159</v>
      </c>
      <c r="T61" s="146">
        <f>U61/R61</f>
        <v>0</v>
      </c>
      <c r="U61" s="87">
        <v>0</v>
      </c>
      <c r="V61" s="217"/>
      <c r="W61" s="217"/>
      <c r="X61" s="217"/>
      <c r="Y61" s="217"/>
      <c r="Z61" s="217"/>
      <c r="AA61" s="217"/>
      <c r="AB61" s="217"/>
      <c r="AC61" s="43" t="s">
        <v>267</v>
      </c>
      <c r="AD61" s="52" t="s">
        <v>159</v>
      </c>
      <c r="AE61" s="43">
        <v>0</v>
      </c>
      <c r="AF61" s="43" t="s">
        <v>168</v>
      </c>
      <c r="AG61" s="43" t="s">
        <v>168</v>
      </c>
      <c r="AH61" s="43" t="s">
        <v>168</v>
      </c>
      <c r="AI61" s="43" t="s">
        <v>168</v>
      </c>
      <c r="AJ61" s="43" t="s">
        <v>168</v>
      </c>
      <c r="AK61" s="43" t="s">
        <v>168</v>
      </c>
      <c r="AL61" s="43" t="s">
        <v>155</v>
      </c>
      <c r="AM61" s="43" t="s">
        <v>156</v>
      </c>
      <c r="AN61" s="43" t="s">
        <v>196</v>
      </c>
      <c r="AO61" s="112">
        <v>0</v>
      </c>
      <c r="AP61" s="218"/>
      <c r="AQ61" s="218"/>
      <c r="AR61" s="218"/>
      <c r="AS61" s="43" t="s">
        <v>159</v>
      </c>
      <c r="AT61" s="43" t="s">
        <v>159</v>
      </c>
      <c r="AU61" s="43" t="s">
        <v>159</v>
      </c>
      <c r="AV61" s="43" t="s">
        <v>159</v>
      </c>
      <c r="AW61" s="55" t="s">
        <v>159</v>
      </c>
      <c r="AX61" s="43" t="s">
        <v>159</v>
      </c>
      <c r="AY61" s="218"/>
      <c r="AZ61" s="218"/>
    </row>
    <row r="62" spans="1:53" ht="39.75" customHeight="1" x14ac:dyDescent="0.35">
      <c r="A62" s="330"/>
      <c r="B62" s="279"/>
      <c r="C62" s="330"/>
      <c r="D62" s="191"/>
      <c r="E62" s="251"/>
      <c r="F62" s="43" t="s">
        <v>263</v>
      </c>
      <c r="G62" s="43">
        <v>1</v>
      </c>
      <c r="H62" s="114" t="s">
        <v>146</v>
      </c>
      <c r="I62" s="43">
        <v>1</v>
      </c>
      <c r="J62" s="323"/>
      <c r="K62" s="43" t="s">
        <v>262</v>
      </c>
      <c r="L62" s="52" t="s">
        <v>146</v>
      </c>
      <c r="M62" s="114" t="s">
        <v>249</v>
      </c>
      <c r="N62" s="43" t="s">
        <v>263</v>
      </c>
      <c r="O62" s="43"/>
      <c r="P62" s="43" t="s">
        <v>150</v>
      </c>
      <c r="Q62" s="52" t="s">
        <v>373</v>
      </c>
      <c r="R62" s="47">
        <v>1</v>
      </c>
      <c r="S62" s="48" t="s">
        <v>168</v>
      </c>
      <c r="T62" s="146">
        <f>U62/R62</f>
        <v>1</v>
      </c>
      <c r="U62" s="87">
        <v>1</v>
      </c>
      <c r="V62" s="217"/>
      <c r="W62" s="217"/>
      <c r="X62" s="217"/>
      <c r="Y62" s="217"/>
      <c r="Z62" s="217"/>
      <c r="AA62" s="217"/>
      <c r="AB62" s="217"/>
      <c r="AC62" s="43" t="s">
        <v>268</v>
      </c>
      <c r="AD62" s="45" t="s">
        <v>480</v>
      </c>
      <c r="AE62" s="43">
        <v>1</v>
      </c>
      <c r="AF62" s="49">
        <v>0.2</v>
      </c>
      <c r="AG62" s="111">
        <v>44927</v>
      </c>
      <c r="AH62" s="111">
        <v>45291</v>
      </c>
      <c r="AI62" s="43">
        <v>365</v>
      </c>
      <c r="AJ62" s="43">
        <v>200</v>
      </c>
      <c r="AK62" s="43">
        <v>200</v>
      </c>
      <c r="AL62" s="43" t="s">
        <v>155</v>
      </c>
      <c r="AM62" s="43" t="s">
        <v>156</v>
      </c>
      <c r="AN62" s="43" t="s">
        <v>196</v>
      </c>
      <c r="AO62" s="112">
        <f>5294000*11.5</f>
        <v>60881000</v>
      </c>
      <c r="AP62" s="216"/>
      <c r="AQ62" s="216"/>
      <c r="AR62" s="216"/>
      <c r="AS62" s="43" t="s">
        <v>162</v>
      </c>
      <c r="AT62" s="59" t="s">
        <v>377</v>
      </c>
      <c r="AU62" s="43" t="s">
        <v>279</v>
      </c>
      <c r="AV62" s="43" t="s">
        <v>243</v>
      </c>
      <c r="AW62" s="55">
        <v>44927</v>
      </c>
      <c r="AX62" s="43" t="s">
        <v>481</v>
      </c>
      <c r="AY62" s="216"/>
      <c r="AZ62" s="216"/>
    </row>
    <row r="63" spans="1:53" ht="42.75" customHeight="1" x14ac:dyDescent="0.35">
      <c r="A63" s="330"/>
      <c r="B63" s="279"/>
      <c r="C63" s="330"/>
      <c r="D63" s="191"/>
      <c r="E63" s="250" t="s">
        <v>249</v>
      </c>
      <c r="F63" s="114" t="s">
        <v>269</v>
      </c>
      <c r="G63" s="114">
        <v>1</v>
      </c>
      <c r="H63" s="114" t="s">
        <v>146</v>
      </c>
      <c r="I63" s="114">
        <v>1</v>
      </c>
      <c r="J63" s="402" t="s">
        <v>271</v>
      </c>
      <c r="K63" s="114" t="s">
        <v>270</v>
      </c>
      <c r="L63" s="114" t="s">
        <v>146</v>
      </c>
      <c r="M63" s="114" t="s">
        <v>249</v>
      </c>
      <c r="N63" s="114" t="s">
        <v>269</v>
      </c>
      <c r="O63" s="114"/>
      <c r="P63" s="114" t="s">
        <v>206</v>
      </c>
      <c r="Q63" s="139" t="s">
        <v>272</v>
      </c>
      <c r="R63" s="140">
        <v>1</v>
      </c>
      <c r="S63" s="141" t="s">
        <v>168</v>
      </c>
      <c r="T63" s="145">
        <f>U63/R63</f>
        <v>1</v>
      </c>
      <c r="U63" s="142">
        <v>1</v>
      </c>
      <c r="V63" s="243" t="s">
        <v>339</v>
      </c>
      <c r="W63" s="243" t="s">
        <v>340</v>
      </c>
      <c r="X63" s="361" t="s">
        <v>408</v>
      </c>
      <c r="Y63" s="259" t="s">
        <v>409</v>
      </c>
      <c r="Z63" s="259" t="s">
        <v>273</v>
      </c>
      <c r="AA63" s="259" t="s">
        <v>274</v>
      </c>
      <c r="AB63" s="259" t="s">
        <v>275</v>
      </c>
      <c r="AC63" s="114" t="s">
        <v>276</v>
      </c>
      <c r="AD63" s="114" t="s">
        <v>433</v>
      </c>
      <c r="AE63" s="116">
        <v>1</v>
      </c>
      <c r="AF63" s="117">
        <v>0.2</v>
      </c>
      <c r="AG63" s="111">
        <v>44927</v>
      </c>
      <c r="AH63" s="111">
        <v>45291</v>
      </c>
      <c r="AI63" s="43">
        <v>365</v>
      </c>
      <c r="AJ63" s="114">
        <v>1028736</v>
      </c>
      <c r="AK63" s="114">
        <v>1028736</v>
      </c>
      <c r="AL63" s="114" t="s">
        <v>235</v>
      </c>
      <c r="AM63" s="114" t="s">
        <v>236</v>
      </c>
      <c r="AN63" s="114" t="s">
        <v>196</v>
      </c>
      <c r="AO63" s="118">
        <v>163417500</v>
      </c>
      <c r="AP63" s="256" t="s">
        <v>343</v>
      </c>
      <c r="AQ63" s="249" t="s">
        <v>273</v>
      </c>
      <c r="AR63" s="249" t="s">
        <v>277</v>
      </c>
      <c r="AS63" s="250" t="s">
        <v>162</v>
      </c>
      <c r="AT63" s="368" t="s">
        <v>278</v>
      </c>
      <c r="AU63" s="368" t="s">
        <v>279</v>
      </c>
      <c r="AV63" s="250" t="s">
        <v>243</v>
      </c>
      <c r="AW63" s="55">
        <v>44927</v>
      </c>
      <c r="AX63" s="119" t="s">
        <v>503</v>
      </c>
      <c r="AY63" s="218" t="s">
        <v>416</v>
      </c>
      <c r="AZ63" s="218" t="s">
        <v>417</v>
      </c>
    </row>
    <row r="64" spans="1:53" ht="35.25" customHeight="1" x14ac:dyDescent="0.35">
      <c r="A64" s="330"/>
      <c r="B64" s="279"/>
      <c r="C64" s="330"/>
      <c r="D64" s="191"/>
      <c r="E64" s="263"/>
      <c r="F64" s="114" t="s">
        <v>280</v>
      </c>
      <c r="G64" s="114">
        <v>1</v>
      </c>
      <c r="H64" s="114" t="s">
        <v>146</v>
      </c>
      <c r="I64" s="114">
        <v>1</v>
      </c>
      <c r="J64" s="402"/>
      <c r="K64" s="114" t="s">
        <v>281</v>
      </c>
      <c r="L64" s="114" t="s">
        <v>146</v>
      </c>
      <c r="M64" s="114" t="s">
        <v>249</v>
      </c>
      <c r="N64" s="114" t="s">
        <v>280</v>
      </c>
      <c r="O64" s="114" t="s">
        <v>206</v>
      </c>
      <c r="P64" s="114"/>
      <c r="Q64" s="139" t="s">
        <v>282</v>
      </c>
      <c r="R64" s="140">
        <v>1</v>
      </c>
      <c r="S64" s="141" t="s">
        <v>168</v>
      </c>
      <c r="T64" s="145">
        <f>U64/R64</f>
        <v>1</v>
      </c>
      <c r="U64" s="142">
        <v>1</v>
      </c>
      <c r="V64" s="244"/>
      <c r="W64" s="244"/>
      <c r="X64" s="362"/>
      <c r="Y64" s="260"/>
      <c r="Z64" s="260"/>
      <c r="AA64" s="260"/>
      <c r="AB64" s="260"/>
      <c r="AC64" s="114" t="s">
        <v>283</v>
      </c>
      <c r="AD64" s="114" t="s">
        <v>530</v>
      </c>
      <c r="AE64" s="116">
        <v>1</v>
      </c>
      <c r="AF64" s="117">
        <v>0.2</v>
      </c>
      <c r="AG64" s="111">
        <v>44927</v>
      </c>
      <c r="AH64" s="111">
        <v>45291</v>
      </c>
      <c r="AI64" s="43">
        <v>365</v>
      </c>
      <c r="AJ64" s="114">
        <v>1028736</v>
      </c>
      <c r="AK64" s="114">
        <v>1028736</v>
      </c>
      <c r="AL64" s="114" t="s">
        <v>235</v>
      </c>
      <c r="AM64" s="114" t="s">
        <v>236</v>
      </c>
      <c r="AN64" s="114" t="s">
        <v>196</v>
      </c>
      <c r="AO64" s="120">
        <v>10000000</v>
      </c>
      <c r="AP64" s="257"/>
      <c r="AQ64" s="249"/>
      <c r="AR64" s="249"/>
      <c r="AS64" s="251"/>
      <c r="AT64" s="251"/>
      <c r="AU64" s="251"/>
      <c r="AV64" s="251"/>
      <c r="AW64" s="55">
        <v>44927</v>
      </c>
      <c r="AX64" s="119" t="s">
        <v>526</v>
      </c>
      <c r="AY64" s="218"/>
      <c r="AZ64" s="218"/>
    </row>
    <row r="65" spans="1:53" ht="31.5" customHeight="1" x14ac:dyDescent="0.35">
      <c r="A65" s="330"/>
      <c r="B65" s="279"/>
      <c r="C65" s="330"/>
      <c r="D65" s="191"/>
      <c r="E65" s="263"/>
      <c r="F65" s="250" t="s">
        <v>284</v>
      </c>
      <c r="G65" s="250">
        <v>1</v>
      </c>
      <c r="H65" s="250" t="s">
        <v>146</v>
      </c>
      <c r="I65" s="250">
        <v>1</v>
      </c>
      <c r="J65" s="402"/>
      <c r="K65" s="403" t="s">
        <v>285</v>
      </c>
      <c r="L65" s="403" t="s">
        <v>146</v>
      </c>
      <c r="M65" s="403" t="s">
        <v>249</v>
      </c>
      <c r="N65" s="403" t="s">
        <v>284</v>
      </c>
      <c r="O65" s="403" t="s">
        <v>206</v>
      </c>
      <c r="P65" s="403"/>
      <c r="Q65" s="398" t="s">
        <v>286</v>
      </c>
      <c r="R65" s="399">
        <v>1</v>
      </c>
      <c r="S65" s="400" t="s">
        <v>168</v>
      </c>
      <c r="T65" s="389">
        <f>U65/R65</f>
        <v>1</v>
      </c>
      <c r="U65" s="401">
        <v>1</v>
      </c>
      <c r="V65" s="244"/>
      <c r="W65" s="244"/>
      <c r="X65" s="362"/>
      <c r="Y65" s="260"/>
      <c r="Z65" s="260"/>
      <c r="AA65" s="260"/>
      <c r="AB65" s="260"/>
      <c r="AC65" s="114" t="s">
        <v>287</v>
      </c>
      <c r="AD65" s="114" t="s">
        <v>531</v>
      </c>
      <c r="AE65" s="121">
        <v>1</v>
      </c>
      <c r="AF65" s="117">
        <v>0.2</v>
      </c>
      <c r="AG65" s="111">
        <v>44927</v>
      </c>
      <c r="AH65" s="111">
        <v>45291</v>
      </c>
      <c r="AI65" s="43">
        <v>365</v>
      </c>
      <c r="AJ65" s="114">
        <v>1028736</v>
      </c>
      <c r="AK65" s="114">
        <v>1028736</v>
      </c>
      <c r="AL65" s="114" t="s">
        <v>235</v>
      </c>
      <c r="AM65" s="114" t="s">
        <v>236</v>
      </c>
      <c r="AN65" s="114" t="s">
        <v>196</v>
      </c>
      <c r="AO65" s="120">
        <v>5000000</v>
      </c>
      <c r="AP65" s="257"/>
      <c r="AQ65" s="249"/>
      <c r="AR65" s="249"/>
      <c r="AS65" s="250" t="s">
        <v>162</v>
      </c>
      <c r="AT65" s="250" t="s">
        <v>288</v>
      </c>
      <c r="AU65" s="250" t="s">
        <v>289</v>
      </c>
      <c r="AV65" s="250" t="s">
        <v>243</v>
      </c>
      <c r="AW65" s="55">
        <v>44958</v>
      </c>
      <c r="AX65" s="119" t="s">
        <v>526</v>
      </c>
      <c r="AY65" s="218"/>
      <c r="AZ65" s="218"/>
    </row>
    <row r="66" spans="1:53" ht="56" hidden="1" x14ac:dyDescent="0.35">
      <c r="A66" s="330"/>
      <c r="B66" s="279"/>
      <c r="C66" s="330"/>
      <c r="D66" s="191"/>
      <c r="E66" s="251"/>
      <c r="F66" s="251"/>
      <c r="G66" s="251"/>
      <c r="H66" s="251"/>
      <c r="I66" s="251"/>
      <c r="J66" s="402"/>
      <c r="K66" s="403"/>
      <c r="L66" s="403"/>
      <c r="M66" s="403"/>
      <c r="N66" s="403"/>
      <c r="O66" s="403"/>
      <c r="P66" s="403"/>
      <c r="Q66" s="398"/>
      <c r="R66" s="399"/>
      <c r="S66" s="400"/>
      <c r="T66" s="389"/>
      <c r="U66" s="401"/>
      <c r="V66" s="245"/>
      <c r="W66" s="245"/>
      <c r="X66" s="363"/>
      <c r="Y66" s="261"/>
      <c r="Z66" s="261"/>
      <c r="AA66" s="261"/>
      <c r="AB66" s="261"/>
      <c r="AC66" s="114" t="s">
        <v>290</v>
      </c>
      <c r="AD66" s="115" t="s">
        <v>413</v>
      </c>
      <c r="AE66" s="116">
        <v>1</v>
      </c>
      <c r="AF66" s="117">
        <v>0.4</v>
      </c>
      <c r="AG66" s="111">
        <v>44927</v>
      </c>
      <c r="AH66" s="111">
        <v>45291</v>
      </c>
      <c r="AI66" s="43">
        <v>365</v>
      </c>
      <c r="AJ66" s="114">
        <v>1028736</v>
      </c>
      <c r="AK66" s="114">
        <v>1028736</v>
      </c>
      <c r="AL66" s="114" t="s">
        <v>235</v>
      </c>
      <c r="AM66" s="114" t="s">
        <v>236</v>
      </c>
      <c r="AN66" s="114" t="s">
        <v>196</v>
      </c>
      <c r="AO66" s="120">
        <v>70782500</v>
      </c>
      <c r="AP66" s="258"/>
      <c r="AQ66" s="249"/>
      <c r="AR66" s="249"/>
      <c r="AS66" s="251"/>
      <c r="AT66" s="251"/>
      <c r="AU66" s="251"/>
      <c r="AV66" s="251"/>
      <c r="AW66" s="55">
        <v>44958</v>
      </c>
      <c r="AX66" s="119" t="s">
        <v>467</v>
      </c>
      <c r="AY66" s="216"/>
      <c r="AZ66" s="216"/>
    </row>
    <row r="67" spans="1:53" s="39" customFormat="1" ht="45.75" customHeight="1" x14ac:dyDescent="0.35">
      <c r="A67" s="333" t="s">
        <v>291</v>
      </c>
      <c r="B67" s="334" t="s">
        <v>292</v>
      </c>
      <c r="C67" s="334" t="s">
        <v>293</v>
      </c>
      <c r="D67" s="122" t="s">
        <v>294</v>
      </c>
      <c r="E67" s="123">
        <v>0.08</v>
      </c>
      <c r="F67" s="122" t="s">
        <v>295</v>
      </c>
      <c r="G67" s="122">
        <v>4.5</v>
      </c>
      <c r="H67" s="122" t="s">
        <v>296</v>
      </c>
      <c r="I67" s="122">
        <v>4.5</v>
      </c>
      <c r="J67" s="395" t="s">
        <v>297</v>
      </c>
      <c r="K67" s="335" t="s">
        <v>298</v>
      </c>
      <c r="L67" s="335" t="s">
        <v>299</v>
      </c>
      <c r="M67" s="336">
        <v>931838490672</v>
      </c>
      <c r="N67" s="335" t="s">
        <v>300</v>
      </c>
      <c r="O67" s="125"/>
      <c r="P67" s="125" t="s">
        <v>150</v>
      </c>
      <c r="Q67" s="126" t="s">
        <v>301</v>
      </c>
      <c r="R67" s="397">
        <v>1047261338899</v>
      </c>
      <c r="S67" s="337">
        <v>357537406369</v>
      </c>
      <c r="T67" s="387">
        <f>U67/R67</f>
        <v>0.77307158672748466</v>
      </c>
      <c r="U67" s="208">
        <v>809607984981</v>
      </c>
      <c r="V67" s="53" t="s">
        <v>397</v>
      </c>
      <c r="W67" s="128" t="s">
        <v>398</v>
      </c>
      <c r="X67" s="53" t="s">
        <v>574</v>
      </c>
      <c r="Y67" s="53" t="s">
        <v>399</v>
      </c>
      <c r="Z67" s="335" t="s">
        <v>302</v>
      </c>
      <c r="AA67" s="335" t="s">
        <v>303</v>
      </c>
      <c r="AB67" s="335" t="s">
        <v>304</v>
      </c>
      <c r="AC67" s="335" t="s">
        <v>400</v>
      </c>
      <c r="AD67" s="243" t="s">
        <v>581</v>
      </c>
      <c r="AE67" s="125"/>
      <c r="AF67" s="125"/>
      <c r="AG67" s="129">
        <v>44927</v>
      </c>
      <c r="AH67" s="129">
        <v>45291</v>
      </c>
      <c r="AI67" s="125">
        <v>365</v>
      </c>
      <c r="AJ67" s="130">
        <v>1028736</v>
      </c>
      <c r="AK67" s="130">
        <v>1028736</v>
      </c>
      <c r="AL67" s="130" t="s">
        <v>235</v>
      </c>
      <c r="AM67" s="130" t="s">
        <v>236</v>
      </c>
      <c r="AN67" s="198"/>
      <c r="AO67" s="266">
        <v>50000000</v>
      </c>
      <c r="AP67" s="198" t="s">
        <v>552</v>
      </c>
      <c r="AQ67" s="125" t="s">
        <v>553</v>
      </c>
      <c r="AR67" s="125" t="s">
        <v>554</v>
      </c>
      <c r="AS67" s="266" t="s">
        <v>162</v>
      </c>
      <c r="AT67" s="266" t="s">
        <v>555</v>
      </c>
      <c r="AU67" s="266" t="s">
        <v>556</v>
      </c>
      <c r="AV67" s="267" t="s">
        <v>557</v>
      </c>
      <c r="AW67" s="360">
        <v>44927</v>
      </c>
      <c r="AX67" s="119" t="s">
        <v>526</v>
      </c>
      <c r="AY67" s="125" t="s">
        <v>575</v>
      </c>
      <c r="AZ67" s="125" t="s">
        <v>586</v>
      </c>
    </row>
    <row r="68" spans="1:53" s="39" customFormat="1" ht="51" hidden="1" customHeight="1" x14ac:dyDescent="0.35">
      <c r="A68" s="333"/>
      <c r="B68" s="334"/>
      <c r="C68" s="334"/>
      <c r="D68" s="122" t="s">
        <v>305</v>
      </c>
      <c r="E68" s="123">
        <v>0.08</v>
      </c>
      <c r="F68" s="122" t="s">
        <v>306</v>
      </c>
      <c r="G68" s="122">
        <v>3</v>
      </c>
      <c r="H68" s="122" t="s">
        <v>296</v>
      </c>
      <c r="I68" s="122">
        <v>3</v>
      </c>
      <c r="J68" s="395"/>
      <c r="K68" s="335"/>
      <c r="L68" s="335"/>
      <c r="M68" s="336"/>
      <c r="N68" s="335"/>
      <c r="O68" s="125"/>
      <c r="P68" s="125" t="s">
        <v>150</v>
      </c>
      <c r="Q68" s="126" t="s">
        <v>301</v>
      </c>
      <c r="R68" s="397"/>
      <c r="S68" s="338"/>
      <c r="T68" s="387"/>
      <c r="U68" s="208"/>
      <c r="V68" s="53" t="s">
        <v>397</v>
      </c>
      <c r="W68" s="128" t="s">
        <v>398</v>
      </c>
      <c r="X68" s="53" t="s">
        <v>574</v>
      </c>
      <c r="Y68" s="53" t="s">
        <v>399</v>
      </c>
      <c r="Z68" s="335"/>
      <c r="AA68" s="335"/>
      <c r="AB68" s="335"/>
      <c r="AC68" s="335"/>
      <c r="AD68" s="245"/>
      <c r="AE68" s="125"/>
      <c r="AF68" s="125"/>
      <c r="AG68" s="129">
        <v>44927</v>
      </c>
      <c r="AH68" s="129">
        <v>45291</v>
      </c>
      <c r="AI68" s="125">
        <v>365</v>
      </c>
      <c r="AJ68" s="130">
        <v>1028736</v>
      </c>
      <c r="AK68" s="130">
        <v>1028736</v>
      </c>
      <c r="AL68" s="130" t="s">
        <v>235</v>
      </c>
      <c r="AM68" s="130" t="s">
        <v>236</v>
      </c>
      <c r="AN68" s="199"/>
      <c r="AO68" s="265"/>
      <c r="AP68" s="199"/>
      <c r="AQ68" s="125" t="s">
        <v>553</v>
      </c>
      <c r="AR68" s="125" t="s">
        <v>554</v>
      </c>
      <c r="AS68" s="265"/>
      <c r="AT68" s="265"/>
      <c r="AU68" s="265"/>
      <c r="AV68" s="268"/>
      <c r="AW68" s="265"/>
      <c r="AX68" s="119" t="s">
        <v>526</v>
      </c>
      <c r="AY68" s="125" t="s">
        <v>587</v>
      </c>
      <c r="AZ68" s="125" t="s">
        <v>586</v>
      </c>
    </row>
    <row r="69" spans="1:53" s="39" customFormat="1" ht="39" customHeight="1" x14ac:dyDescent="0.35">
      <c r="A69" s="333"/>
      <c r="B69" s="334"/>
      <c r="C69" s="334"/>
      <c r="D69" s="122" t="s">
        <v>307</v>
      </c>
      <c r="E69" s="123">
        <v>7.0000000000000007E-2</v>
      </c>
      <c r="F69" s="122" t="s">
        <v>308</v>
      </c>
      <c r="G69" s="122">
        <v>4.5</v>
      </c>
      <c r="H69" s="122" t="s">
        <v>296</v>
      </c>
      <c r="I69" s="122">
        <v>4.5</v>
      </c>
      <c r="J69" s="395"/>
      <c r="K69" s="335" t="s">
        <v>309</v>
      </c>
      <c r="L69" s="335" t="s">
        <v>299</v>
      </c>
      <c r="M69" s="336">
        <v>1052980949605</v>
      </c>
      <c r="N69" s="335" t="s">
        <v>310</v>
      </c>
      <c r="O69" s="125"/>
      <c r="P69" s="125" t="s">
        <v>150</v>
      </c>
      <c r="Q69" s="126" t="s">
        <v>301</v>
      </c>
      <c r="R69" s="397">
        <v>1189376917533</v>
      </c>
      <c r="S69" s="337">
        <v>443909637139</v>
      </c>
      <c r="T69" s="387">
        <f>U69/R69</f>
        <v>0.95565350180462316</v>
      </c>
      <c r="U69" s="208">
        <v>1136632216206</v>
      </c>
      <c r="V69" s="53" t="s">
        <v>397</v>
      </c>
      <c r="W69" s="128" t="s">
        <v>398</v>
      </c>
      <c r="X69" s="53" t="s">
        <v>574</v>
      </c>
      <c r="Y69" s="53" t="s">
        <v>399</v>
      </c>
      <c r="Z69" s="335"/>
      <c r="AA69" s="335"/>
      <c r="AB69" s="335"/>
      <c r="AC69" s="335" t="s">
        <v>558</v>
      </c>
      <c r="AD69" s="243" t="s">
        <v>585</v>
      </c>
      <c r="AE69" s="125"/>
      <c r="AF69" s="125"/>
      <c r="AG69" s="129">
        <v>44927</v>
      </c>
      <c r="AH69" s="129">
        <v>45291</v>
      </c>
      <c r="AI69" s="125">
        <v>365</v>
      </c>
      <c r="AJ69" s="130">
        <v>1028736</v>
      </c>
      <c r="AK69" s="130">
        <v>1028736</v>
      </c>
      <c r="AL69" s="130" t="s">
        <v>235</v>
      </c>
      <c r="AM69" s="130" t="s">
        <v>236</v>
      </c>
      <c r="AN69" s="198"/>
      <c r="AO69" s="264">
        <v>70000000</v>
      </c>
      <c r="AP69" s="198" t="s">
        <v>552</v>
      </c>
      <c r="AQ69" s="125" t="s">
        <v>553</v>
      </c>
      <c r="AR69" s="125" t="s">
        <v>554</v>
      </c>
      <c r="AS69" s="264" t="s">
        <v>162</v>
      </c>
      <c r="AT69" s="264" t="s">
        <v>559</v>
      </c>
      <c r="AU69" s="266" t="s">
        <v>556</v>
      </c>
      <c r="AV69" s="267" t="s">
        <v>557</v>
      </c>
      <c r="AW69" s="360">
        <v>44927</v>
      </c>
      <c r="AX69" s="119" t="s">
        <v>526</v>
      </c>
      <c r="AY69" s="125" t="s">
        <v>587</v>
      </c>
      <c r="AZ69" s="125" t="s">
        <v>586</v>
      </c>
    </row>
    <row r="70" spans="1:53" s="39" customFormat="1" ht="51" hidden="1" customHeight="1" x14ac:dyDescent="0.35">
      <c r="A70" s="333"/>
      <c r="B70" s="334"/>
      <c r="C70" s="334"/>
      <c r="D70" s="122" t="s">
        <v>311</v>
      </c>
      <c r="E70" s="123">
        <v>7.0000000000000007E-2</v>
      </c>
      <c r="F70" s="122" t="s">
        <v>312</v>
      </c>
      <c r="G70" s="122">
        <v>1</v>
      </c>
      <c r="H70" s="122" t="s">
        <v>296</v>
      </c>
      <c r="I70" s="122">
        <v>1</v>
      </c>
      <c r="J70" s="395"/>
      <c r="K70" s="335"/>
      <c r="L70" s="335"/>
      <c r="M70" s="336"/>
      <c r="N70" s="335"/>
      <c r="O70" s="125"/>
      <c r="P70" s="125" t="s">
        <v>150</v>
      </c>
      <c r="Q70" s="126" t="s">
        <v>301</v>
      </c>
      <c r="R70" s="397"/>
      <c r="S70" s="338"/>
      <c r="T70" s="387"/>
      <c r="U70" s="208"/>
      <c r="V70" s="53" t="s">
        <v>397</v>
      </c>
      <c r="W70" s="128" t="s">
        <v>398</v>
      </c>
      <c r="X70" s="53" t="s">
        <v>574</v>
      </c>
      <c r="Y70" s="53" t="s">
        <v>399</v>
      </c>
      <c r="Z70" s="335"/>
      <c r="AA70" s="335"/>
      <c r="AB70" s="335"/>
      <c r="AC70" s="335"/>
      <c r="AD70" s="245"/>
      <c r="AE70" s="125"/>
      <c r="AF70" s="125"/>
      <c r="AG70" s="129">
        <v>44927</v>
      </c>
      <c r="AH70" s="129">
        <v>45291</v>
      </c>
      <c r="AI70" s="125">
        <v>365</v>
      </c>
      <c r="AJ70" s="130">
        <v>1028736</v>
      </c>
      <c r="AK70" s="130">
        <v>1028736</v>
      </c>
      <c r="AL70" s="130" t="s">
        <v>235</v>
      </c>
      <c r="AM70" s="130" t="s">
        <v>236</v>
      </c>
      <c r="AN70" s="199"/>
      <c r="AO70" s="265"/>
      <c r="AP70" s="199"/>
      <c r="AQ70" s="125" t="s">
        <v>553</v>
      </c>
      <c r="AR70" s="125" t="s">
        <v>554</v>
      </c>
      <c r="AS70" s="265"/>
      <c r="AT70" s="265"/>
      <c r="AU70" s="265"/>
      <c r="AV70" s="268"/>
      <c r="AW70" s="265"/>
      <c r="AX70" s="119" t="s">
        <v>526</v>
      </c>
      <c r="AY70" s="125" t="s">
        <v>587</v>
      </c>
      <c r="AZ70" s="125" t="s">
        <v>586</v>
      </c>
    </row>
    <row r="71" spans="1:53" s="39" customFormat="1" ht="33.75" customHeight="1" x14ac:dyDescent="0.35">
      <c r="A71" s="333"/>
      <c r="B71" s="334"/>
      <c r="C71" s="334"/>
      <c r="D71" s="122" t="s">
        <v>313</v>
      </c>
      <c r="E71" s="123">
        <v>0.11</v>
      </c>
      <c r="F71" s="122" t="s">
        <v>314</v>
      </c>
      <c r="G71" s="122">
        <v>5</v>
      </c>
      <c r="H71" s="122" t="s">
        <v>296</v>
      </c>
      <c r="I71" s="122">
        <v>5</v>
      </c>
      <c r="J71" s="395"/>
      <c r="K71" s="122" t="s">
        <v>315</v>
      </c>
      <c r="L71" s="122" t="s">
        <v>299</v>
      </c>
      <c r="M71" s="124">
        <v>33340137211</v>
      </c>
      <c r="N71" s="122" t="s">
        <v>316</v>
      </c>
      <c r="O71" s="125"/>
      <c r="P71" s="125" t="s">
        <v>150</v>
      </c>
      <c r="Q71" s="126" t="s">
        <v>301</v>
      </c>
      <c r="R71" s="137">
        <v>14454734972</v>
      </c>
      <c r="S71" s="137">
        <v>6875590435</v>
      </c>
      <c r="T71" s="147">
        <f t="shared" ref="T71:T76" si="0">U71/R71</f>
        <v>1.6811794093819792</v>
      </c>
      <c r="U71" s="127">
        <v>24301002803</v>
      </c>
      <c r="V71" s="53" t="s">
        <v>397</v>
      </c>
      <c r="W71" s="128" t="s">
        <v>398</v>
      </c>
      <c r="X71" s="53" t="s">
        <v>574</v>
      </c>
      <c r="Y71" s="53" t="s">
        <v>399</v>
      </c>
      <c r="Z71" s="335"/>
      <c r="AA71" s="335"/>
      <c r="AB71" s="335"/>
      <c r="AC71" s="122" t="s">
        <v>402</v>
      </c>
      <c r="AD71" s="131" t="s">
        <v>582</v>
      </c>
      <c r="AE71" s="125"/>
      <c r="AF71" s="125"/>
      <c r="AG71" s="129">
        <v>44927</v>
      </c>
      <c r="AH71" s="129">
        <v>45291</v>
      </c>
      <c r="AI71" s="125">
        <v>365</v>
      </c>
      <c r="AJ71" s="130">
        <v>1028736</v>
      </c>
      <c r="AK71" s="130">
        <v>1028736</v>
      </c>
      <c r="AL71" s="130" t="s">
        <v>235</v>
      </c>
      <c r="AM71" s="130" t="s">
        <v>236</v>
      </c>
      <c r="AN71" s="125"/>
      <c r="AO71" s="132">
        <v>2009341586</v>
      </c>
      <c r="AP71" s="125" t="s">
        <v>552</v>
      </c>
      <c r="AQ71" s="125" t="s">
        <v>553</v>
      </c>
      <c r="AR71" s="125" t="s">
        <v>554</v>
      </c>
      <c r="AS71" s="85" t="s">
        <v>162</v>
      </c>
      <c r="AT71" s="133" t="s">
        <v>560</v>
      </c>
      <c r="AU71" s="266" t="s">
        <v>561</v>
      </c>
      <c r="AV71" s="133" t="s">
        <v>557</v>
      </c>
      <c r="AW71" s="134">
        <v>44927</v>
      </c>
      <c r="AX71" s="119" t="s">
        <v>526</v>
      </c>
      <c r="AY71" s="125" t="s">
        <v>587</v>
      </c>
      <c r="AZ71" s="125" t="s">
        <v>586</v>
      </c>
    </row>
    <row r="72" spans="1:53" s="39" customFormat="1" ht="36" customHeight="1" x14ac:dyDescent="0.35">
      <c r="A72" s="333"/>
      <c r="B72" s="334"/>
      <c r="C72" s="334"/>
      <c r="D72" s="122" t="s">
        <v>317</v>
      </c>
      <c r="E72" s="123">
        <v>7.0000000000000007E-2</v>
      </c>
      <c r="F72" s="122" t="s">
        <v>318</v>
      </c>
      <c r="G72" s="122">
        <v>5</v>
      </c>
      <c r="H72" s="122" t="s">
        <v>296</v>
      </c>
      <c r="I72" s="122">
        <v>5</v>
      </c>
      <c r="J72" s="395"/>
      <c r="K72" s="122" t="s">
        <v>319</v>
      </c>
      <c r="L72" s="122" t="s">
        <v>299</v>
      </c>
      <c r="M72" s="124">
        <v>141298575616</v>
      </c>
      <c r="N72" s="122" t="s">
        <v>320</v>
      </c>
      <c r="O72" s="125"/>
      <c r="P72" s="125" t="s">
        <v>150</v>
      </c>
      <c r="Q72" s="126" t="s">
        <v>301</v>
      </c>
      <c r="R72" s="137">
        <v>176659841306</v>
      </c>
      <c r="S72" s="137">
        <v>47769293020</v>
      </c>
      <c r="T72" s="150">
        <f t="shared" si="0"/>
        <v>0.6548170540503655</v>
      </c>
      <c r="U72" s="127">
        <v>115679876853</v>
      </c>
      <c r="V72" s="53" t="s">
        <v>397</v>
      </c>
      <c r="W72" s="128" t="s">
        <v>398</v>
      </c>
      <c r="X72" s="53" t="s">
        <v>574</v>
      </c>
      <c r="Y72" s="53" t="s">
        <v>399</v>
      </c>
      <c r="Z72" s="335"/>
      <c r="AA72" s="335"/>
      <c r="AB72" s="335"/>
      <c r="AC72" s="122" t="s">
        <v>562</v>
      </c>
      <c r="AD72" s="131" t="s">
        <v>583</v>
      </c>
      <c r="AE72" s="125"/>
      <c r="AF72" s="125"/>
      <c r="AG72" s="129">
        <v>44927</v>
      </c>
      <c r="AH72" s="129">
        <v>45291</v>
      </c>
      <c r="AI72" s="125">
        <v>365</v>
      </c>
      <c r="AJ72" s="130">
        <v>1028736</v>
      </c>
      <c r="AK72" s="130">
        <v>1028736</v>
      </c>
      <c r="AL72" s="130" t="s">
        <v>235</v>
      </c>
      <c r="AM72" s="130" t="s">
        <v>236</v>
      </c>
      <c r="AN72" s="125"/>
      <c r="AO72" s="40">
        <v>95000000</v>
      </c>
      <c r="AP72" s="125" t="s">
        <v>552</v>
      </c>
      <c r="AQ72" s="125" t="s">
        <v>553</v>
      </c>
      <c r="AR72" s="125" t="s">
        <v>554</v>
      </c>
      <c r="AS72" s="40" t="s">
        <v>162</v>
      </c>
      <c r="AT72" s="40" t="s">
        <v>563</v>
      </c>
      <c r="AU72" s="265"/>
      <c r="AV72" s="40" t="s">
        <v>557</v>
      </c>
      <c r="AW72" s="44">
        <v>44927</v>
      </c>
      <c r="AX72" s="125" t="s">
        <v>578</v>
      </c>
      <c r="AY72" s="125" t="s">
        <v>587</v>
      </c>
      <c r="AZ72" s="125" t="s">
        <v>586</v>
      </c>
    </row>
    <row r="73" spans="1:53" s="39" customFormat="1" ht="39.75" customHeight="1" x14ac:dyDescent="0.35">
      <c r="A73" s="333"/>
      <c r="B73" s="334"/>
      <c r="C73" s="334"/>
      <c r="D73" s="335" t="s">
        <v>321</v>
      </c>
      <c r="E73" s="396">
        <v>0</v>
      </c>
      <c r="F73" s="335" t="s">
        <v>322</v>
      </c>
      <c r="G73" s="335">
        <v>100</v>
      </c>
      <c r="H73" s="192" t="s">
        <v>296</v>
      </c>
      <c r="I73" s="335">
        <v>100</v>
      </c>
      <c r="J73" s="395"/>
      <c r="K73" s="122" t="s">
        <v>323</v>
      </c>
      <c r="L73" s="122" t="s">
        <v>146</v>
      </c>
      <c r="M73" s="122">
        <v>0</v>
      </c>
      <c r="N73" s="122" t="s">
        <v>324</v>
      </c>
      <c r="O73" s="125"/>
      <c r="P73" s="125" t="s">
        <v>150</v>
      </c>
      <c r="Q73" s="126" t="s">
        <v>580</v>
      </c>
      <c r="R73" s="41">
        <v>1</v>
      </c>
      <c r="S73" s="41">
        <v>0.5</v>
      </c>
      <c r="T73" s="150">
        <f t="shared" si="0"/>
        <v>0.5</v>
      </c>
      <c r="U73" s="41">
        <v>0.5</v>
      </c>
      <c r="V73" s="53" t="s">
        <v>397</v>
      </c>
      <c r="W73" s="128" t="s">
        <v>398</v>
      </c>
      <c r="X73" s="53" t="s">
        <v>574</v>
      </c>
      <c r="Y73" s="53" t="s">
        <v>399</v>
      </c>
      <c r="Z73" s="335"/>
      <c r="AA73" s="335"/>
      <c r="AB73" s="335"/>
      <c r="AC73" s="122" t="s">
        <v>403</v>
      </c>
      <c r="AD73" s="52" t="s">
        <v>584</v>
      </c>
      <c r="AE73" s="125"/>
      <c r="AF73" s="125"/>
      <c r="AG73" s="129">
        <v>44927</v>
      </c>
      <c r="AH73" s="129">
        <v>45291</v>
      </c>
      <c r="AI73" s="125">
        <v>365</v>
      </c>
      <c r="AJ73" s="130">
        <v>1028736</v>
      </c>
      <c r="AK73" s="130">
        <v>1028736</v>
      </c>
      <c r="AL73" s="130" t="s">
        <v>235</v>
      </c>
      <c r="AM73" s="130" t="s">
        <v>236</v>
      </c>
      <c r="AN73" s="125"/>
      <c r="AO73" s="40">
        <v>2105998222</v>
      </c>
      <c r="AP73" s="40" t="s">
        <v>564</v>
      </c>
      <c r="AQ73" s="125" t="s">
        <v>553</v>
      </c>
      <c r="AR73" s="125" t="s">
        <v>565</v>
      </c>
      <c r="AS73" s="40" t="s">
        <v>162</v>
      </c>
      <c r="AT73" s="40" t="s">
        <v>566</v>
      </c>
      <c r="AU73" s="40" t="s">
        <v>567</v>
      </c>
      <c r="AV73" s="40" t="s">
        <v>557</v>
      </c>
      <c r="AW73" s="135">
        <v>2022</v>
      </c>
      <c r="AX73" s="125" t="s">
        <v>568</v>
      </c>
      <c r="AY73" s="125" t="s">
        <v>587</v>
      </c>
      <c r="AZ73" s="125" t="s">
        <v>586</v>
      </c>
    </row>
    <row r="74" spans="1:53" s="39" customFormat="1" ht="44.25" customHeight="1" x14ac:dyDescent="0.35">
      <c r="A74" s="333"/>
      <c r="B74" s="334"/>
      <c r="C74" s="334"/>
      <c r="D74" s="335"/>
      <c r="E74" s="396"/>
      <c r="F74" s="335"/>
      <c r="G74" s="335"/>
      <c r="H74" s="194"/>
      <c r="I74" s="335"/>
      <c r="J74" s="395"/>
      <c r="K74" s="122" t="s">
        <v>325</v>
      </c>
      <c r="L74" s="122" t="s">
        <v>146</v>
      </c>
      <c r="M74" s="122">
        <v>0</v>
      </c>
      <c r="N74" s="122" t="s">
        <v>326</v>
      </c>
      <c r="O74" s="125"/>
      <c r="P74" s="125" t="s">
        <v>150</v>
      </c>
      <c r="Q74" s="126" t="s">
        <v>569</v>
      </c>
      <c r="R74" s="41">
        <v>3</v>
      </c>
      <c r="S74" s="159">
        <v>1</v>
      </c>
      <c r="T74" s="147">
        <f t="shared" si="0"/>
        <v>1.6666666666666667</v>
      </c>
      <c r="U74" s="41">
        <v>5</v>
      </c>
      <c r="V74" s="53" t="s">
        <v>397</v>
      </c>
      <c r="W74" s="128" t="s">
        <v>398</v>
      </c>
      <c r="X74" s="53" t="s">
        <v>574</v>
      </c>
      <c r="Y74" s="53" t="s">
        <v>399</v>
      </c>
      <c r="Z74" s="335"/>
      <c r="AA74" s="335"/>
      <c r="AB74" s="335"/>
      <c r="AC74" s="122" t="s">
        <v>401</v>
      </c>
      <c r="AD74" s="126" t="s">
        <v>585</v>
      </c>
      <c r="AE74" s="125"/>
      <c r="AF74" s="125"/>
      <c r="AG74" s="129">
        <v>44927</v>
      </c>
      <c r="AH74" s="129">
        <v>45291</v>
      </c>
      <c r="AI74" s="125">
        <v>365</v>
      </c>
      <c r="AJ74" s="130">
        <v>1028736</v>
      </c>
      <c r="AK74" s="130">
        <v>1028736</v>
      </c>
      <c r="AL74" s="130" t="s">
        <v>235</v>
      </c>
      <c r="AM74" s="130" t="s">
        <v>236</v>
      </c>
      <c r="AN74" s="125"/>
      <c r="AO74" s="40">
        <v>741635168</v>
      </c>
      <c r="AP74" s="125" t="s">
        <v>552</v>
      </c>
      <c r="AQ74" s="125" t="s">
        <v>553</v>
      </c>
      <c r="AR74" s="125" t="s">
        <v>554</v>
      </c>
      <c r="AS74" s="40" t="s">
        <v>162</v>
      </c>
      <c r="AT74" s="40" t="s">
        <v>570</v>
      </c>
      <c r="AU74" s="40" t="s">
        <v>561</v>
      </c>
      <c r="AV74" s="40" t="s">
        <v>557</v>
      </c>
      <c r="AW74" s="40"/>
      <c r="AX74" s="125" t="s">
        <v>577</v>
      </c>
      <c r="AY74" s="125" t="s">
        <v>587</v>
      </c>
      <c r="AZ74" s="125" t="s">
        <v>586</v>
      </c>
      <c r="BA74" s="155"/>
    </row>
    <row r="75" spans="1:53" s="39" customFormat="1" ht="105.75" customHeight="1" x14ac:dyDescent="0.35">
      <c r="A75" s="333"/>
      <c r="B75" s="334"/>
      <c r="C75" s="334"/>
      <c r="D75" s="122" t="s">
        <v>321</v>
      </c>
      <c r="E75" s="123">
        <v>0</v>
      </c>
      <c r="F75" s="122" t="s">
        <v>322</v>
      </c>
      <c r="G75" s="122">
        <v>100</v>
      </c>
      <c r="H75" s="122" t="s">
        <v>296</v>
      </c>
      <c r="I75" s="122"/>
      <c r="J75" s="42" t="s">
        <v>327</v>
      </c>
      <c r="K75" s="122" t="s">
        <v>328</v>
      </c>
      <c r="L75" s="122" t="s">
        <v>299</v>
      </c>
      <c r="M75" s="124">
        <v>54000000000</v>
      </c>
      <c r="N75" s="122" t="s">
        <v>329</v>
      </c>
      <c r="O75" s="125"/>
      <c r="P75" s="125" t="s">
        <v>150</v>
      </c>
      <c r="Q75" s="126" t="s">
        <v>571</v>
      </c>
      <c r="R75" s="138">
        <v>396000000000</v>
      </c>
      <c r="S75" s="138">
        <v>5000000000</v>
      </c>
      <c r="T75" s="149">
        <f t="shared" si="0"/>
        <v>0.30713674717994949</v>
      </c>
      <c r="U75" s="138">
        <v>121626151883.25999</v>
      </c>
      <c r="V75" s="53" t="s">
        <v>397</v>
      </c>
      <c r="W75" s="128" t="s">
        <v>398</v>
      </c>
      <c r="X75" s="53" t="s">
        <v>574</v>
      </c>
      <c r="Y75" s="53" t="s">
        <v>399</v>
      </c>
      <c r="Z75" s="122" t="s">
        <v>330</v>
      </c>
      <c r="AA75" s="122" t="s">
        <v>331</v>
      </c>
      <c r="AB75" s="122" t="s">
        <v>332</v>
      </c>
      <c r="AC75" s="125" t="s">
        <v>391</v>
      </c>
      <c r="AD75" s="125" t="s">
        <v>571</v>
      </c>
      <c r="AE75" s="125"/>
      <c r="AF75" s="136">
        <v>1</v>
      </c>
      <c r="AG75" s="129">
        <v>44927</v>
      </c>
      <c r="AH75" s="129">
        <v>45291</v>
      </c>
      <c r="AI75" s="125">
        <v>365</v>
      </c>
      <c r="AJ75" s="130">
        <v>1028736</v>
      </c>
      <c r="AK75" s="130">
        <v>1028736</v>
      </c>
      <c r="AL75" s="130" t="s">
        <v>235</v>
      </c>
      <c r="AM75" s="130" t="s">
        <v>236</v>
      </c>
      <c r="AN75" s="125"/>
      <c r="AO75" s="40">
        <v>5000000000</v>
      </c>
      <c r="AP75" s="125" t="s">
        <v>572</v>
      </c>
      <c r="AQ75" s="125" t="s">
        <v>392</v>
      </c>
      <c r="AR75" s="125" t="s">
        <v>393</v>
      </c>
      <c r="AS75" s="125" t="s">
        <v>158</v>
      </c>
      <c r="AT75" s="125" t="s">
        <v>205</v>
      </c>
      <c r="AU75" s="125" t="s">
        <v>205</v>
      </c>
      <c r="AV75" s="125" t="s">
        <v>205</v>
      </c>
      <c r="AW75" s="125" t="s">
        <v>205</v>
      </c>
      <c r="AX75" s="125" t="s">
        <v>579</v>
      </c>
      <c r="AY75" s="125" t="s">
        <v>587</v>
      </c>
      <c r="AZ75" s="125" t="s">
        <v>586</v>
      </c>
    </row>
    <row r="76" spans="1:53" ht="43.15" customHeight="1" x14ac:dyDescent="0.35">
      <c r="A76" s="274" t="s">
        <v>378</v>
      </c>
      <c r="B76" s="274" t="s">
        <v>333</v>
      </c>
      <c r="C76" s="274" t="s">
        <v>379</v>
      </c>
      <c r="D76" s="191" t="s">
        <v>334</v>
      </c>
      <c r="E76" s="191" t="s">
        <v>227</v>
      </c>
      <c r="F76" s="191" t="s">
        <v>335</v>
      </c>
      <c r="G76" s="191">
        <v>100</v>
      </c>
      <c r="H76" s="191" t="s">
        <v>296</v>
      </c>
      <c r="I76" s="277">
        <v>1</v>
      </c>
      <c r="J76" s="278" t="s">
        <v>336</v>
      </c>
      <c r="K76" s="191" t="s">
        <v>337</v>
      </c>
      <c r="L76" s="191" t="s">
        <v>338</v>
      </c>
      <c r="M76" s="191">
        <v>0</v>
      </c>
      <c r="N76" s="191" t="s">
        <v>389</v>
      </c>
      <c r="O76" s="191"/>
      <c r="P76" s="191" t="s">
        <v>206</v>
      </c>
      <c r="Q76" s="217" t="s">
        <v>573</v>
      </c>
      <c r="R76" s="217">
        <v>33</v>
      </c>
      <c r="S76" s="217">
        <v>33</v>
      </c>
      <c r="T76" s="388">
        <f t="shared" si="0"/>
        <v>3.0303030303030304E-2</v>
      </c>
      <c r="U76" s="217">
        <v>1</v>
      </c>
      <c r="V76" s="217" t="s">
        <v>339</v>
      </c>
      <c r="W76" s="217" t="s">
        <v>407</v>
      </c>
      <c r="X76" s="217" t="s">
        <v>408</v>
      </c>
      <c r="Y76" s="243" t="s">
        <v>409</v>
      </c>
      <c r="Z76" s="191" t="s">
        <v>341</v>
      </c>
      <c r="AA76" s="269">
        <v>2021130010282</v>
      </c>
      <c r="AB76" s="271" t="s">
        <v>542</v>
      </c>
      <c r="AC76" s="43" t="s">
        <v>342</v>
      </c>
      <c r="AD76" s="43" t="s">
        <v>545</v>
      </c>
      <c r="AE76" s="43">
        <v>1</v>
      </c>
      <c r="AF76" s="31">
        <v>0.6</v>
      </c>
      <c r="AG76" s="111">
        <v>44927</v>
      </c>
      <c r="AH76" s="111">
        <v>45291</v>
      </c>
      <c r="AI76" s="43">
        <v>365</v>
      </c>
      <c r="AJ76" s="43">
        <v>33</v>
      </c>
      <c r="AK76" s="43">
        <v>33</v>
      </c>
      <c r="AL76" s="114" t="s">
        <v>235</v>
      </c>
      <c r="AM76" s="114" t="s">
        <v>236</v>
      </c>
      <c r="AN76" s="43" t="s">
        <v>343</v>
      </c>
      <c r="AO76" s="33">
        <v>300000000</v>
      </c>
      <c r="AP76" s="215" t="s">
        <v>343</v>
      </c>
      <c r="AQ76" s="215" t="s">
        <v>381</v>
      </c>
      <c r="AR76" s="215" t="s">
        <v>382</v>
      </c>
      <c r="AS76" s="43" t="s">
        <v>162</v>
      </c>
      <c r="AT76" s="191" t="s">
        <v>387</v>
      </c>
      <c r="AU76" s="250" t="s">
        <v>224</v>
      </c>
      <c r="AV76" s="215" t="s">
        <v>243</v>
      </c>
      <c r="AW76" s="55">
        <v>44986</v>
      </c>
      <c r="AX76" s="43" t="s">
        <v>543</v>
      </c>
      <c r="AY76" s="215" t="s">
        <v>416</v>
      </c>
      <c r="AZ76" s="215" t="s">
        <v>417</v>
      </c>
    </row>
    <row r="77" spans="1:53" ht="105" hidden="1" customHeight="1" x14ac:dyDescent="0.35">
      <c r="A77" s="275"/>
      <c r="B77" s="275"/>
      <c r="C77" s="275"/>
      <c r="D77" s="191"/>
      <c r="E77" s="191"/>
      <c r="F77" s="191"/>
      <c r="G77" s="191"/>
      <c r="H77" s="191"/>
      <c r="I77" s="191"/>
      <c r="J77" s="278"/>
      <c r="K77" s="191"/>
      <c r="L77" s="191"/>
      <c r="M77" s="191"/>
      <c r="N77" s="191"/>
      <c r="O77" s="191"/>
      <c r="P77" s="191"/>
      <c r="Q77" s="217"/>
      <c r="R77" s="217"/>
      <c r="S77" s="217"/>
      <c r="T77" s="388"/>
      <c r="U77" s="217"/>
      <c r="V77" s="217"/>
      <c r="W77" s="217"/>
      <c r="X77" s="217"/>
      <c r="Y77" s="244"/>
      <c r="Z77" s="191"/>
      <c r="AA77" s="270"/>
      <c r="AB77" s="271"/>
      <c r="AC77" s="43" t="s">
        <v>344</v>
      </c>
      <c r="AD77" s="43" t="s">
        <v>544</v>
      </c>
      <c r="AE77" s="43">
        <v>1</v>
      </c>
      <c r="AF77" s="31">
        <v>0.15</v>
      </c>
      <c r="AG77" s="111">
        <v>44927</v>
      </c>
      <c r="AH77" s="111">
        <v>45291</v>
      </c>
      <c r="AI77" s="43">
        <v>365</v>
      </c>
      <c r="AJ77" s="43">
        <v>33</v>
      </c>
      <c r="AK77" s="43">
        <v>33</v>
      </c>
      <c r="AL77" s="114" t="s">
        <v>235</v>
      </c>
      <c r="AM77" s="114" t="s">
        <v>236</v>
      </c>
      <c r="AN77" s="43" t="s">
        <v>343</v>
      </c>
      <c r="AO77" s="33">
        <v>23629200</v>
      </c>
      <c r="AP77" s="218"/>
      <c r="AQ77" s="218"/>
      <c r="AR77" s="218"/>
      <c r="AS77" s="43" t="s">
        <v>162</v>
      </c>
      <c r="AT77" s="191"/>
      <c r="AU77" s="263"/>
      <c r="AV77" s="218"/>
      <c r="AW77" s="55">
        <v>44986</v>
      </c>
      <c r="AX77" s="43" t="s">
        <v>547</v>
      </c>
      <c r="AY77" s="218"/>
      <c r="AZ77" s="218"/>
    </row>
    <row r="78" spans="1:53" ht="97.15" hidden="1" customHeight="1" x14ac:dyDescent="0.35">
      <c r="A78" s="275"/>
      <c r="B78" s="275"/>
      <c r="C78" s="275"/>
      <c r="D78" s="191"/>
      <c r="E78" s="191"/>
      <c r="F78" s="191"/>
      <c r="G78" s="191"/>
      <c r="H78" s="191"/>
      <c r="I78" s="191"/>
      <c r="J78" s="278"/>
      <c r="K78" s="191"/>
      <c r="L78" s="191"/>
      <c r="M78" s="191"/>
      <c r="N78" s="191"/>
      <c r="O78" s="191"/>
      <c r="P78" s="191"/>
      <c r="Q78" s="217"/>
      <c r="R78" s="217"/>
      <c r="S78" s="217"/>
      <c r="T78" s="388"/>
      <c r="U78" s="217"/>
      <c r="V78" s="217"/>
      <c r="W78" s="217"/>
      <c r="X78" s="217"/>
      <c r="Y78" s="244"/>
      <c r="Z78" s="191"/>
      <c r="AA78" s="270"/>
      <c r="AB78" s="271"/>
      <c r="AC78" s="43" t="s">
        <v>345</v>
      </c>
      <c r="AD78" s="43" t="s">
        <v>546</v>
      </c>
      <c r="AE78" s="43">
        <v>1</v>
      </c>
      <c r="AF78" s="31">
        <v>0.25</v>
      </c>
      <c r="AG78" s="111">
        <v>44927</v>
      </c>
      <c r="AH78" s="111">
        <v>45291</v>
      </c>
      <c r="AI78" s="43">
        <v>365</v>
      </c>
      <c r="AJ78" s="43">
        <v>33</v>
      </c>
      <c r="AK78" s="43">
        <v>33</v>
      </c>
      <c r="AL78" s="114" t="s">
        <v>235</v>
      </c>
      <c r="AM78" s="114" t="s">
        <v>236</v>
      </c>
      <c r="AN78" s="43" t="s">
        <v>343</v>
      </c>
      <c r="AO78" s="33">
        <v>0</v>
      </c>
      <c r="AP78" s="216"/>
      <c r="AQ78" s="216"/>
      <c r="AR78" s="216"/>
      <c r="AS78" s="43" t="s">
        <v>162</v>
      </c>
      <c r="AT78" s="191"/>
      <c r="AU78" s="251"/>
      <c r="AV78" s="216"/>
      <c r="AW78" s="55">
        <v>45200</v>
      </c>
      <c r="AX78" s="43" t="s">
        <v>551</v>
      </c>
      <c r="AY78" s="216"/>
      <c r="AZ78" s="216"/>
    </row>
    <row r="79" spans="1:53" ht="70.900000000000006" customHeight="1" x14ac:dyDescent="0.35">
      <c r="A79" s="275"/>
      <c r="B79" s="275"/>
      <c r="C79" s="275"/>
      <c r="D79" s="191"/>
      <c r="E79" s="191"/>
      <c r="F79" s="191"/>
      <c r="G79" s="191"/>
      <c r="H79" s="191"/>
      <c r="I79" s="191"/>
      <c r="J79" s="278" t="s">
        <v>346</v>
      </c>
      <c r="K79" s="191" t="s">
        <v>347</v>
      </c>
      <c r="L79" s="191" t="s">
        <v>338</v>
      </c>
      <c r="M79" s="191">
        <v>0</v>
      </c>
      <c r="N79" s="191" t="s">
        <v>390</v>
      </c>
      <c r="O79" s="191"/>
      <c r="P79" s="191" t="s">
        <v>206</v>
      </c>
      <c r="Q79" s="217" t="s">
        <v>573</v>
      </c>
      <c r="R79" s="217">
        <v>2</v>
      </c>
      <c r="S79" s="217">
        <v>4</v>
      </c>
      <c r="T79" s="389">
        <f>U79/R79</f>
        <v>1.5</v>
      </c>
      <c r="U79" s="217">
        <v>3</v>
      </c>
      <c r="V79" s="217"/>
      <c r="W79" s="217"/>
      <c r="X79" s="217"/>
      <c r="Y79" s="244"/>
      <c r="Z79" s="273" t="s">
        <v>348</v>
      </c>
      <c r="AA79" s="269" t="s">
        <v>383</v>
      </c>
      <c r="AB79" s="273" t="s">
        <v>380</v>
      </c>
      <c r="AC79" s="43" t="s">
        <v>349</v>
      </c>
      <c r="AD79" s="43" t="s">
        <v>413</v>
      </c>
      <c r="AE79" s="43">
        <v>12</v>
      </c>
      <c r="AF79" s="31">
        <v>0.3</v>
      </c>
      <c r="AG79" s="111">
        <v>44927</v>
      </c>
      <c r="AH79" s="111">
        <v>45291</v>
      </c>
      <c r="AI79" s="43">
        <v>365</v>
      </c>
      <c r="AJ79" s="43">
        <v>6</v>
      </c>
      <c r="AK79" s="43">
        <v>6</v>
      </c>
      <c r="AL79" s="114" t="s">
        <v>235</v>
      </c>
      <c r="AM79" s="114" t="s">
        <v>236</v>
      </c>
      <c r="AN79" s="43" t="s">
        <v>343</v>
      </c>
      <c r="AO79" s="33">
        <v>53486500</v>
      </c>
      <c r="AP79" s="215" t="s">
        <v>343</v>
      </c>
      <c r="AQ79" s="215" t="s">
        <v>384</v>
      </c>
      <c r="AR79" s="215" t="s">
        <v>385</v>
      </c>
      <c r="AS79" s="43" t="s">
        <v>162</v>
      </c>
      <c r="AT79" s="43" t="s">
        <v>386</v>
      </c>
      <c r="AU79" s="43" t="s">
        <v>279</v>
      </c>
      <c r="AV79" s="43" t="s">
        <v>243</v>
      </c>
      <c r="AW79" s="55">
        <v>44927</v>
      </c>
      <c r="AX79" s="43" t="s">
        <v>499</v>
      </c>
      <c r="AY79" s="215" t="s">
        <v>416</v>
      </c>
      <c r="AZ79" s="215" t="s">
        <v>417</v>
      </c>
    </row>
    <row r="80" spans="1:53" ht="99.65" hidden="1" customHeight="1" x14ac:dyDescent="0.35">
      <c r="A80" s="275"/>
      <c r="B80" s="275"/>
      <c r="C80" s="275"/>
      <c r="D80" s="191"/>
      <c r="E80" s="191"/>
      <c r="F80" s="191"/>
      <c r="G80" s="191"/>
      <c r="H80" s="191"/>
      <c r="I80" s="191"/>
      <c r="J80" s="278"/>
      <c r="K80" s="191"/>
      <c r="L80" s="191"/>
      <c r="M80" s="191"/>
      <c r="N80" s="191"/>
      <c r="O80" s="191"/>
      <c r="P80" s="191"/>
      <c r="Q80" s="217"/>
      <c r="R80" s="217"/>
      <c r="S80" s="217"/>
      <c r="T80" s="389"/>
      <c r="U80" s="217"/>
      <c r="V80" s="217"/>
      <c r="W80" s="217"/>
      <c r="X80" s="217"/>
      <c r="Y80" s="244"/>
      <c r="Z80" s="273"/>
      <c r="AA80" s="270"/>
      <c r="AB80" s="273"/>
      <c r="AC80" s="52" t="s">
        <v>350</v>
      </c>
      <c r="AD80" s="43" t="s">
        <v>549</v>
      </c>
      <c r="AE80" s="43">
        <v>4</v>
      </c>
      <c r="AF80" s="31">
        <v>0.5</v>
      </c>
      <c r="AG80" s="111">
        <v>44927</v>
      </c>
      <c r="AH80" s="111">
        <v>45291</v>
      </c>
      <c r="AI80" s="43">
        <v>365</v>
      </c>
      <c r="AJ80" s="43">
        <v>4</v>
      </c>
      <c r="AK80" s="43">
        <v>4</v>
      </c>
      <c r="AL80" s="114" t="s">
        <v>235</v>
      </c>
      <c r="AM80" s="114" t="s">
        <v>236</v>
      </c>
      <c r="AN80" s="43" t="s">
        <v>343</v>
      </c>
      <c r="AO80" s="33">
        <v>155282958</v>
      </c>
      <c r="AP80" s="218"/>
      <c r="AQ80" s="218"/>
      <c r="AR80" s="218"/>
      <c r="AS80" s="43" t="s">
        <v>162</v>
      </c>
      <c r="AT80" s="191" t="s">
        <v>576</v>
      </c>
      <c r="AU80" s="215" t="s">
        <v>224</v>
      </c>
      <c r="AV80" s="215" t="s">
        <v>243</v>
      </c>
      <c r="AW80" s="55">
        <v>44986</v>
      </c>
      <c r="AX80" s="43" t="s">
        <v>548</v>
      </c>
      <c r="AY80" s="218"/>
      <c r="AZ80" s="218"/>
    </row>
    <row r="81" spans="1:52" ht="71.5" hidden="1" customHeight="1" x14ac:dyDescent="0.35">
      <c r="A81" s="275"/>
      <c r="B81" s="275"/>
      <c r="C81" s="275"/>
      <c r="D81" s="191"/>
      <c r="E81" s="191"/>
      <c r="F81" s="191"/>
      <c r="G81" s="191"/>
      <c r="H81" s="191"/>
      <c r="I81" s="191"/>
      <c r="J81" s="278"/>
      <c r="K81" s="191"/>
      <c r="L81" s="191"/>
      <c r="M81" s="191"/>
      <c r="N81" s="191"/>
      <c r="O81" s="191"/>
      <c r="P81" s="191"/>
      <c r="Q81" s="217"/>
      <c r="R81" s="217"/>
      <c r="S81" s="217"/>
      <c r="T81" s="389"/>
      <c r="U81" s="217"/>
      <c r="V81" s="217"/>
      <c r="W81" s="217"/>
      <c r="X81" s="217"/>
      <c r="Y81" s="244"/>
      <c r="Z81" s="273"/>
      <c r="AA81" s="270"/>
      <c r="AB81" s="273"/>
      <c r="AC81" s="52" t="s">
        <v>351</v>
      </c>
      <c r="AD81" s="52" t="s">
        <v>544</v>
      </c>
      <c r="AE81" s="43">
        <v>1</v>
      </c>
      <c r="AF81" s="31">
        <v>0.1</v>
      </c>
      <c r="AG81" s="111">
        <v>44927</v>
      </c>
      <c r="AH81" s="111">
        <v>45291</v>
      </c>
      <c r="AI81" s="43">
        <v>365</v>
      </c>
      <c r="AJ81" s="43">
        <v>6</v>
      </c>
      <c r="AK81" s="43">
        <v>6</v>
      </c>
      <c r="AL81" s="114" t="s">
        <v>235</v>
      </c>
      <c r="AM81" s="114" t="s">
        <v>236</v>
      </c>
      <c r="AN81" s="43" t="s">
        <v>343</v>
      </c>
      <c r="AO81" s="33">
        <v>15000000</v>
      </c>
      <c r="AP81" s="218"/>
      <c r="AQ81" s="218"/>
      <c r="AR81" s="218"/>
      <c r="AS81" s="43" t="s">
        <v>162</v>
      </c>
      <c r="AT81" s="191"/>
      <c r="AU81" s="218"/>
      <c r="AV81" s="218"/>
      <c r="AW81" s="55">
        <v>45200</v>
      </c>
      <c r="AX81" s="43" t="s">
        <v>550</v>
      </c>
      <c r="AY81" s="218"/>
      <c r="AZ81" s="218"/>
    </row>
    <row r="82" spans="1:52" ht="103.15" hidden="1" customHeight="1" x14ac:dyDescent="0.35">
      <c r="A82" s="276"/>
      <c r="B82" s="276"/>
      <c r="C82" s="276"/>
      <c r="D82" s="191"/>
      <c r="E82" s="191"/>
      <c r="F82" s="191"/>
      <c r="G82" s="191"/>
      <c r="H82" s="191"/>
      <c r="I82" s="191"/>
      <c r="J82" s="278"/>
      <c r="K82" s="191"/>
      <c r="L82" s="191"/>
      <c r="M82" s="191"/>
      <c r="N82" s="191"/>
      <c r="O82" s="191"/>
      <c r="P82" s="191"/>
      <c r="Q82" s="217"/>
      <c r="R82" s="217"/>
      <c r="S82" s="217"/>
      <c r="T82" s="389"/>
      <c r="U82" s="217"/>
      <c r="V82" s="217"/>
      <c r="W82" s="217"/>
      <c r="X82" s="217"/>
      <c r="Y82" s="245"/>
      <c r="Z82" s="273"/>
      <c r="AA82" s="272"/>
      <c r="AB82" s="273"/>
      <c r="AC82" s="52" t="s">
        <v>352</v>
      </c>
      <c r="AD82" s="43" t="s">
        <v>546</v>
      </c>
      <c r="AE82" s="43">
        <v>1</v>
      </c>
      <c r="AF82" s="31">
        <v>0.1</v>
      </c>
      <c r="AG82" s="111">
        <v>44927</v>
      </c>
      <c r="AH82" s="111">
        <v>45291</v>
      </c>
      <c r="AI82" s="43">
        <v>365</v>
      </c>
      <c r="AJ82" s="43">
        <v>6</v>
      </c>
      <c r="AK82" s="43">
        <v>6</v>
      </c>
      <c r="AL82" s="114" t="s">
        <v>235</v>
      </c>
      <c r="AM82" s="114" t="s">
        <v>236</v>
      </c>
      <c r="AN82" s="43" t="s">
        <v>343</v>
      </c>
      <c r="AO82" s="33">
        <v>0</v>
      </c>
      <c r="AP82" s="216"/>
      <c r="AQ82" s="216"/>
      <c r="AR82" s="216"/>
      <c r="AS82" s="43" t="s">
        <v>162</v>
      </c>
      <c r="AT82" s="191"/>
      <c r="AU82" s="216"/>
      <c r="AV82" s="216"/>
      <c r="AW82" s="55">
        <v>44743</v>
      </c>
      <c r="AX82" s="43" t="s">
        <v>551</v>
      </c>
      <c r="AY82" s="216"/>
      <c r="AZ82" s="216"/>
    </row>
    <row r="84" spans="1:52" x14ac:dyDescent="0.35">
      <c r="K84" s="43"/>
      <c r="L84" s="43" t="s">
        <v>592</v>
      </c>
    </row>
    <row r="85" spans="1:52" x14ac:dyDescent="0.35">
      <c r="K85" s="156"/>
      <c r="L85" s="43" t="s">
        <v>589</v>
      </c>
    </row>
    <row r="86" spans="1:52" x14ac:dyDescent="0.35">
      <c r="K86" s="157"/>
      <c r="L86" s="43" t="s">
        <v>590</v>
      </c>
    </row>
    <row r="87" spans="1:52" x14ac:dyDescent="0.35">
      <c r="K87" s="158"/>
      <c r="L87" s="43" t="s">
        <v>591</v>
      </c>
    </row>
  </sheetData>
  <mergeCells count="489">
    <mergeCell ref="A7:A8"/>
    <mergeCell ref="B7:B8"/>
    <mergeCell ref="C7:C8"/>
    <mergeCell ref="A6:U6"/>
    <mergeCell ref="V6:Y6"/>
    <mergeCell ref="Z6:AI6"/>
    <mergeCell ref="AJ6:AN6"/>
    <mergeCell ref="AO6:AX6"/>
    <mergeCell ref="AY6:AZ6"/>
    <mergeCell ref="I7:I8"/>
    <mergeCell ref="J7:J8"/>
    <mergeCell ref="K7:K8"/>
    <mergeCell ref="L7:L8"/>
    <mergeCell ref="AY7:AY8"/>
    <mergeCell ref="AZ7:AZ8"/>
    <mergeCell ref="AT7:AT8"/>
    <mergeCell ref="AU7:AU8"/>
    <mergeCell ref="AV7:AV8"/>
    <mergeCell ref="AW7:AW8"/>
    <mergeCell ref="AX7:AX8"/>
    <mergeCell ref="B1:C4"/>
    <mergeCell ref="D1:AS1"/>
    <mergeCell ref="D2:AS2"/>
    <mergeCell ref="D3:AS3"/>
    <mergeCell ref="D4:AS4"/>
    <mergeCell ref="B5:C5"/>
    <mergeCell ref="D5:AT5"/>
    <mergeCell ref="D7:D8"/>
    <mergeCell ref="E7:E8"/>
    <mergeCell ref="F7:F8"/>
    <mergeCell ref="U7:U8"/>
    <mergeCell ref="V7:V8"/>
    <mergeCell ref="W7:W8"/>
    <mergeCell ref="X7:X8"/>
    <mergeCell ref="Y7:Y8"/>
    <mergeCell ref="Z7:Z8"/>
    <mergeCell ref="M7:M8"/>
    <mergeCell ref="N7:N8"/>
    <mergeCell ref="O7:P7"/>
    <mergeCell ref="Q7:Q8"/>
    <mergeCell ref="R7:R8"/>
    <mergeCell ref="S7:S8"/>
    <mergeCell ref="G7:G8"/>
    <mergeCell ref="H7:H8"/>
    <mergeCell ref="A9:A54"/>
    <mergeCell ref="B9:B66"/>
    <mergeCell ref="C9:C54"/>
    <mergeCell ref="D9:D54"/>
    <mergeCell ref="E9:E54"/>
    <mergeCell ref="F9:F54"/>
    <mergeCell ref="G9:G54"/>
    <mergeCell ref="H9:H54"/>
    <mergeCell ref="AS7:AS8"/>
    <mergeCell ref="AM7:AM8"/>
    <mergeCell ref="AN7:AN8"/>
    <mergeCell ref="AO7:AO8"/>
    <mergeCell ref="AP7:AP8"/>
    <mergeCell ref="AQ7:AQ8"/>
    <mergeCell ref="AR7:AR8"/>
    <mergeCell ref="AG7:AG8"/>
    <mergeCell ref="AH7:AH8"/>
    <mergeCell ref="O9:O12"/>
    <mergeCell ref="P9:P12"/>
    <mergeCell ref="Q9:Q12"/>
    <mergeCell ref="R9:R12"/>
    <mergeCell ref="S9:S12"/>
    <mergeCell ref="U9:U12"/>
    <mergeCell ref="I9:I54"/>
    <mergeCell ref="J9:J12"/>
    <mergeCell ref="K9:K12"/>
    <mergeCell ref="L9:L12"/>
    <mergeCell ref="M9:M12"/>
    <mergeCell ref="N9:N12"/>
    <mergeCell ref="J13:J22"/>
    <mergeCell ref="K14:K15"/>
    <mergeCell ref="L14:L15"/>
    <mergeCell ref="M14:M15"/>
    <mergeCell ref="K16:K18"/>
    <mergeCell ref="L16:L18"/>
    <mergeCell ref="M16:M18"/>
    <mergeCell ref="N16:N18"/>
    <mergeCell ref="N14:N15"/>
    <mergeCell ref="K19:K22"/>
    <mergeCell ref="L19:L22"/>
    <mergeCell ref="M19:M22"/>
    <mergeCell ref="N19:N22"/>
    <mergeCell ref="O16:O18"/>
    <mergeCell ref="P16:P18"/>
    <mergeCell ref="Q16:Q18"/>
    <mergeCell ref="R16:R18"/>
    <mergeCell ref="AY13:AY22"/>
    <mergeCell ref="AZ13:AZ22"/>
    <mergeCell ref="V13:V22"/>
    <mergeCell ref="W13:W22"/>
    <mergeCell ref="X13:X22"/>
    <mergeCell ref="Y13:Y22"/>
    <mergeCell ref="Z13:Z22"/>
    <mergeCell ref="AA13:AA22"/>
    <mergeCell ref="AX14:AX15"/>
    <mergeCell ref="AR13:AR22"/>
    <mergeCell ref="O14:O15"/>
    <mergeCell ref="P14:P15"/>
    <mergeCell ref="Q14:Q15"/>
    <mergeCell ref="R14:R15"/>
    <mergeCell ref="S14:S15"/>
    <mergeCell ref="AB13:AB22"/>
    <mergeCell ref="AP13:AP22"/>
    <mergeCell ref="AQ13:AQ22"/>
    <mergeCell ref="S16:S18"/>
    <mergeCell ref="U16:U18"/>
    <mergeCell ref="AB9:AB12"/>
    <mergeCell ref="AP9:AP12"/>
    <mergeCell ref="AQ9:AQ12"/>
    <mergeCell ref="AR9:AR12"/>
    <mergeCell ref="AY9:AY12"/>
    <mergeCell ref="AZ9:AZ12"/>
    <mergeCell ref="V9:V12"/>
    <mergeCell ref="W9:W12"/>
    <mergeCell ref="X9:X12"/>
    <mergeCell ref="Y9:Y12"/>
    <mergeCell ref="Z9:Z12"/>
    <mergeCell ref="AA9:AA12"/>
    <mergeCell ref="O19:O22"/>
    <mergeCell ref="P19:P22"/>
    <mergeCell ref="Q19:Q22"/>
    <mergeCell ref="R19:R22"/>
    <mergeCell ref="S19:S22"/>
    <mergeCell ref="J23:J26"/>
    <mergeCell ref="V23:V26"/>
    <mergeCell ref="W23:W26"/>
    <mergeCell ref="X23:X26"/>
    <mergeCell ref="R25:R26"/>
    <mergeCell ref="S25:S26"/>
    <mergeCell ref="U25:U26"/>
    <mergeCell ref="T25:T26"/>
    <mergeCell ref="AR23:AR26"/>
    <mergeCell ref="AY23:AY26"/>
    <mergeCell ref="AZ23:AZ26"/>
    <mergeCell ref="K25:K26"/>
    <mergeCell ref="L25:L26"/>
    <mergeCell ref="M25:M26"/>
    <mergeCell ref="N25:N26"/>
    <mergeCell ref="O25:O26"/>
    <mergeCell ref="P25:P26"/>
    <mergeCell ref="Q25:Q26"/>
    <mergeCell ref="Y23:Y26"/>
    <mergeCell ref="Z23:Z26"/>
    <mergeCell ref="AA23:AA26"/>
    <mergeCell ref="AB23:AB26"/>
    <mergeCell ref="AP23:AP26"/>
    <mergeCell ref="AQ23:AQ26"/>
    <mergeCell ref="N35:N36"/>
    <mergeCell ref="O35:O36"/>
    <mergeCell ref="P35:P36"/>
    <mergeCell ref="R35:R36"/>
    <mergeCell ref="S35:S36"/>
    <mergeCell ref="U35:U36"/>
    <mergeCell ref="AY27:AY38"/>
    <mergeCell ref="AZ27:AZ38"/>
    <mergeCell ref="K28:K34"/>
    <mergeCell ref="L28:L34"/>
    <mergeCell ref="M28:M34"/>
    <mergeCell ref="N28:N34"/>
    <mergeCell ref="O28:O34"/>
    <mergeCell ref="P28:P34"/>
    <mergeCell ref="R28:R34"/>
    <mergeCell ref="S28:S34"/>
    <mergeCell ref="Z27:Z38"/>
    <mergeCell ref="AA27:AA38"/>
    <mergeCell ref="AB27:AB38"/>
    <mergeCell ref="AP27:AP38"/>
    <mergeCell ref="AQ27:AQ38"/>
    <mergeCell ref="AR27:AR38"/>
    <mergeCell ref="Q27:Q38"/>
    <mergeCell ref="V27:V38"/>
    <mergeCell ref="R37:R38"/>
    <mergeCell ref="S37:S38"/>
    <mergeCell ref="U37:U38"/>
    <mergeCell ref="J39:J45"/>
    <mergeCell ref="K39:K42"/>
    <mergeCell ref="L39:L42"/>
    <mergeCell ref="M39:M42"/>
    <mergeCell ref="N39:N42"/>
    <mergeCell ref="O39:O42"/>
    <mergeCell ref="P39:P42"/>
    <mergeCell ref="K37:K38"/>
    <mergeCell ref="L37:L38"/>
    <mergeCell ref="M37:M38"/>
    <mergeCell ref="N37:N38"/>
    <mergeCell ref="O37:O38"/>
    <mergeCell ref="P37:P38"/>
    <mergeCell ref="J27:J38"/>
    <mergeCell ref="U28:U34"/>
    <mergeCell ref="K35:K36"/>
    <mergeCell ref="L35:L36"/>
    <mergeCell ref="M35:M36"/>
    <mergeCell ref="R43:R45"/>
    <mergeCell ref="S43:S45"/>
    <mergeCell ref="U43:U45"/>
    <mergeCell ref="AQ39:AQ45"/>
    <mergeCell ref="AR39:AR45"/>
    <mergeCell ref="AY39:AY45"/>
    <mergeCell ref="AZ39:AZ45"/>
    <mergeCell ref="Q41:Q42"/>
    <mergeCell ref="K43:K45"/>
    <mergeCell ref="L43:L45"/>
    <mergeCell ref="M43:M45"/>
    <mergeCell ref="N43:N45"/>
    <mergeCell ref="O43:O45"/>
    <mergeCell ref="X39:X45"/>
    <mergeCell ref="Y39:Y45"/>
    <mergeCell ref="Z39:Z45"/>
    <mergeCell ref="AA39:AA45"/>
    <mergeCell ref="AB39:AB45"/>
    <mergeCell ref="AP39:AP45"/>
    <mergeCell ref="Q39:Q40"/>
    <mergeCell ref="R39:R42"/>
    <mergeCell ref="S39:S42"/>
    <mergeCell ref="U39:U42"/>
    <mergeCell ref="V39:V45"/>
    <mergeCell ref="W39:W45"/>
    <mergeCell ref="P43:P45"/>
    <mergeCell ref="Q43:Q45"/>
    <mergeCell ref="J46:J54"/>
    <mergeCell ref="K46:K48"/>
    <mergeCell ref="L46:L48"/>
    <mergeCell ref="M46:M48"/>
    <mergeCell ref="N46:N48"/>
    <mergeCell ref="AR46:AR54"/>
    <mergeCell ref="AY46:AY54"/>
    <mergeCell ref="AZ46:AZ54"/>
    <mergeCell ref="V46:V54"/>
    <mergeCell ref="W46:W54"/>
    <mergeCell ref="X46:X54"/>
    <mergeCell ref="Y46:Y54"/>
    <mergeCell ref="Z46:Z54"/>
    <mergeCell ref="AA46:AA54"/>
    <mergeCell ref="K49:K50"/>
    <mergeCell ref="L49:L50"/>
    <mergeCell ref="M49:M50"/>
    <mergeCell ref="N49:N50"/>
    <mergeCell ref="O49:O50"/>
    <mergeCell ref="P49:P50"/>
    <mergeCell ref="AB46:AB54"/>
    <mergeCell ref="AP46:AP54"/>
    <mergeCell ref="AQ46:AQ54"/>
    <mergeCell ref="O46:O48"/>
    <mergeCell ref="P46:P48"/>
    <mergeCell ref="Q46:Q48"/>
    <mergeCell ref="R46:R48"/>
    <mergeCell ref="S46:S48"/>
    <mergeCell ref="U46:U48"/>
    <mergeCell ref="L55:L57"/>
    <mergeCell ref="M55:M57"/>
    <mergeCell ref="N55:N57"/>
    <mergeCell ref="N58:N60"/>
    <mergeCell ref="R51:R54"/>
    <mergeCell ref="S51:S54"/>
    <mergeCell ref="U51:U54"/>
    <mergeCell ref="S49:S50"/>
    <mergeCell ref="U49:U50"/>
    <mergeCell ref="T51:T54"/>
    <mergeCell ref="A55:A66"/>
    <mergeCell ref="C55:C66"/>
    <mergeCell ref="D55:D66"/>
    <mergeCell ref="E55:E62"/>
    <mergeCell ref="F55:F57"/>
    <mergeCell ref="G55:G57"/>
    <mergeCell ref="H55:H57"/>
    <mergeCell ref="Q49:Q54"/>
    <mergeCell ref="R49:R50"/>
    <mergeCell ref="K51:K54"/>
    <mergeCell ref="L51:L54"/>
    <mergeCell ref="M51:M54"/>
    <mergeCell ref="N51:N54"/>
    <mergeCell ref="O51:O54"/>
    <mergeCell ref="P51:P54"/>
    <mergeCell ref="F58:F60"/>
    <mergeCell ref="G58:G60"/>
    <mergeCell ref="H58:H60"/>
    <mergeCell ref="I58:I60"/>
    <mergeCell ref="K58:K60"/>
    <mergeCell ref="L58:L60"/>
    <mergeCell ref="M58:M60"/>
    <mergeCell ref="I55:I57"/>
    <mergeCell ref="J55:J62"/>
    <mergeCell ref="K55:K57"/>
    <mergeCell ref="O58:O60"/>
    <mergeCell ref="P58:P60"/>
    <mergeCell ref="Q58:Q60"/>
    <mergeCell ref="R58:R60"/>
    <mergeCell ref="S58:S60"/>
    <mergeCell ref="U58:U60"/>
    <mergeCell ref="AV55:AV60"/>
    <mergeCell ref="AY55:AY62"/>
    <mergeCell ref="T55:T57"/>
    <mergeCell ref="T58:T60"/>
    <mergeCell ref="AB55:AB62"/>
    <mergeCell ref="AP55:AP62"/>
    <mergeCell ref="V55:V62"/>
    <mergeCell ref="W55:W62"/>
    <mergeCell ref="X55:X62"/>
    <mergeCell ref="Y55:Y62"/>
    <mergeCell ref="Z55:Z62"/>
    <mergeCell ref="AA55:AA62"/>
    <mergeCell ref="O55:O57"/>
    <mergeCell ref="P55:P57"/>
    <mergeCell ref="Q55:Q57"/>
    <mergeCell ref="R55:R57"/>
    <mergeCell ref="S55:S57"/>
    <mergeCell ref="E63:E66"/>
    <mergeCell ref="J63:J66"/>
    <mergeCell ref="V63:V66"/>
    <mergeCell ref="W63:W66"/>
    <mergeCell ref="X63:X66"/>
    <mergeCell ref="Y63:Y66"/>
    <mergeCell ref="F65:F66"/>
    <mergeCell ref="G65:G66"/>
    <mergeCell ref="H65:H66"/>
    <mergeCell ref="I65:I66"/>
    <mergeCell ref="K65:K66"/>
    <mergeCell ref="L65:L66"/>
    <mergeCell ref="M65:M66"/>
    <mergeCell ref="N65:N66"/>
    <mergeCell ref="O65:O66"/>
    <mergeCell ref="P65:P66"/>
    <mergeCell ref="AQ63:AQ66"/>
    <mergeCell ref="AR63:AR66"/>
    <mergeCell ref="Q65:Q66"/>
    <mergeCell ref="R65:R66"/>
    <mergeCell ref="S65:S66"/>
    <mergeCell ref="U65:U66"/>
    <mergeCell ref="AS65:AS66"/>
    <mergeCell ref="AT65:AT66"/>
    <mergeCell ref="AZ55:AZ62"/>
    <mergeCell ref="AQ55:AQ62"/>
    <mergeCell ref="AR55:AR62"/>
    <mergeCell ref="AT55:AT60"/>
    <mergeCell ref="AU55:AU60"/>
    <mergeCell ref="AU63:AU64"/>
    <mergeCell ref="AV63:AV64"/>
    <mergeCell ref="AY63:AY66"/>
    <mergeCell ref="AZ63:AZ66"/>
    <mergeCell ref="AU65:AU66"/>
    <mergeCell ref="AV65:AV66"/>
    <mergeCell ref="Z63:Z66"/>
    <mergeCell ref="AA63:AA66"/>
    <mergeCell ref="AB63:AB66"/>
    <mergeCell ref="U55:U57"/>
    <mergeCell ref="R67:R68"/>
    <mergeCell ref="U67:U68"/>
    <mergeCell ref="Z67:Z74"/>
    <mergeCell ref="M69:M70"/>
    <mergeCell ref="N69:N70"/>
    <mergeCell ref="R69:R70"/>
    <mergeCell ref="T65:T66"/>
    <mergeCell ref="T67:T68"/>
    <mergeCell ref="S67:S68"/>
    <mergeCell ref="S69:S70"/>
    <mergeCell ref="A67:A75"/>
    <mergeCell ref="B67:B75"/>
    <mergeCell ref="C67:C75"/>
    <mergeCell ref="J67:J74"/>
    <mergeCell ref="K67:K68"/>
    <mergeCell ref="L67:L68"/>
    <mergeCell ref="K69:K70"/>
    <mergeCell ref="L69:L70"/>
    <mergeCell ref="D73:D74"/>
    <mergeCell ref="E73:E74"/>
    <mergeCell ref="A76:A82"/>
    <mergeCell ref="B76:B82"/>
    <mergeCell ref="C76:C82"/>
    <mergeCell ref="D76:D82"/>
    <mergeCell ref="E76:E82"/>
    <mergeCell ref="F76:F82"/>
    <mergeCell ref="AS69:AS70"/>
    <mergeCell ref="AT69:AT70"/>
    <mergeCell ref="AU69:AU70"/>
    <mergeCell ref="AU71:AU72"/>
    <mergeCell ref="U69:U70"/>
    <mergeCell ref="AC69:AC70"/>
    <mergeCell ref="AD69:AD70"/>
    <mergeCell ref="AN69:AN70"/>
    <mergeCell ref="AO69:AO70"/>
    <mergeCell ref="AP69:AP70"/>
    <mergeCell ref="AA67:AA74"/>
    <mergeCell ref="AB67:AB74"/>
    <mergeCell ref="AC67:AC68"/>
    <mergeCell ref="AD67:AD68"/>
    <mergeCell ref="AN67:AN68"/>
    <mergeCell ref="AO67:AO68"/>
    <mergeCell ref="M67:M68"/>
    <mergeCell ref="N67:N68"/>
    <mergeCell ref="G76:G82"/>
    <mergeCell ref="H76:H82"/>
    <mergeCell ref="I76:I82"/>
    <mergeCell ref="J76:J78"/>
    <mergeCell ref="K76:K78"/>
    <mergeCell ref="L76:L78"/>
    <mergeCell ref="F73:F74"/>
    <mergeCell ref="G73:G74"/>
    <mergeCell ref="H73:H74"/>
    <mergeCell ref="I73:I74"/>
    <mergeCell ref="J79:J82"/>
    <mergeCell ref="K79:K82"/>
    <mergeCell ref="L79:L82"/>
    <mergeCell ref="M79:M82"/>
    <mergeCell ref="N79:N82"/>
    <mergeCell ref="Z76:Z78"/>
    <mergeCell ref="AA76:AA78"/>
    <mergeCell ref="AB76:AB78"/>
    <mergeCell ref="AP76:AP78"/>
    <mergeCell ref="S76:S78"/>
    <mergeCell ref="U76:U78"/>
    <mergeCell ref="V76:V82"/>
    <mergeCell ref="W76:W82"/>
    <mergeCell ref="X76:X82"/>
    <mergeCell ref="Y76:Y82"/>
    <mergeCell ref="M76:M78"/>
    <mergeCell ref="N76:N78"/>
    <mergeCell ref="O76:O78"/>
    <mergeCell ref="P76:P78"/>
    <mergeCell ref="Q76:Q78"/>
    <mergeCell ref="R76:R78"/>
    <mergeCell ref="O79:O82"/>
    <mergeCell ref="P79:P82"/>
    <mergeCell ref="Q79:Q82"/>
    <mergeCell ref="R79:R82"/>
    <mergeCell ref="S79:S82"/>
    <mergeCell ref="U79:U82"/>
    <mergeCell ref="AT76:AT78"/>
    <mergeCell ref="AU76:AU78"/>
    <mergeCell ref="AV76:AV78"/>
    <mergeCell ref="AQ76:AQ78"/>
    <mergeCell ref="AR76:AR78"/>
    <mergeCell ref="T7:T8"/>
    <mergeCell ref="T9:T12"/>
    <mergeCell ref="T14:T15"/>
    <mergeCell ref="T16:T18"/>
    <mergeCell ref="T19:T22"/>
    <mergeCell ref="AI7:AI8"/>
    <mergeCell ref="AJ7:AJ8"/>
    <mergeCell ref="AK7:AK8"/>
    <mergeCell ref="AL7:AL8"/>
    <mergeCell ref="AA7:AA8"/>
    <mergeCell ref="AB7:AB8"/>
    <mergeCell ref="AC7:AC8"/>
    <mergeCell ref="AD7:AD8"/>
    <mergeCell ref="AE7:AE8"/>
    <mergeCell ref="AF7:AF8"/>
    <mergeCell ref="T28:T34"/>
    <mergeCell ref="T35:T36"/>
    <mergeCell ref="T37:T38"/>
    <mergeCell ref="T39:T42"/>
    <mergeCell ref="Z79:Z82"/>
    <mergeCell ref="AA79:AA82"/>
    <mergeCell ref="AB79:AB82"/>
    <mergeCell ref="AP79:AP82"/>
    <mergeCell ref="AP67:AP68"/>
    <mergeCell ref="W27:W38"/>
    <mergeCell ref="X27:X38"/>
    <mergeCell ref="Y27:Y38"/>
    <mergeCell ref="U14:U15"/>
    <mergeCell ref="AP63:AP66"/>
    <mergeCell ref="U19:U22"/>
    <mergeCell ref="T43:T45"/>
    <mergeCell ref="T46:T48"/>
    <mergeCell ref="AY79:AY82"/>
    <mergeCell ref="AZ79:AZ82"/>
    <mergeCell ref="AT80:AT82"/>
    <mergeCell ref="AU80:AU82"/>
    <mergeCell ref="AV80:AV82"/>
    <mergeCell ref="AQ79:AQ82"/>
    <mergeCell ref="AR79:AR82"/>
    <mergeCell ref="AY76:AY78"/>
    <mergeCell ref="AZ76:AZ78"/>
    <mergeCell ref="AV69:AV70"/>
    <mergeCell ref="AW69:AW70"/>
    <mergeCell ref="AS67:AS68"/>
    <mergeCell ref="AT67:AT68"/>
    <mergeCell ref="AU67:AU68"/>
    <mergeCell ref="AV67:AV68"/>
    <mergeCell ref="AW67:AW68"/>
    <mergeCell ref="AS63:AS64"/>
    <mergeCell ref="AT63:AT64"/>
    <mergeCell ref="T69:T70"/>
    <mergeCell ref="T76:T78"/>
    <mergeCell ref="T79:T82"/>
    <mergeCell ref="T49:T50"/>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CONTROL DE CAMBIOS </vt:lpstr>
      <vt:lpstr>RESUMEN 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LUZ  MARINA SEVERICHE MONROY</cp:lastModifiedBy>
  <dcterms:created xsi:type="dcterms:W3CDTF">2022-12-26T20:23:47Z</dcterms:created>
  <dcterms:modified xsi:type="dcterms:W3CDTF">2023-02-03T16:34:04Z</dcterms:modified>
</cp:coreProperties>
</file>