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C:\Users\luzma\OneDrive\Escritorio\SEGUIMIENTO PLANES DE ACCION A 30 DE JUNIO DE 2020\"/>
    </mc:Choice>
  </mc:AlternateContent>
  <xr:revisionPtr revIDLastSave="0" documentId="8_{7550DBE6-3433-4CB4-8159-E84936CCD0E8}" xr6:coauthVersionLast="45" xr6:coauthVersionMax="45" xr10:uidLastSave="{00000000-0000-0000-0000-000000000000}"/>
  <bookViews>
    <workbookView xWindow="-110" yWindow="-110" windowWidth="19420" windowHeight="10420" xr2:uid="{00000000-000D-0000-FFFF-FFFF00000000}"/>
  </bookViews>
  <sheets>
    <sheet name="SecGeneral2020" sheetId="1" r:id="rId1"/>
  </sheets>
  <externalReferences>
    <externalReference r:id="rId2"/>
  </externalReferences>
  <definedNames>
    <definedName name="Proyectos">[1]Listas!$G$2:$G$502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86" i="1" l="1"/>
  <c r="R3" i="1" l="1"/>
  <c r="Q76" i="1"/>
  <c r="R76" i="1" s="1"/>
  <c r="S76" i="1" s="1"/>
  <c r="Q71" i="1"/>
  <c r="R71" i="1" s="1"/>
  <c r="S71" i="1" s="1"/>
  <c r="Q66" i="1"/>
  <c r="R66" i="1" s="1"/>
  <c r="S66" i="1" s="1"/>
  <c r="Q48" i="1"/>
  <c r="R48" i="1" s="1"/>
  <c r="Q47" i="1"/>
  <c r="R47" i="1" s="1"/>
  <c r="Q33" i="1"/>
  <c r="R33" i="1" s="1"/>
  <c r="Q21" i="1"/>
  <c r="Q12" i="1"/>
  <c r="R12" i="1" s="1"/>
  <c r="Q3" i="1"/>
  <c r="AI86" i="1"/>
  <c r="AJ86" i="1"/>
  <c r="AK86" i="1"/>
  <c r="AM86" i="1" s="1"/>
  <c r="AL86" i="1"/>
  <c r="AM3" i="1"/>
  <c r="S3" i="1" l="1"/>
  <c r="S86" i="1" s="1"/>
  <c r="AC68" i="1"/>
  <c r="AC67" i="1"/>
  <c r="AC69" i="1"/>
  <c r="AC57" i="1"/>
  <c r="AC53" i="1"/>
  <c r="AD47" i="1"/>
  <c r="AC39" i="1"/>
  <c r="AC34" i="1"/>
  <c r="AC30" i="1"/>
  <c r="AC4" i="1"/>
  <c r="AC5" i="1"/>
  <c r="AC9" i="1"/>
  <c r="AC10" i="1"/>
  <c r="AC11" i="1"/>
  <c r="AC13" i="1"/>
  <c r="AD12" i="1" s="1"/>
  <c r="AC15" i="1"/>
  <c r="AC16" i="1"/>
  <c r="AC17" i="1"/>
  <c r="AC18" i="1"/>
  <c r="AC19" i="1"/>
  <c r="AC20" i="1"/>
  <c r="AC21" i="1"/>
  <c r="AC22" i="1"/>
  <c r="AC23" i="1"/>
  <c r="AC24" i="1"/>
  <c r="AC25" i="1"/>
  <c r="AC26" i="1"/>
  <c r="AC27" i="1"/>
  <c r="AC28" i="1"/>
  <c r="AC31" i="1"/>
  <c r="AC32" i="1"/>
  <c r="AC33" i="1"/>
  <c r="AD33" i="1" s="1"/>
  <c r="AC40" i="1"/>
  <c r="AC47" i="1"/>
  <c r="AC48" i="1"/>
  <c r="AD48" i="1" s="1"/>
  <c r="AC49" i="1"/>
  <c r="AC50" i="1"/>
  <c r="AC51" i="1"/>
  <c r="AC52" i="1"/>
  <c r="AC54" i="1"/>
  <c r="AC55" i="1"/>
  <c r="AC56" i="1"/>
  <c r="AC58" i="1"/>
  <c r="AC59" i="1"/>
  <c r="AC60" i="1"/>
  <c r="AC61" i="1"/>
  <c r="AC62" i="1"/>
  <c r="AC63" i="1"/>
  <c r="AC64" i="1"/>
  <c r="AC65" i="1"/>
  <c r="AC66" i="1"/>
  <c r="AD66" i="1" s="1"/>
  <c r="AE66" i="1" s="1"/>
  <c r="AC70" i="1"/>
  <c r="AC71" i="1"/>
  <c r="AC72" i="1"/>
  <c r="AC73" i="1"/>
  <c r="AD71" i="1" s="1"/>
  <c r="AE71" i="1" s="1"/>
  <c r="AC74" i="1"/>
  <c r="AC75" i="1"/>
  <c r="AD75" i="1" s="1"/>
  <c r="AE75" i="1" s="1"/>
  <c r="AC76" i="1"/>
  <c r="AC77" i="1"/>
  <c r="AC3" i="1"/>
  <c r="AD3" i="1" s="1"/>
  <c r="AE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Luz Marlene Andrade Hong</author>
    <author>romatos</author>
  </authors>
  <commentList>
    <comment ref="U2" authorId="0" shapeId="0" xr:uid="{00000000-0006-0000-0000-000001000000}">
      <text>
        <r>
          <rPr>
            <b/>
            <sz val="9"/>
            <color indexed="81"/>
            <rFont val="Tahoma"/>
            <family val="2"/>
          </rPr>
          <t>Luz Marlene Andrade Hong:</t>
        </r>
        <r>
          <rPr>
            <sz val="9"/>
            <color indexed="81"/>
            <rFont val="Tahoma"/>
            <family val="2"/>
          </rPr>
          <t xml:space="preserve">
CODIGO ACTUALIZADO DEL PROYECTO INSCRITO EN MGA WEB
</t>
        </r>
      </text>
    </comment>
    <comment ref="AN53" authorId="1" shapeId="0" xr:uid="{00000000-0006-0000-0000-000002000000}">
      <text>
        <r>
          <rPr>
            <b/>
            <sz val="9"/>
            <color indexed="81"/>
            <rFont val="Tahoma"/>
            <family val="2"/>
          </rPr>
          <t>romatos:</t>
        </r>
        <r>
          <rPr>
            <sz val="9"/>
            <color indexed="81"/>
            <rFont val="Tahoma"/>
            <family val="2"/>
          </rPr>
          <t xml:space="preserve">
A marzo de 2020  se han beneficiado 116 funcionarios (Pregrado, postgrado, hijos en condición de discapacidad)</t>
        </r>
      </text>
    </comment>
  </commentList>
</comments>
</file>

<file path=xl/sharedStrings.xml><?xml version="1.0" encoding="utf-8"?>
<sst xmlns="http://schemas.openxmlformats.org/spreadsheetml/2006/main" count="657" uniqueCount="442">
  <si>
    <t>OBJETIVO ESTRATEGICO</t>
  </si>
  <si>
    <t xml:space="preserve">EJE ESTRATEGICO </t>
  </si>
  <si>
    <t xml:space="preserve">LINEA ESTRATEGICA </t>
  </si>
  <si>
    <t>PROGRAMA</t>
  </si>
  <si>
    <t>META DE RESULTADO</t>
  </si>
  <si>
    <t>SUBPROGRAMA</t>
  </si>
  <si>
    <t>NOMBRE DEL PROYECTO INSCRITO EN EL BANCO DE PROYECTO</t>
  </si>
  <si>
    <t xml:space="preserve">UNIDAD DE MEDIDA </t>
  </si>
  <si>
    <t xml:space="preserve">CANTIDAD </t>
  </si>
  <si>
    <t>RESPONSABLE</t>
  </si>
  <si>
    <t>RUBRO</t>
  </si>
  <si>
    <t>FUENTE</t>
  </si>
  <si>
    <t>INDICADOR META DE RESULTADO</t>
  </si>
  <si>
    <t xml:space="preserve">META PRODUCTO  PLAN DE DESARROLLO (VALOR ABSOLUTO) </t>
  </si>
  <si>
    <t xml:space="preserve">INDICADOR META PRODUCTO  PLAN DE DESARROLLO </t>
  </si>
  <si>
    <t>CODIGO BPIN (CODIGO ACTUALIZADO EN MGA WEB)</t>
  </si>
  <si>
    <t>ACTIVIDADES DEL PROYECTO (ACTIVIDADES QUE SE INCORPORARON EN LA GUIA DE ACTUALIZACIÓN)</t>
  </si>
  <si>
    <t>NOMBRE INDICADOR (DE LA ACTIVIDAD DEL PROYECTO)</t>
  </si>
  <si>
    <t xml:space="preserve">Fecha de inicio </t>
  </si>
  <si>
    <t xml:space="preserve">Fecha de Terminación </t>
  </si>
  <si>
    <t>POBLACION BENEFICIADA POR LOCALIDAD</t>
  </si>
  <si>
    <t>GESTIÓN PÚBLICA LOCAL</t>
  </si>
  <si>
    <t>GESTIÓN PÚBLICA LOCAL TRANSPARENTE</t>
  </si>
  <si>
    <t xml:space="preserve">CONSTRUIR CIUDADANIA Y FORTALECER LA INSTITUCIONALIDAD  </t>
  </si>
  <si>
    <t>FORTALECIMIENTO INSTITUCIONAL</t>
  </si>
  <si>
    <t>MEJORAR LA POSICIÓN EN EL INDICE DE GOBIERNO ABIERTO EN 25%,PASAR DEL PUESTO 399 AL 300</t>
  </si>
  <si>
    <t>GESTIÓN DE CALIDAD</t>
  </si>
  <si>
    <t xml:space="preserve">Porcentaje de posicionamiento mejorado en el IGA 
</t>
  </si>
  <si>
    <t>Certificar  16 Macroprocesos a traves de la ISO 9001</t>
  </si>
  <si>
    <t>Actualización y mejoramiento de MECI- Sistema de Gestión de Calidad Cartagena</t>
  </si>
  <si>
    <t>Software adquirido</t>
  </si>
  <si>
    <t>Auditoria certificación</t>
  </si>
  <si>
    <t>Adquirir el Software para Sistema Integrado de Gestión, capacitación a lideres y mantenimiento.</t>
  </si>
  <si>
    <t>Realizar Auditorias de certificación</t>
  </si>
  <si>
    <t>Documento</t>
  </si>
  <si>
    <t>Software</t>
  </si>
  <si>
    <t>Auditorias</t>
  </si>
  <si>
    <t>Tramites</t>
  </si>
  <si>
    <t>02-001-06-50-03-03-02-02</t>
  </si>
  <si>
    <t>I.C.LD.</t>
  </si>
  <si>
    <t>Febrero</t>
  </si>
  <si>
    <t>Junio</t>
  </si>
  <si>
    <t>Diciembre</t>
  </si>
  <si>
    <t>Agosto</t>
  </si>
  <si>
    <t>Numero</t>
  </si>
  <si>
    <t xml:space="preserve">Realizar sensibilización a los funcionarios sobre el sistema integrado de gestión a traves de la impresión de Plegables didácticos. </t>
  </si>
  <si>
    <t># de funcionarios sensibilizados</t>
  </si>
  <si>
    <t>CONSTRUIIR  CIUDADANIA Y FORTALECER LA INSTITUCIONALIDAD</t>
  </si>
  <si>
    <t xml:space="preserve">GESTION PUBLICA LOCAL </t>
  </si>
  <si>
    <t>Acceso a la Información Pública</t>
  </si>
  <si>
    <t>Centro integral creado</t>
  </si>
  <si>
    <t>Crear un Centro integral de Servicio</t>
  </si>
  <si>
    <t>Sistematización sistema de informacion cartagena 2017</t>
  </si>
  <si>
    <t>Adquirir mobiliario para el proyecto de atencion al ciudadano</t>
  </si>
  <si>
    <t>Numero mobiliario adquirido</t>
  </si>
  <si>
    <t>Ingresos corrientes de libre destinación</t>
  </si>
  <si>
    <t>Numero de servidores publicos sensibilizados</t>
  </si>
  <si>
    <t>Marzo</t>
  </si>
  <si>
    <t>Noviembre</t>
  </si>
  <si>
    <t>Número de personas capacitadas en la herramienta SIGOB</t>
  </si>
  <si>
    <t xml:space="preserve">Número </t>
  </si>
  <si>
    <t>Numero de personas capacitadas</t>
  </si>
  <si>
    <t>Numero de campañas realizadas</t>
  </si>
  <si>
    <t xml:space="preserve">Numero </t>
  </si>
  <si>
    <t>Numero de funcionarios sensibilizados</t>
  </si>
  <si>
    <t xml:space="preserve">Realizar Informe de Peticiones, quejas, reclamos y solicitudes(PQRS) </t>
  </si>
  <si>
    <t>Informes elaborados</t>
  </si>
  <si>
    <t>Número</t>
  </si>
  <si>
    <t>Enero</t>
  </si>
  <si>
    <t>Garantizar la atencion al ciudadano a traves de un equipo tecnico idoneo en el proyecto de atencion al ciudadano</t>
  </si>
  <si>
    <t>Atencion al ciudadano garantizada</t>
  </si>
  <si>
    <t>Oficina de Atención al Ciudadano creada</t>
  </si>
  <si>
    <t>Crear una de oficina de Atención al Ciudadano</t>
  </si>
  <si>
    <t>Implementar, optimizar la calidad del servicio al ciudadano prestado por la Alcaldia del Distrito de Cartagena</t>
  </si>
  <si>
    <t xml:space="preserve">Gestionar equipos   para la promoción de actividades e información de interés a la ciudadanía </t>
  </si>
  <si>
    <t>Número de equipos gestionados</t>
  </si>
  <si>
    <t>Señalizar las Ventanillas Unicas de atención al ciudadano. Incluye marcación de las ventanillas (número y preferencial)</t>
  </si>
  <si>
    <t>Número de ventanillas señalizadas</t>
  </si>
  <si>
    <t>Equipos</t>
  </si>
  <si>
    <t>Mayo</t>
  </si>
  <si>
    <t>Incentivar a traves de campañas de sensibilizacion en las localidades  del Distrito en el uso de los canales(Presencial, verbal,telefonico,  virtual y correo electronico de atención al ciudadano</t>
  </si>
  <si>
    <t>Actualizar la carta de trato  digno</t>
  </si>
  <si>
    <t>Documento actualizado</t>
  </si>
  <si>
    <t>Buzon adquirido</t>
  </si>
  <si>
    <t>Implemento</t>
  </si>
  <si>
    <t>Abril</t>
  </si>
  <si>
    <t>Gestionar la certificacion  por competencia en atencion al ciudadano  al personal adscrito al proyecto de atención al ciudadano a traves del sena</t>
  </si>
  <si>
    <t>Número de personas certificadas por competencia</t>
  </si>
  <si>
    <t>Número de personas</t>
  </si>
  <si>
    <t>Fortalecimiento Institucional del Archivo General</t>
  </si>
  <si>
    <t>% metros lineales organizados y digitalizados</t>
  </si>
  <si>
    <t>Modernizar y digitalizar 7,000 metros lineales de documentos (Ley 594 de 2,000 y demás normas reglamentarias)</t>
  </si>
  <si>
    <t xml:space="preserve">Fortalecimiento Institucional del Archivo General del Distrito </t>
  </si>
  <si>
    <t>2017-13001-0017</t>
  </si>
  <si>
    <t xml:space="preserve">Lograr la organización de metros lineales de documentos con un equipo humano idoneo </t>
  </si>
  <si>
    <t>Metros lineales Organizados por el personal competente</t>
  </si>
  <si>
    <t>Metros Lineales</t>
  </si>
  <si>
    <t>ICLD</t>
  </si>
  <si>
    <t xml:space="preserve">Desarrollar Jornadas de capacitación para la Implementación de la Ley General de Archivos  en cuanto a la organización de los archivos de gestión en todas las dependencias de la Alcaldía  </t>
  </si>
  <si>
    <t>Funcionarios capacitados en temas de archivo</t>
  </si>
  <si>
    <t>SGP</t>
  </si>
  <si>
    <t xml:space="preserve">Adquirir insumos como estanterías, cajas de archivo inactivo, carpetas 4 aletas, Elementos de protección personal tales como guantes, tapabocas, batas, gorros, gel antibacterial, gafas de protección, etc.) </t>
  </si>
  <si>
    <t>No. de Estanterias, carpetas y cajas de archivo.</t>
  </si>
  <si>
    <t>elementos de seguridad y protección (batas, goros, gel antibacterial, tapabocas, gafas, guantes)</t>
  </si>
  <si>
    <t xml:space="preserve">Realizar las adecuaciones pertinentes de acuerdo a la norma que regula las edificaciones de los archivos de las ciudades   </t>
  </si>
  <si>
    <t>Intrumentos de medición condiciones ambientales</t>
  </si>
  <si>
    <t>Jornadas de desinfección, desratización y desinsectación</t>
  </si>
  <si>
    <t>Elaboración del Plan Institucional de Archivo (PINAR)</t>
  </si>
  <si>
    <t>Plan elaborado</t>
  </si>
  <si>
    <t>Aprobación  y adopción  del PINAR</t>
  </si>
  <si>
    <t>Plan aprobado por el Comité Institucional</t>
  </si>
  <si>
    <t>Implementacion de los proyectos del PINAR</t>
  </si>
  <si>
    <t>Cuadro de Clasificación Documental Actualizado</t>
  </si>
  <si>
    <t xml:space="preserve">Tablas de Retención Documetal 
Actualizadas 
</t>
  </si>
  <si>
    <t xml:space="preserve">Tablas de Valoración Documental
Actualizadas  </t>
  </si>
  <si>
    <t>Programa de Gestión Documental (PGD) actualizado</t>
  </si>
  <si>
    <t xml:space="preserve">Seguimiento a la Implementación del Plan Institucional de Archivo </t>
  </si>
  <si>
    <t>Seguimiento implementado</t>
  </si>
  <si>
    <t>%</t>
  </si>
  <si>
    <t>Diseño del Sistema Integrado de Conservación (SIC)</t>
  </si>
  <si>
    <t>Sistema Integrado de conservación diseñado</t>
  </si>
  <si>
    <t xml:space="preserve">CONSTRUIR CIUDADANIA Y FORTALECER LA INSTITUCIONALIDAD </t>
  </si>
  <si>
    <t>FORTACIMIENTO INSTITUCIONAL</t>
  </si>
  <si>
    <t xml:space="preserve">GESTION PUBLICA  LOCAL TRANSPARENTE </t>
  </si>
  <si>
    <t>GESTION PUBLICA  LOCAL TRANSPARENTE</t>
  </si>
  <si>
    <t>MEJORAR EN UN 25% LA POSICION NACIONAL DEL DISTRITO DE CARTAGENA DEL INDICE DE GOBIERNO ABIERTO(IGA)</t>
  </si>
  <si>
    <t xml:space="preserve">ACCESO A LA INFORMACION  PUBLICA </t>
  </si>
  <si>
    <t>2 Rendiciones de cuentas al año</t>
  </si>
  <si>
    <t>N/A</t>
  </si>
  <si>
    <t>Rendiciones de Cuentas  realizadas</t>
  </si>
  <si>
    <t>Rendición de Cuentas</t>
  </si>
  <si>
    <t>02-001-06-50-03-03-02-04</t>
  </si>
  <si>
    <t>FORTALECIMIENTO DE LA ESTRUCTURA ADMINISTRATIVA DE LA ALCALDIA DE CARTAGENA</t>
  </si>
  <si>
    <t>Plan estratégico de Talento Humano</t>
  </si>
  <si>
    <t>Actualización y Publicación del Plan Estrategico del Talento Humano</t>
  </si>
  <si>
    <t>Plan Estrategico del talento Humano Actualizado y Publicado</t>
  </si>
  <si>
    <t xml:space="preserve">Plan Institucional   de Capacitación </t>
  </si>
  <si>
    <t>Implementar el Plan Institucional de Capacitación</t>
  </si>
  <si>
    <t>Numero de Jornadas de Capacitación implementadas</t>
  </si>
  <si>
    <t>MARIA FERNANDA MILLER (Profesional Universitario)</t>
  </si>
  <si>
    <t>02-001-02-20-11-00-00-00</t>
  </si>
  <si>
    <t>Realizar el seguimiento y evaluación de las actividades de capacitación</t>
  </si>
  <si>
    <t>Seguimientos Realizados</t>
  </si>
  <si>
    <t>Elaborar el informe de ejecución  del Plan Institucional de Capacitación</t>
  </si>
  <si>
    <t>Informe de Ejecución  del Plan Institucional de Capacitación</t>
  </si>
  <si>
    <t>Plan de Previsión del talento humano</t>
  </si>
  <si>
    <t>Elaborar el Plan de Previsión del Talento Humano</t>
  </si>
  <si>
    <t>Plan de Previsión del Talento Humano elaborado.</t>
  </si>
  <si>
    <t>Plan de Incentivos Institucionales</t>
  </si>
  <si>
    <t>Elaborar Programa de Bienestar Social e Incentivos</t>
  </si>
  <si>
    <t>Plan Anual de Incentivos</t>
  </si>
  <si>
    <t>Plan de  Incentivos elaborado</t>
  </si>
  <si>
    <t>ASTRID FIGUEROA LOPEZ (Profesional Especializado)</t>
  </si>
  <si>
    <t>Ejecutar el Programa de Bienestar Social e Incentivos</t>
  </si>
  <si>
    <t>Numero de actividades realizadas</t>
  </si>
  <si>
    <t>02-001-02-20-10-00-00-00</t>
  </si>
  <si>
    <t>Numero de Servidores Publicos Beneficiados</t>
  </si>
  <si>
    <t>Realizar el seguimiento a la ejecución del Programa de Bienestar Social e Incentivos</t>
  </si>
  <si>
    <t>Informe de Avance</t>
  </si>
  <si>
    <t>Plan de Seguridad y Salud en el Trabajo</t>
  </si>
  <si>
    <t>Conformación y entrenamiento de Brigadas de Emergencias</t>
  </si>
  <si>
    <t>Brigadas entrenadas</t>
  </si>
  <si>
    <t>Brigadas conformadas</t>
  </si>
  <si>
    <t xml:space="preserve">Plan de emergencia diseñado </t>
  </si>
  <si>
    <t>sesión</t>
  </si>
  <si>
    <t>Simulacro realizado</t>
  </si>
  <si>
    <t>Acompañamiento y capacitación al Comité Paritario de Seguridad y Salud en el Trabajo (COPASST)</t>
  </si>
  <si>
    <t>Acompañamiento realizado</t>
  </si>
  <si>
    <t>Jornadas de Seguridad y Salud</t>
  </si>
  <si>
    <t>Jornada realizada</t>
  </si>
  <si>
    <t>Realizar revisión por la dirección en materia de Seguridad y Salud en el Trabajo (SST)</t>
  </si>
  <si>
    <t>Revisión Realizada</t>
  </si>
  <si>
    <t>FINANZAS SANAS Y ROBUSTAS</t>
  </si>
  <si>
    <t>Porcentaje de incremento en el recaudo real sobre el presupuestado. (Aplica para los ingresos Corrientes y otras fuentes de la siguiente manera: 8% impuesto predial unificado, en un 7% sobretasa a la gasolina y 10% en contraprestacion portuaria.)</t>
  </si>
  <si>
    <t xml:space="preserve">Recursos  de  cooperación  logrados  por vías no  tradicionales
</t>
  </si>
  <si>
    <t>Gestionar recursos de cooperación internacional por $15.000.000.000</t>
  </si>
  <si>
    <t>Cooperación Internacional Para el Desarrollo y Paz</t>
  </si>
  <si>
    <t>Gestionar recursos de Cooperacion por vias no tradicionales para el desarrollo.</t>
  </si>
  <si>
    <t>Gestionar $40.000.000.000   (cuarenta mil millones de pesos en recursos de cooperación) a través de las diferentes modalidades y fuentes de acceso a la cooperación para la paz y el desarrollo humano</t>
  </si>
  <si>
    <t>Recursos de cooperacion internacional gestionados $16.075.312.935</t>
  </si>
  <si>
    <t>Gestionar $11.000.000.000   (once mil millones de pesos en recursos de cooperación) a través de las diferentes modalidades y fuentes de acceso a la cooperación para la paz y el desarrollo humano</t>
  </si>
  <si>
    <t>Actualización Cooperacion Internacional y Gestion de Proyectos para el Desarrollo y la Paz Cartagena</t>
  </si>
  <si>
    <t>02-001-06-50-03-06-01-02</t>
  </si>
  <si>
    <t>Ingresos Corrientes de Libre Destinación</t>
  </si>
  <si>
    <t>MODERNIZACION  DE LA INFORMACION  Y COMUNICACIONES</t>
  </si>
  <si>
    <t>Ampliar la cobertura a
75 puntos Vive Digital
en Cartagena y sus
corregimientos</t>
  </si>
  <si>
    <t>Incrementar a 50
puntos de acceso a
internet gratuito en el
Distrito de Cartagena</t>
  </si>
  <si>
    <r>
      <t>Aportes PARA LA CONECTIVIDAD Y ACCESO A LAS NUEVAS TECNOLOGAS DE LA INFORMACIÓN PARA UNA Cartagena</t>
    </r>
    <r>
      <rPr>
        <sz val="10"/>
        <color rgb="FF000000"/>
        <rFont val="Arial"/>
        <family val="2"/>
      </rPr>
      <t xml:space="preserve"> </t>
    </r>
  </si>
  <si>
    <t>Gestionar con MinTic los suministros para la creación de Puntos de acceso Gratuitos</t>
  </si>
  <si>
    <t>Zonas WiFi Creadas</t>
  </si>
  <si>
    <t>Unidad</t>
  </si>
  <si>
    <t xml:space="preserve">Ciudadanos ubicados alrededor de los siguientes Sectores: Ciudad del Bicentenario, Barrio de Chiquinquirá, Barrio La María, Complejo deportivo del Campestre, Castillo de San Felipe, Parque Espíritu del Manglar, Barrio Olaya Herrera, Playas de Bocagrande </t>
  </si>
  <si>
    <t>250.000.000
850.000.000
81.610.266
74.685.089</t>
  </si>
  <si>
    <t>02-001-06-50-03-03-02-05  02-037-06-50-03-03-02-05  02-092-06-50-03-03-02-05
02-107-06-50-03-03-02-05</t>
  </si>
  <si>
    <t>ICLD  
ICLD
Otros dividendos
Rendimientos otros dividendos</t>
  </si>
  <si>
    <t>Datacenter  Con Normatividad Vigente</t>
  </si>
  <si>
    <t>Creación de un Centro de Datos  que cumpla con las normas vigentes</t>
  </si>
  <si>
    <t>Centro de Datos Creados</t>
  </si>
  <si>
    <t>800</t>
  </si>
  <si>
    <t>Licenciar los Software de bases de datos del sistema ERP</t>
  </si>
  <si>
    <t>Gestionar los recursos para legalizar las licencias del sistema ERP incluyendo el respaldo del mismo.  Esto con el fin de aumentar la seguridad de los sistemas de información</t>
  </si>
  <si>
    <t>Licencias ERP Legalizadas</t>
  </si>
  <si>
    <t>Adquirir Software de Seguridad de la Red</t>
  </si>
  <si>
    <t xml:space="preserve">Adquisición de una herramienta que permita prevenir, reportar y controlar los archivos que se almacenan en los equipos, fortalecer los procesos de auditoria, Garantizar la protección de los Derechos de Autor y Licenciamiento </t>
  </si>
  <si>
    <t>Software de Seguridad Adquiridos</t>
  </si>
  <si>
    <t>CONSTRUIR CIUDADANIA Y FORTALECER LA INSTITUCIONALIDAD</t>
  </si>
  <si>
    <t>IDENTIFICACION DE BIENES INMUEBLES DEL DISTRITO DE CARTAGENA</t>
  </si>
  <si>
    <t>Actualizar inventario de
13719 bienes inmuebles
del Distrito</t>
  </si>
  <si>
    <t>INVENTARIAR  LOS INMUEBLES, DEPURAR LOS INMUEBLES IDENTIFICADOS EN LA BASE DE DATOS</t>
  </si>
  <si>
    <t>No. DE PREDIOS CON FICHA PREDIAL VS No. DE PREDIOS INVENTARIADOS</t>
  </si>
  <si>
    <t>02-001-02-20-09</t>
  </si>
  <si>
    <t xml:space="preserve">Planta de personal modernizada
</t>
  </si>
  <si>
    <t>936 personal  de la planta administrativa</t>
  </si>
  <si>
    <t>Modernizar la planta de personal de la Alcadia de Cartagena</t>
  </si>
  <si>
    <t>Inventario de bienes inmuebles del distrito actualizado</t>
  </si>
  <si>
    <t>02-070-06-50-03-03-02-02</t>
  </si>
  <si>
    <t>Gobierno Transparente y Participativo</t>
  </si>
  <si>
    <t>Audiencias Públicas, publicaciones en página web, periodico,  publicación en redes Sociales, trasmisiones en radio y televisión</t>
  </si>
  <si>
    <t>INCREMENTAR 100% COBERTURA DE PRESTACION DE LOS SERVICIOS PUBLICOS DOMICILIARIOS</t>
  </si>
  <si>
    <t>ND</t>
  </si>
  <si>
    <t xml:space="preserve">Porcentaje de posicionamiento mejorado en el IGA
</t>
  </si>
  <si>
    <t>Porcentaje de posicionamiento mejorado en el IGA</t>
  </si>
  <si>
    <t>ADAPTAR EL TERRITORIO PARA LA GENTE</t>
  </si>
  <si>
    <t>AVANCE ACUMULADO  META PRODUCTO 2016-2019</t>
  </si>
  <si>
    <t>META PRODUCTO A 2020</t>
  </si>
  <si>
    <t>APROPIACION INICIAL 2020</t>
  </si>
  <si>
    <t>VALOR  A  2020</t>
  </si>
  <si>
    <t>DIANA MARTINEZ BERROCAL
Secretaria General</t>
  </si>
  <si>
    <t xml:space="preserve">NORMA ROMAN 
Director de Arhivo General </t>
  </si>
  <si>
    <t>TADEO MARTINEZ</t>
  </si>
  <si>
    <t>DIDIER TORRES
Director Apoyo Logistico</t>
  </si>
  <si>
    <t>LINEA BASE META PRODUCTO A 2019</t>
  </si>
  <si>
    <t xml:space="preserve">Implementar en las dependencias del Distrito de cartagena el Modelo Integrado de Planeación y Gestión (MIPG)        </t>
  </si>
  <si>
    <t xml:space="preserve">Numero de documentos validados por cada una de las politicas del MIPG </t>
  </si>
  <si>
    <t xml:space="preserve">Numero de planes de accion aprobados por las dependencias para su implementacion  </t>
  </si>
  <si>
    <t xml:space="preserve">Numero de planes presentados ante el comite institucional para su aprobacion </t>
  </si>
  <si>
    <t>Actualizar la plataforma sistema único de trámite (SUIT)</t>
  </si>
  <si>
    <t>Nuevos tramites publicados</t>
  </si>
  <si>
    <t>Tramites depurados</t>
  </si>
  <si>
    <t>Tramites racionalizados</t>
  </si>
  <si>
    <t>LINEA BASE META DE RESULTADO A 2019</t>
  </si>
  <si>
    <t>02-001-06-20-03-03-02-04</t>
  </si>
  <si>
    <t xml:space="preserve">4000 Cajas de archivo X200                                         </t>
  </si>
  <si>
    <t>50 batas
50 cajas de gorros
150 cajas de tapabocas
150 cajas de guantes
50 gafas de proteccion</t>
  </si>
  <si>
    <t xml:space="preserve">6 Dataloggers
1 Sofaware para lectura de datos del datalogge
6 Luxometros
medidor UV medios de cultivos
</t>
  </si>
  <si>
    <t xml:space="preserve">NORMA ROMAN 
Director de Archivo General </t>
  </si>
  <si>
    <t xml:space="preserve">Sensibilizar a los Servidores publico  de la alcaldia en  la utilización de los canales institucionales </t>
  </si>
  <si>
    <t>Numero de sensibilizaciones realizadas</t>
  </si>
  <si>
    <t>Realizar capacitaciones a los servidores públicos del Distrito en la Herramienta SIGOB</t>
  </si>
  <si>
    <t xml:space="preserve">Capacitar al personal interno de las Ventanillas Unicas de Atención al Ciudadano(VUAC) de los trámites y servicios que se prestan en el Distrito para brindar  un buen servicio al ciudadano </t>
  </si>
  <si>
    <t>Numero de capacitaciones</t>
  </si>
  <si>
    <t xml:space="preserve">Realizar campañas a través de la intranet del Distrito de los procesos de atencion al ciudadano  para el fortalecimiento institucional </t>
  </si>
  <si>
    <t>Distrito de Cartagena</t>
  </si>
  <si>
    <t>Personal del Distrito</t>
  </si>
  <si>
    <t>Personal de VUAC</t>
  </si>
  <si>
    <t>02-001-06-20-03-03-02-02</t>
  </si>
  <si>
    <t xml:space="preserve">Implementar el sistema de turnos y calificadores en las Ventanilas Únicas de Atención al ciudadano </t>
  </si>
  <si>
    <t>Número de Sistema de turnos y calificadores implementados</t>
  </si>
  <si>
    <t>Crear el buzon interno de sugerencias, quejas y felicitaciones en la intranet</t>
  </si>
  <si>
    <t>Buzon creado</t>
  </si>
  <si>
    <t>Diseñar Política Única de Atención al Ciudadano del Distrito de Cartagena.</t>
  </si>
  <si>
    <t>Documento diseñado e implementado.</t>
  </si>
  <si>
    <t xml:space="preserve">Actualizar  el Decreto que reglamenta el trámite interno de las petición y quejas, reclamos de la Alcaldia de Cartagena. </t>
  </si>
  <si>
    <t>Documento actualizado y aprobado</t>
  </si>
  <si>
    <t xml:space="preserve">Aperturar  puntos adicionales de Ventanillas Únicas de Atención al Ciudadano con el  fin de ofrecer un servicio más cercano al ciudadano. </t>
  </si>
  <si>
    <t>Poner  VUAC (1) adicional-Bicentenario</t>
  </si>
  <si>
    <t>Ventanilla Unica de atención al Ciudadano</t>
  </si>
  <si>
    <t>Adquirir buzón de sugerencias interno y externo</t>
  </si>
  <si>
    <t>febrero</t>
  </si>
  <si>
    <t>Actualizar y comunicar politicas de seguridad y salud en el trabajo de alcaldia</t>
  </si>
  <si>
    <t>Actualizar matriz  de identificación de peligros y valoracion de riesgos de seguridad y salud del trabajo.</t>
  </si>
  <si>
    <t xml:space="preserve">Diseñar Planes de Emegencias </t>
  </si>
  <si>
    <t>Realizacion de simulacros de emergencias en dependencias</t>
  </si>
  <si>
    <t>Acompañamiento Comité de Convivencia Laboral</t>
  </si>
  <si>
    <t>politicas actualizadas</t>
  </si>
  <si>
    <t>Matriz de identificación de peligros y riesgos de seguridad y salud del trabajo   actualizada</t>
  </si>
  <si>
    <t>Conformacion y entrenamiento de las brigadas de las diferentes dependencias. 3 entrenamientos por semestre</t>
  </si>
  <si>
    <t>Planes de emergencias de dependencias faltantes. Se realizaran 3 por cada semestre.</t>
  </si>
  <si>
    <t>se realizaran tres por cada semestre.</t>
  </si>
  <si>
    <t>un acompañamiento por mes</t>
  </si>
  <si>
    <t>un acompañamiento por trimestre</t>
  </si>
  <si>
    <t>5 jornadas por semestre</t>
  </si>
  <si>
    <t xml:space="preserve"> EJE ESTRATÉGICO TERRITORIO SOSTENIBLE, ORDENADO, EQUITATIVO E INCLUYENTE </t>
  </si>
  <si>
    <t xml:space="preserve"> LÍNEA ESTRATÉGICA VIVIENDA Y SERVICIOS PÚBLICOS </t>
  </si>
  <si>
    <t xml:space="preserve"> PROGRAMA SERVICIOS PÚBLICOS PARA LA GENTE </t>
  </si>
  <si>
    <t>% DE PERSONAS CON SERVICIOS MEJORADOS.</t>
  </si>
  <si>
    <t xml:space="preserve">CEMENTERIOS PUBLICOS DISTRITALES </t>
  </si>
  <si>
    <t>Obras de ampliación
para la construcción
de bóvedas y nictios
en los cementerios
distritales, una por
cementerio (Ternera,
Olaya y Albornoz)
realizadas.</t>
  </si>
  <si>
    <t xml:space="preserve">2) Realizar 3 obras de ampliación para la construcción de bóvedas y nichos en los cementerios distritales una por cementerio (Ternera, Olaya Y Albornoz).
</t>
  </si>
  <si>
    <t>Estudio preliminar
poro lo intervención
integral del
Cementerio de
Manga realizado.</t>
  </si>
  <si>
    <t>3) Realizar 1 estudio preliminar para la intervención integral del cementerio de Manga.</t>
  </si>
  <si>
    <t>Obras de
mantenimiento
preventivo y
correctivo en los
cementerios
distritales, una por
cementerio (Ternera,
Monga, Olaya y
Albornoz) realizadas</t>
  </si>
  <si>
    <t>1) Realizar 4 obras de mantenimiento preventivo y correctivo en los cementerios distritales, una por cementerio (Ternera, Manga, Olaya Y Albornoz)</t>
  </si>
  <si>
    <t>Construir bóvedas y nichos en los cementerios distritales de Cartagena (Olaya, Ternera, Albornoz, Corregimientos y Zona Insular).</t>
  </si>
  <si>
    <t xml:space="preserve">Construcciones civiles realizadas (bobedas y nichos) </t>
  </si>
  <si>
    <t>Realizar mesa de trabajo con las entidades competentes, en la cual se trataran temas sobre la intervencion del cementerio santa cruz de manga "Cartagena".</t>
  </si>
  <si>
    <t>Mesa trabajo con las entidades competentes.</t>
  </si>
  <si>
    <t>Realizar mantenimientos preventivos y correctivos en los cementerios distritales de Cartagena, (Cementerio de Santa Cruz de Manga, Olaya, Ternera, Albornoz, Corregimientos y Zona Insular).</t>
  </si>
  <si>
    <t>Limpiezas general en los cemeterios distritales, (Corte de cesped, poda y tala de arboles, Tratamientos sanitarios y de arbustos y especies parasitas, desinfeccion de areas comunes.</t>
  </si>
  <si>
    <t>Suministrar elementos de protección personal (EPP) para los trabajadores de los cementerios distritales de Cartagena de indias</t>
  </si>
  <si>
    <t>Elementos de Proteccion Personal, idoneos para el personal operativo de los cemenetrios distritales.</t>
  </si>
  <si>
    <t>Adquirir software administrativo, el cual se encargue de controlar los procesos administrativos y/o operacionales de los cementerios distritales</t>
  </si>
  <si>
    <t>Software Administrativo, con alcance operacionales y adminstrativos requedridos.</t>
  </si>
  <si>
    <t>Realizar plan de Saneamiento Ambiental en los Cemenetrios Distritales.</t>
  </si>
  <si>
    <t>Diagnostico de residuos solidos y peligrosos, fumigacion, control de plagas y vectores, campañas de sencibilizacion en los cementeriosd y su entorno,</t>
  </si>
  <si>
    <t>Mantenimiento, ADMINISTRACIÓN, OPERACIÓN Y DE LOS CEMENTERIOS DEL DISTRITO DE CARTAGENA 2017</t>
  </si>
  <si>
    <t>Construccion de un Nuevo  “PARQUE CEMENTERIO DISTRITAL” para las tres localidades, con servicio de Cremacion, dentro de las áreas señaladas POT</t>
  </si>
  <si>
    <t>Construcciones civiles realizadas (bobedas y nichos)</t>
  </si>
  <si>
    <t>MTS DE OBRAS CONSTRUIDAS</t>
  </si>
  <si>
    <t>UND</t>
  </si>
  <si>
    <t>02-001-06-10-02-10-02-09 SERVICIOS CEMENTERIOS - Ventas de Servicios Cementerios</t>
  </si>
  <si>
    <t>Fortalecer la capacidad de gestión de recursos a través de la contratación de un equipo de profesionales</t>
  </si>
  <si>
    <t>Fortalecer la asistencia tecnica y el intercambio de capacidades generados a través del programa de ciudadas hermanas</t>
  </si>
  <si>
    <t>Fortalecer la capacidad de la MECAD para crear equipos con los cuales acceder arecursos y mejorar las capacidades instaladas de la ciudad para la gestión de proyectos del sector privado</t>
  </si>
  <si>
    <t>Formular un plan de internacionalización articulando a los sectores de la ciudad que gestionan las relaciones internacionales</t>
  </si>
  <si>
    <t>Cantidad de recursos gestionados en efectivo, especie y asistenica tecnica</t>
  </si>
  <si>
    <t>Proyectos formulados en torno a equipos de articulación local</t>
  </si>
  <si>
    <t>Iniciativas de intercambio o asistencia generadas</t>
  </si>
  <si>
    <t>Organizaciónes Mapeadas</t>
  </si>
  <si>
    <t>Sesiones de planeación participativa del Plan de Internacionalización con los actores del sistema</t>
  </si>
  <si>
    <t>Pesos</t>
  </si>
  <si>
    <t>6 barrios, dos por localidad</t>
  </si>
  <si>
    <t>Los habitantes, visitantes e inversionistas de la ciudad</t>
  </si>
  <si>
    <t>Organizaciones sin ánimo de lucro de toda la ciudad.</t>
  </si>
  <si>
    <t>INGRID SOLANO 
Jefe Oficina Asesora informática</t>
  </si>
  <si>
    <t>AVANCE META PROYECTO 30 MARZO 2020</t>
  </si>
  <si>
    <t>OBSERVACIONES 30 DE MARZO 2020</t>
  </si>
  <si>
    <t>la ciudad de Cartagena aun no ha sido priorizada para la estrategia de zonas wifi del MINTIC</t>
  </si>
  <si>
    <t xml:space="preserve">PROYECTO ADECUACIÓN E IMPLEMENTACION DEL CENTRO DE CÓMPUTO, DEPARTAMENTO DE SISTEMA Y CABLEADO ESTRUCTURADO SEDE ALCALDIA DE CARTAGENA.PARA OBTENER RECURSOS DEL SISTEMA GENERAL DE REGALIAS,FUE APROBADO A LA ESPERA DE LICITACION PARA LA IMPLEMENTACION </t>
  </si>
  <si>
    <t>Cabe resaltar, que para superar los hallazgos encontrados por el AGD descritos en la comunicación 2-2019-13778 del 07 de octubre de 2019, se requiere adelantar las siguientes acciones relacionadas con la actualización de los Instrumentos archivísticos (TRD, TVD, CCD, PGD)
 El presupuesto asignado para la vigencia 2020 es de $381.848.931,29  con los cuales solo se permitirá avanzar en un 8% (350 ML) de documentos faltantes del FUID (25%), por lo que estos recursos resultan insuficientes para realizar todas las acciones que permitirán dar cumplimiento a la orden perentoria, por lo tanto es necesario incorporar recursos adicionales de 2020 por el orden de los $ 1.178 millones.   La Dirección General de Archivo ha venido exponiendo esta situación a las dependencias superiores de la Administración, y gestionando ante la Secretaría de Hacienda la incorporación de estos recursos para ser ejecutados en el marco de las actividades del Programa de gestión documental para el resto de la vigencia de 2020 (Mayo-Diciembre/2020).</t>
  </si>
  <si>
    <t>En proceso de revisión</t>
  </si>
  <si>
    <t>Publicado bajo Resolución 0017 del 9 de enero de 2020.   Dentro de este rubro se encuentran $100 millones que corresponden a viaticos de capacitaciones individuales.</t>
  </si>
  <si>
    <t>Resolución 0282 del 30 de enero de 2020</t>
  </si>
  <si>
    <t>La apropiación inicial 2020 corresponde al monto presupuestado para el programa de bienestar 2020, dentro del cual se encuentran incluidos los planes de incentivos.  Estan en proceso de ejecución las actividades de : Auxilios Educativo Pregrado,  Auxilios Educativo Post-grado y el programa para hijos en condición de discapacidad.</t>
  </si>
  <si>
    <t xml:space="preserve">Se actualizaron las politicas mediante la resolucion 0798 del 20 de febrero </t>
  </si>
  <si>
    <t>se estan actualizando las matrices de peligro con el riesgo biologico de adquirir COVID 19.</t>
  </si>
  <si>
    <t>Se realiza al final del año por parte de la secretaria general a todos los responsables de SST de las dependencias</t>
  </si>
  <si>
    <t>Se hizo un informe de la gestión del alcalde de sus primeros 100 dias y una presentación la cual seria presentada por facebook live. Parte del informe fue publicado en el universal. El facebook live quedó aplazado y aun no se define fecha debido a los acontecimientos que a todos nos apremian.</t>
  </si>
  <si>
    <t>Se han realizado reuniones de sensibilizacion a traves de la Escuela de Gobierno para la socializacion y sensibilizacion de los protocolos de atencion al ciudadano y la carta de trato digno, se aprovecho los medios virtuales</t>
  </si>
  <si>
    <t>Se han realizado virtual y presencialmente</t>
  </si>
  <si>
    <t>Se han realizado capacitaciones al nuevo personal que ha ingresado a laborar con el Distrito, dirigiendo los grupos la Ingeniera Penny Palacios</t>
  </si>
  <si>
    <t>Se han realizado 5 capacitaciones al personal de la Ventanilla Unica al Ciudadano Gestion de Riesgo, Control Disciplinario, EPA, Talento Humano y la de los protocolos de atencion al ciudadano</t>
  </si>
  <si>
    <t>Asiste el personal que atiende las Ventanillas Unicas de Atencion al Ciudadano</t>
  </si>
  <si>
    <t>Se han realizado 3 campañas en la intranet fomentando el uso del lengualje claro, uso de canales virtuales y cero papel</t>
  </si>
  <si>
    <t>Todo el personal que tiene acceso a la intranet tiene la posibilidad de ver la informacion</t>
  </si>
  <si>
    <t>Se ha cumplido con las fechas pactadas</t>
  </si>
  <si>
    <t>Contratacion de la esctuctura del personal para el funcionamiento de la VUAC</t>
  </si>
  <si>
    <t>Se tiene en uso el sistema de turno en la Secretaria de Hacienda y en Plaza de la aduana</t>
  </si>
  <si>
    <t>Se han realizado 6 campañas en los medios, redes y radio</t>
  </si>
  <si>
    <t>Se envio oficio al SENA para dar inicio a las certificaciones por competencia</t>
  </si>
  <si>
    <t>Se esta organizando con la oficina Juridica la conformacion de un comité de apoyo para darle funciones mientras se crea la oficina</t>
  </si>
  <si>
    <t>Se visito la ciudadela Bicentenario y se hizo un diagnostico</t>
  </si>
  <si>
    <t>Esta actividad está planificada a desarollarse en el mes de julio.</t>
  </si>
  <si>
    <t>Convenio MOCA y gestión de recursos para atender la emergencia sanitaria COVID-19</t>
  </si>
  <si>
    <t>Formulación de proyectos para convocatoria Unión Europea</t>
  </si>
  <si>
    <t>Hermanamiento Acapulco, Mexico. Asistencia tecnica Plan y AcdiVoca. Formulación Genova. Coformulación Malaga.</t>
  </si>
  <si>
    <t>Se logró identificación de 108 Organizaciones , pertenecientes al ecosistema de cooperación en la ciudad. Se cuenta con el mapeo de información general y enfoque especifico de trabajo.</t>
  </si>
  <si>
    <t>En este periodo se ha realizado un consolidado con todos los tramites del distrito por dependencia, para que de esta manera se identifiquen los tramites que no estan generando valor y son susceptibles de corrupción y no son claros para los ciudadanos, se requiere en esta oficina realizar un verdadero cambio en los tramites, por lo tanto empezamos ya las reuniones con las diferentes dependencias para llegar al final de tener los tramites que verdaderamente la ciudadania y depuración de los que no y los que tenemos que racionalizar.</t>
  </si>
  <si>
    <t>Esta actividad está indicada para ser materializada en el mes de junio,se adelantó y ya se encuentran esperando aprobación 5 planes. 
Asi como se indica en el oficio que se encuentra anexo a este documento.</t>
  </si>
  <si>
    <t>Se encuentran aprobado e implementandose Gestión documental, Talento humano, Gestión del conocimiento, Atención al ciudadano, Gobierno digital y defensa juridica.</t>
  </si>
  <si>
    <t>A 30 de marzo se encuentran validados Gestión documental, Talento Humano, Gestión del Conocimiento, Atención al ciudadano, Gobierno Digital y Defensa Juridica.</t>
  </si>
  <si>
    <t>REPORTE DE METAS PRODUCTOS  A MARZO 30 DE 2020</t>
  </si>
  <si>
    <t>REPORTE DE METAS PRODUCTOS  A JUNIO 30 DE 2020</t>
  </si>
  <si>
    <t>AVANCE META PROYECTO 30 JUNIO 2020</t>
  </si>
  <si>
    <t>OBSERVACIONES 30 DE JUNIO 2020</t>
  </si>
  <si>
    <t>Estas actividades se van a desarrollar a partir de este trimestre.</t>
  </si>
  <si>
    <t>En este trimestre se aprobó el Pinar de archivo en el comité de gestión realizado con el alcalde.</t>
  </si>
  <si>
    <t>Se realizó el 30 de mayo un Facebook Lave del balance de la administración de William Dau Chamat</t>
  </si>
  <si>
    <t>No hay asistencia presencialamente del personal de la alcaldia, la difusion se realiza por las redes  e incluye a todo ciudadano,</t>
  </si>
  <si>
    <t>El personal quedo sin contratos</t>
  </si>
  <si>
    <t>Personal sin contrato</t>
  </si>
  <si>
    <t>Continuan vigente la ultima campaña por la intranet</t>
  </si>
  <si>
    <t>Solo tiene acceso al personal que asiste presencialmente</t>
  </si>
  <si>
    <t>A junio no se habia realizco la contratacion para el funcionamiento de las ventanillas</t>
  </si>
  <si>
    <t>Se esta realizando trabaajo vitural, primera en llegar primeras en salir</t>
  </si>
  <si>
    <t>Ya salio la resolucion por parte de la aoficina juridica falta enumerarla por parte de la oficina de actos administraativos</t>
  </si>
  <si>
    <t>Se esta organizando el DEUNA virtual desde la Escuela de Gobierno, con el soporte tecnico de la oficina de Informatica</t>
  </si>
  <si>
    <t>En el último trimestre no hubo avance en la meta debido a que los dos técnicos de planta la didrección de Archivo son personas mayores de 60 años y por orientaciones de la ARL por las condiciones de riesgos para el COVID 19, no se recomienda la asistencia a la oficina, teniendo en cuenta que los procesos archivístivos se hacen directamenta en las unidades de conservaicón que reposan en el archivo no fue posible avanzar en los metros lineales de documentos organizados e inventariados. Adicional a esto desde el mes de mayo, la oficina no cuenta con contratistas de apoyo a la gestión para ealizar estas actividades operativas.</t>
  </si>
  <si>
    <t xml:space="preserve">Teniendo en cuenta las restricciones  generadas por la emergencia en el marco de la panddemia de Covid-19 en cuanto reuniones y aglomeraciones, esta direción elaboró  tres modudos de capacitación en temas de organización de archivo e inventario documental y se publicó en el canal Youtube de la Alcaldía en la Categoria Archivo General. El primer Módulo  tiene 216 visualizaciones y se puede consultar en el link: https://www.youtube.com/watch?v=Z7upGTXtV40.
El Módulo 2 tiene 165 visualizaciones y se puede ver a través del link: https://www.youtube.com/watch?v=8E0eOadFrmk
El módulo 3 cuenta con 96 visualizaciones en el link: https://www.youtube.com/watch?v=btVLeFMHZxk.
En total son 472 visualizaciones que corresponden como mínimo a 472 funcionarios capacitados.
</t>
  </si>
  <si>
    <t>Se logró la Aprobación del PINAR por parte del Comité Institucional de Gestión y Desempeño el pasado 23 de junio de 2020.</t>
  </si>
  <si>
    <t>La actualización de los Instrumentos archivísticos (TRD, TVD, CCD, PGD)
 El presupuesto asignado para la vigencia 2020 es de $381.848.931,29  con los cuales no es posible desarrollar los proyectos definiddos en el PINAR ( Actualización de los instrumentos TRD, TVD, CCD, PGD, requieren de un presupuesto que quedó contemplado en el PINAR que fue aprobado por el Comité Institucional de Gestión de Desempeño y es del orden de los 6 mil millones de pesos para cuatrienio 2020-2023.
   La Dirección General de Archivo ha venido exponiendo esta situación a las dependencias superiores de la Administración, y gestionando ante la Secretaría de Hacienda la incorporación de estos recursos para ser ejecutados en el marco de las actividades del Programa de gestión documental para el resto de la vigencia de 2020 (Mayo-Diciembre/2020) y para cumplir con la meta del nuevo plan de desarrollo</t>
  </si>
  <si>
    <t xml:space="preserve">El Sistema Integrado de Conservación lo conforman el Plan de Conservación documental y el Plan de Preservación digital a largo plazo. A la fecha está elaborado el Plan de Conservación Documental el cual contienen 6 programas estructurados, con metodologia y presupuesto. Este debe ser presentado ante el Comité Institucional de Gesitón y Desempeño para su aprobación. </t>
  </si>
  <si>
    <t>En el primer trimestre del año en curso, comprendido por los meses de Enero, Febrero y Marzo, el plan de accion del programa cemenetrios distitales tuvo, un receso debido a que su codificacion presento un error en la plataforma presupuestal (PREDIS), Dicho error fue coreegido, y se esta ha la espera de la autorizacion para proceder ejecutar las actividades contempladas en el plan de accion 2020. 
NOTA: Mas sin embargo tenemos presupuestos actualizados, con visto bueno de la secretaria de infraestructura, para que una vez pase la emergecia Covid-19 se realicen actividades programadas, en dicho plan.</t>
  </si>
  <si>
    <t>En el segundo trimestre del año en curso,  el plan de accion del programa cementerios distitales tuvo un receso debido a que su codificacion presentó un error en la plataforma presupuestal (PREDIS), Dicho error fue corregido, y se está a la espera de la autorización para proceder a ejecutar las actividades contempladas en el plan de acción 2020. 
NOTA: Sin embargo tenemos presupuestos actualizados, con visto bueno de la secretaría de infraestructura, para que una vez pase la emergencia Covid-19 se realicen  las actividades que estan programadas.</t>
  </si>
  <si>
    <t>En proceso de actualizacion, pero aun no se ha publicado</t>
  </si>
  <si>
    <t>A la fecha se han realizado todas las capacitaciones relacionadas con la ofimatica. Debido a la contingencia (COVID), no ha sido posible realizar las capacitaciones de manera presencial, por lo cual se procedera a ejecutar de manera virtual.</t>
  </si>
  <si>
    <t>No se han evaluado las capacitaciones que se llevaron a cabo sobre OFIMATICA</t>
  </si>
  <si>
    <t>Aun no se ha elaborado el informe de ejecucion del PIC, debido a que este no se ha ejecutado en su totalidad.</t>
  </si>
  <si>
    <t xml:space="preserve">En proceso de revision </t>
  </si>
  <si>
    <t>Se encuentran en proceso de ejecucion las actividades de: Auxilios Educativos, Post-grado , el Programa para hijos en condicion de discapacidad y el reconocimiento de bonos escolares para hijos de servidores publicos de la plata de la Alcaldia Mayor de Cartagena de Indias.</t>
  </si>
  <si>
    <t>De acuerdo a la Resolucion 3157 del 14/07/2020, se otorgaron 232 bonos escolares, sumados a los 116 que habian sido beneficiados por los auxilios educativos, da un total de 348 servidores publicos beneficiados.</t>
  </si>
  <si>
    <t>No se ha realizado el informe de actividades aun</t>
  </si>
  <si>
    <t>ADELFO DORIA (Director Administrativo de Talento Humano)</t>
  </si>
  <si>
    <t xml:space="preserve">LICITACIÓN PÚBLICA, la cual ya se encuentra en curso. 
Número del proceso:
LP-UAC-001-2020
</t>
  </si>
  <si>
    <t>se actualizaron las matrices de peligro con el riesgo biologico de adquirir COVID 19 en el DADIS y Bomberos.</t>
  </si>
  <si>
    <t>No se han Conformacion y entrenamiento de las brigadas de las diferentes dependencias debido a la contingencia por la pandemia de COVID 19.</t>
  </si>
  <si>
    <t>Solo se han realizado 4 jornadas de salud y seguridad en el primer semestre debido a la contingencia de COVID 19.</t>
  </si>
  <si>
    <t>Se encuentran 4 planes esperando su aprobación por parte del comité.</t>
  </si>
  <si>
    <t>A 30 de junio se encuentran validados Gestión documental, Talento Humano, Gestión del Conocimiento, Atención al ciudadano, Gobierno Digital, Defensa Juridica y racionalización de tramites.</t>
  </si>
  <si>
    <t>Se han presnetado 5 convocatorias y se han firmado 4 MOU que se empezarán a ejecutar en Septiembre, por eso no entran en este reporte</t>
  </si>
  <si>
    <t>Avance normal</t>
  </si>
  <si>
    <t>Aun no se ha iniciado el proceso de formulación del Plan de Internacionalización, porque se está evacuando el tema de Reactivacion Economica y se esta insertando bien en las prioridades de las EATI.</t>
  </si>
  <si>
    <t>Convenio MOCA y gestión de recursos para atender la emergencia sanitaria COVID-20</t>
  </si>
  <si>
    <t xml:space="preserve">Saneamiento integral del Patrimonio Inmobiliario del Distrito de Cartagena </t>
  </si>
  <si>
    <t>LEGALIZAR   LOS BIENES INMUEBLES DE CESION OBLIGATORIA EN CABEZA DEL MI- DANDOLE PRIORIDAD A AQUELLOS EN LOS QUE EL DISTRITO PREYECTE REALIZAR INFRAESTRUCTURA</t>
  </si>
  <si>
    <t>LEGALIZARLA TITULARIDAD DE TODOS LOS BIENES  INMUEBLES OCUPADOS POR INFRAESTRUTURA DE LA POLICIA NACIONAL, CEMENTERIOS,PUESTOS DE SALUD Y CENTROS DE VIDA</t>
  </si>
  <si>
    <t>No. INMUEBLES LEGALIZADOS</t>
  </si>
  <si>
    <t xml:space="preserve">LEGALIZAR LOS PREDIOS CORRESPONDIENTES A LAS ZONAS DE CESION OBLIGATORIA DE LA URBANIZACIONES </t>
  </si>
  <si>
    <t>PREDIOS INVENTARIADOS</t>
  </si>
  <si>
    <t>PREDIOS  LEGALIZADOS</t>
  </si>
  <si>
    <t>A 30 DE MARZO SE HAN REPORTADOS A LOS SISTEMAS DE INFORMACIÓN TALES COMO  INGRESO BASE DE DATOS DE INMUEBLE Y CARGUE SIGA/CISA 10 INMUEBLES DEPURADOS, TENIENDO EN CUENTA QUE LA META SE PROYECTÓ A   DICIEMBRE  PARA LO CUAL SE  PRETENDÍA CELEBRACIÓN DE CONVENIO CON EL INSTITUTO GEOGRÁFICO AGUSTÍN CODAZZI (IGAC) QUE SUMINISTRARÍA LOS INSUMOS NECESARIOS PARA ABARCAR LA CANTIDAD PROGRAMADA, TEMA QUE FUE PAUSADO POR TEMAS DE LA EMERGENCIA DE SALUD ACTUAL</t>
  </si>
  <si>
    <t xml:space="preserve">Las metas relacionadas con predios que deben entregarse en cesión por parte del Ministerio  de Vivienda al Distrito no pueden ser cumplidas muy a pesar de existir solicitudes en ese sentido ante el ministerio teniendo en cuenta que se hace necesario la  visita técnica por parte de topógrafo y personal de apoyo desde Bogotá para poder determinar áreas a entregar al Distrito lo cual debe obedecer a una política pública relacionada con lo ordenado por la ley, al existir el cierre de aeropuertos y teletrabajo por parte del ministerio es imposible que se cumpla con la visita técnica necesaria para poder entregar las áreas al distrito que desde el año 2019, la dirección de apoyo logístico, gestionó ante el ministerio de vivienda en la ciudad de Bogotá    </t>
  </si>
  <si>
    <t>Las metas relacionadas con predios que deben entregarse en cesión por parte del Ministerio  de Vivienda al Distrito no pueden ser cumplidas muy a pesar de existir solicitudes en ese sentido ante el ministerio teniendo en cuenta que se hace necesario la  visita técnica por parte de topógrafo y personal de apoyo desde Bogotá para poder determinar áreas a entregar al Distrito lo cual debe obedecer a una política pública relacionada con lo ordenado por la ley, al existir el cierre de aeropuertos y teletrabajo por parte del ministerio es imposible que se cumpla con la visita técnica necesaria para poder entregar las áreas al distrito que desde el año 2019, la dirección de apoyo logístico, gestionó ante el ministerio de vivienda en la ciudad de Bogotá</t>
  </si>
  <si>
    <t xml:space="preserve">CEMENTERIOS Y CENTROS DE VIDA: 
EN EL PRIMER TRIMESTRE SE REALIZARON LOS ESTUDIO Y ANÁLISIS DE LA DOCUMENTACIÓN QUE HACE PARTE DE LOS EXPEDIENTES CORRESPONDIENTES A LOS 19 BIENES INMUEBLES DENOMINADOS CEMENTERIOS, DE LOS CUALES 4 SE ENCUENTRAN EN PROCESO DE REGISTRO ANTE LA OFICINA DE INSTRUMENTOS PÚBLICOS Y LA AGENCIA NACIONAL DE TIERRAS, LOS 15 RESTANTES SE ENCUENTRAN EN TRÁMITE DE DOCUMENTACIÓN PARA INICIAR PROCESO DE LEGALIZACIÓN DE BIENES BALDÍOS, ESTOS TRÁMITES INICIARON CON LAS SOLICITUDES DE DOCUMENTOS ANTE LAS DIFERENTES ENTIDADES CORRESPONDIENTES PARA LA EXPEDICIÓN DE LOS RESPECTIVOS CERTIFICADOS COMO SON: CARENCIA DE IDENTIDAD REGISTRAL, USO DE SUELO, VÍAS DE ACCESO, CONCEPTO FAVORABLE AMBIENTAL Y PLANO PREDIAL, ESTA DOCUMENTACIÓN SE REQUIERE PARA ADELANTAR MENCIONADA LEGALIZACIÓN ANTE LA AGENCIA NACIONAL DE TIERRAS. ASI MISMO SE REALIZARON VISITAS EN COMPAÑÍA DEL SR. INGENIERO AMBIENTALISTA, CON EL FIN DE INDAGAR Y RECOLECTAR DOCUMENTACIÓN QUE PERMITA IDENTIFICAR LA PROCEDENCIA DE LOS BIENES INMUEBLES DENOMINADOS CEMENTERIOS, ASÍ MISMO SE INICIÓ ESTUDIO Y ANÁLISIS DE LA DOCUMENTACIÓN QUE HACE PARTE DE LOS INMUEBLES DENOMINADOS CENTROS DE VIDA DEL DISTRITO, Y PRIMERAMENTE SE SOLICITÓ 12 ESCRITURAS PÚBLICAS CORRESPONDIENTE A LA MATRICULA INMOBILIARIA NO 060-20332 DEL INMUEBLE DENOMINADO CENTRO DE VIDA LOS CALAMARES, CON EL FIN DE IDENTIFICAR LA TRADICIÓN DEL BIEN INMUEBLE.
DE LO ANTERIOR ES MENESTER SEÑALAR, QUE TENIENDO EN CUENTA EL ESTADO DE EMERGENCIA SANITARIA COVID-19 EN LA QUE SE ENCUENTRA EL PAÍS, LAS ENTIDADES QUE HACEN PARTE PARA ADELANTAR MENCIONADOS TRÁMITES, A LA FECHA NO HAN EMITIDO RESPUESTA EN CUANTO   A LAS SOLICITUDES REQUERIDAS.
</t>
  </si>
  <si>
    <t xml:space="preserve">SALUD Y POLICIA SE RECOPILARON TODAS LAS CARPETAS FUE PARA REORGANIZARLAS Y OTRA PARA ATENDER LAS PETICIONES IMEDIATAS, Y ASI DIVIDIR LOS GRUPOS DE LOS PREDIOS URBANOS Y RURALES.
DE ELLOS SE TOMARON LOS SOLICITADOS POR LA SECREATRIA DE INFRAESTRUCTURA PARA SU GESTION INMEDIATA QUE FUERON DOS GRUPOS LOS QUE TIENEN DOMINIO Y LOS QUE SE ENCUENTRN EN POSESION, COMO SE MUESTRA CON LAS CONSTANTES COMUNICACIONES Y REUNIONES CON LA DRA. TERESITA CARMONA, SE CUMPLIO CON EL  GRUPO DE LOS QUE SE ENCUENTRAN EN DOMINIO A NOMBRE DEL DISTRITO DE CARTAGENA ASI SE LES PROPORCIONO LOS DOCUMENTOS NECESARIOS PARA QUE INFRAESTRUCTURA REALIZARA SU GESTION CON ELLOS COMO SON:
HOSPITAL POZON, HOSPITAL CANAPOTE, LOS CERROS Y DANIEL LEMAITRE
AHORA CON RESPETO AL GRUPO DE LOS QUE SE ENCUENTRAN EN POSESION EN SU MAYORIA RURALES, LES ENTREGUE A LA DIRECCION DE A.L LA SOLUCION INMEDIATA PARA TRABAJARLOS CON EL TEMA DE LAS LICENCIAS URBANISTICAS COMO ERA DECLARAR LA POSESION MEDIANTE ESCRITURAS PUBLICAS DE POSESION Y REGISTRARLAS EN EL IGAC LO QUE PODIA SER INMEDIATO, PERO NO NO FUE POSIBLE CONSEGUIR LOS RECURSOS ECONOMCOS PARA LOS RURALES SOLICITADOS COMO SON 
UPA ARROYO GRANDE, UPA PUERTO REY, UPA ARROYO DE LAS CANOAS UPA PUNTA ARENA, UPA PUNTA CANOA, Y UPA POZON  
Y LA SITUACION FINAL DE LOS ANTERIORES Y EL RESTO DEL GRUPO RURAL PARA SU SANEAMIENTO ES LA AGENCIA NACIONAL DE TIERRA QUIEN TIENEN LA COMPETENCIA POR LEY DE ADJUDICARLE EL DOMINIO A NOMBRE DEL DISTRITO DE CARTAGENA, PERO TODO ESTA SITUACION DE AISLAMIENTO ATRASO LO QUE SE VENIA GESTIONANDO EN MENSAJES CON LA ENTIDAD, COMO QUIERA QUE ES REQUISITO QUE SE DESPLAZEN A LA CIUDAD DE CARTAGENA LOS TOPOGRAFOS EXPERTO EN LA MATERIA DE LA AGENCIA NACIONAL DE TIERRA PARA INSPECCIONAR CADA UNO DE LOS PREDIOS RURALES, QUEDANDO SUSPENDIDO ESA PARTE, MIENTRAS SE HA IDO ADELANTANDO EN LOGRAR QUE SE EXPIDAN LOS CERTIFICADOS Y DEMAS INFORMACION EN CADA UNA DE LAS ENTIDADES PUBLICAS Y DEPENDENCIAS DEL MISMO DISTRITO QUE PARTICIPAN EN EL SANAMIENTO DE LOS PREDIOS, QUE SE ESTA EN ESPERA POR LO QUE TODOS CONOCEMOS.
EN CUANTO A LOS URBANOS QUE DEBEN SER SANEADOS MEDIANTE PRONUNCIAMIENTO JUDICIAL SE ENCUENTRAN EN LA OFICINA ASESORA JURIDICA QUIEN SON LOS QUE DEBEN LLEVAR ADELANTE LOS PROCESOS PERTINENTES, SE HA SOLICITADO INFORMACION DE COMO SE ENCUENTRAN O EN QUE ETAPA PROCESAL LOS PROCESOS INICIADOS AUN NO HEMOS RECIBIDO RESPUESTA DE LA OFICINA ASESROA JURIDICA.     AHORA LO ACTUADO CON EL TEMA DE LOS PREDIOS DONDE SE ENCUENTRAN ASENTADO LOS CAI, COMANDO Y ESTACIONES DE POLICIA.
DESDE INICIO DE AÑO SE CONCERTARON REUNIONES EN EL DESPACHO DEL JEFE DE LA DIRECCION DE A.L. Y FUERON DOS, CON LA DRA SARA LUNA ASIGNADA DE LA OFICINA ASESORA JUDIRICA DE LA ALCALDIA EL DR. LIBARDO MERCADO CORRDINADOR DE INMUEBLE Y MI PERSONA QUIEN HA VENIDO MANEJANDO EL TEMA Y EL SEÑOR MARLON BECERRA UNIFORMADO DE LA POLICIA NACIONAL Y QUIEN ES EL ASIGNADO POR PARTE DE LA POLICIA NACIONAL PARA DELANTAR LA PETICION DE COMODATO.
PSTERIORMENTE SE REALIZARON DOS REUNIONES MAS POR FUERA DEL DESPACHO Y YA SIN LA PRESENCIA DEL JEFE, PERO SI CON LA COLABORACION DE LA DRA. MARIA EUGENIA GARCIA QUIEN ES AESORA DEL DESPACHO, DONDE FINALMENTE SE CONCLUYO QUE LA OFICINA ASESORA JURIDICA SERIA LA ENCARGADA DE ENVIAR UN INFORME A LA DIRECCION DONDE SE SEÑALABA EL CAMINO JURIDICO A SEGUUIR PARA QUE LA POLICIA PUEDA PERMANECER EN LOS DISTINTOS SITIOS DE OCUPACION POR ELLOS DE MANEGA LEGAL.
</t>
  </si>
  <si>
    <t xml:space="preserve">SALUD Y POLICIA SE RECOPILARON TODAS LAS CARPETAS FUE PARA REORGANIZARLAS Y OTRA PARA ATENDER LAS PETICIONES IMEDIATAS, Y ASI DIVIDIR LOS GRUPOS DE LOS PREDIOS URBANOS Y RURALES.
DE ELLOS SE TOMARON LOS SOLICITADOS POR LA SECREATRIA DE INFRAESTRUCTURA PARA SU GESTION INMEDIATA QUE FUERON DOS GRUPOS LOS QUE TIENEN DOMINIO Y LOS QUE SE ENCUENTRN EN POSESION, COMO SE MUESTRA CON LAS CONSTANTES COMUNICACIONES Y REUNIONES CON LA DRA. TERESITA CARMONA, SE CUMPLIO CON EL  GRUPO DE LOS QUE SE ENCUENTRAN EN DOMINIO A NOMBRE DEL DISTRITO DE CARTAGENA ASI SE LES PROPORCIONO LOS DOCUMENTOS NECESARIOS PARA QUE INFRAESTRUCTURA REALIZARA SU GESTION CON ELLOS COMO SON:
HOSPITAL POZON, HOSPITAL CANAPOTE, LOS CERROS Y DANIEL LEMAITRE
AHORA CON RESPETO AL GRUPO DE LOS QUE SE ENCUENTRAN EN POSESION EN SU MAYORIA RURALES, LES ENTREGUE A LA DIRECCION DE A.L LA SOLUCION INMEDIATA PARA TRABAJARLOS CON EL TEMA DE LAS LICENCIAS URBANISTICAS COMO ERA DECLARAR LA POSESION MEDIANTE ESCRITURAS PUBLICAS DE POSESION Y REGISTRARLAS EN EL IGAC LO QUE PODIA SER INMEDIATO, PERO NO NO FUE POSIBLE CONSEGUIR LOS RECURSOS ECONOMCOS PARA LOS RURALES SOLICITADOS COMO SON 
UPA ARROYO GRANDE, UPA PUERTO REY, UPA ARROYO DE LAS CANOAS UPA PUNTA ARENA, UPA PUNTA CANOA, Y UPA POZON  
Y LA SITUACION FINAL DE LOS ANTERIORES Y EL RESTO DEL GRUPO RURAL PARA SU SANEAMIENTO ES LA AGENCIA NACIONAL DE TIERRA QUIEN TIENEN LA COMPETENCIA POR LEY DE ADJUDICARLE EL DOMINIO A NOMBRE DEL DISTRITO DE CARTAGENA, PERO TODO ESTA SITUACION DE AISLAMIENTO ATRASO LO QUE SE VENIA GESTIONANDO EN MENSAJES CON LA ENTIDAD, COMO QUIERA QUE ES REQUISITO QUE SE DESPLAZEN A LA CIUDAD DE CARTAGENA LOS TOPOGRAFOS EXPERTO EN LA MATERIA DE LA AGENCIA NACIONAL DE TIERRA PARA INSPECCIONAR CADA UNO DE LOS PREDIOS RURALES, QUEDANDO SUSPENDIDO ESA PARTE, MIENTRAS SE HA IDO ADELANTANDO EN LOGRAR QUE SE EXPIDAN LOS CERTIFICADOS Y DEMAS INFORMACION EN CADA UNA DE LAS ENTIDADES PUBLICAS Y DEPENDENCIAS DEL MISMO DISTRITO QUE PARTICIPAN EN EL SANAMIENTO DE LOS PREDIOS, QUE SE ESTA EN ESPERA POR LO QUE TODOS CONOCEMOS.
EN CUANTO A LOS URBANOS QUE DEBEN SER SANEADOS MEDIANTE PRONUNCIAMIENTO JUDICIAL SE ENCUENTRAN EN LA OFICINA ASESORA JURIDICA QUIEN SON LOS QUE DEBEN LLEVAR ADELANTE LOS PROCESOS PERTINENTES, SE HA SOLICITADO INFORMACION DE COMO SE ENCUENTRAN O EN QUE ETAPA PROCESAL LOS PROCESOS INICIADOS AUN NO HEMOS RECIBIDO RESPUESTA DE LA OFICINA ASESROA JURIDICA. AHORA LO ACTUADO CON EL TEMA DE LOS PREDIOS DONDE SE ENCUENTRAN ASENTADO LOS CAI, COMANDO Y ESTACIONES DE POLICIA.
DESDE INICIO DE AÑO SE CONCERTARON REUNIONES EN EL DESPACHO DEL JEFE DE LA DIRECCION DE A.L. Y FUERON DOS, CON LA DRA SARA LUNA ASIGNADA DE LA OFICINA ASESORA JUDIRICA DE LA ALCALDIA EL DR. LIBARDO MERCADO CORRDINADOR DE INMUEBLE Y MI PERSONA QUIEN HA VENIDO MANEJANDO EL TEMA Y EL SEÑOR MARLON BECERRA UNIFORMADO DE LA POLICIA NACIONAL Y QUIEN ES EL ASIGNADO POR PARTE DE LA POLICIA NACIONAL PARA DELANTAR LA PETICION DE COMODATO.
PSTERIORMENTE SE REALIZARON DOS REUNIONES MAS POR FUERA DEL DESPACHO Y YA SIN LA PRESENCIA DEL JEFE, PERO SI CON LA COLABORACION DE LA DRA. MARIA EUGENIA GARCIA QUIEN ES AESORA DEL DESPACHO, DONDE FINALMENTE SE CONCLUYO QUE LA OFICINA ASESORA JURIDICA SERIA LA ENCARGADA DE ENVIAR UN INFORME A LA DIRECCION DONDE SE SEÑALABA EL CAMINO JURIDICO A SEGUUIR PARA QUE LA POLICIA PUEDA PERMANECER EN LOS DISTINTOS SITIOS DE OCUPACION POR ELLOS DE MANEGA LEGAL.
</t>
  </si>
  <si>
    <t>EVALUACION METAS PROYECTOS A JUNIO 30 DE 2020</t>
  </si>
  <si>
    <t>EVALUACION METAS PROYECTOS POR SUBPROGRAMAS</t>
  </si>
  <si>
    <t>EVALUACION METAS PROYECTOS POR PROGRAMAS</t>
  </si>
  <si>
    <t>50%+0%+0,3%=50,15%</t>
  </si>
  <si>
    <t>CODIGO</t>
  </si>
  <si>
    <t>APROPIACION DEFINITIVA POR SUBPROGRAMAS</t>
  </si>
  <si>
    <t>EJECUCION DEFINITIVA POR SUBPROGRAMAS</t>
  </si>
  <si>
    <t>APROPIACION DEFINITIVA POR PROGRAMAS</t>
  </si>
  <si>
    <t>EJECUCCION POR PROGRAMAS</t>
  </si>
  <si>
    <t>PORCENTAJE EJECUTADO</t>
  </si>
  <si>
    <t>02-001-06-20-03-03-02-01</t>
  </si>
  <si>
    <t>INGRESOS CORRIENTES DE LIBRE DESTINACION</t>
  </si>
  <si>
    <t>MEJORAMIENTO DEL MECI-SISTEMA DE GESTION DE CALIDAD - Ingresos Corrientes de Libre Destinacion</t>
  </si>
  <si>
    <t>SISTEMATIZACION SISTEMA DE INFORMACION Y GESTION PARA LA GOBERNABILIDAD  SIGOB  - Ingresos Corrientes de Libre Destinacion</t>
  </si>
  <si>
    <t>02-001-06-20-03-03-02-03</t>
  </si>
  <si>
    <t>APORTES PARA LA CONECTIVIDAD Y ACCESO A LAS NUEVAS TECNOLOGIAS DE LA INFORMACION -. MODERNIZACION DE LA INFORMACION Y COMUNICACIONES - Ingresos Corrientes de Libre Destinacion</t>
  </si>
  <si>
    <t>FORTALECIMIENTO INSTITUCIONAL DEL ARCHIVO GENERAL DEL DISTRITO DE CARTAGENA - Ingresos Corrientes de Libre Destinacion</t>
  </si>
  <si>
    <t>02-001-06-20-03-06-01-04</t>
  </si>
  <si>
    <t>COOPERACION INTERNACIONAL PARA EL DESARROLLO DE LA PAZ - Ingresos Corrientes de Libre Destinacion</t>
  </si>
  <si>
    <t>02-052-06-20-03-06-01-01</t>
  </si>
  <si>
    <t>RECURSOS DE COOPERACION INTERNACIONAL</t>
  </si>
  <si>
    <t>COOPERACION INTERNACIONAL PARA EL DESARROLLO DE LA PAZ - Recursos de Cooperacion Internacional</t>
  </si>
  <si>
    <t>EVALUACION METAS PRODUCTOS  A  JUNIO 30 DE 2020</t>
  </si>
  <si>
    <t>EVALUACION METAS PRODUCTO 2016 A JUNIO 30 DE 2020</t>
  </si>
  <si>
    <t>EVALUACION METAS PRODUCTOS POR SUBPROGRAMAS DE 2016 A JUNIO 30 DE 2020</t>
  </si>
  <si>
    <t>EVALUACION METAS PRODUCTOS  POR PROGRAMAS 2016 A JUNIO 30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</si>
</sst>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3" formatCode="_-* #,##0.00_-;\-* #,##0.00_-;_-* &quot;-&quot;??_-;_-@_-"/>
    <numFmt numFmtId="164" formatCode="_-&quot;$&quot;* #,##0_-;\-&quot;$&quot;* #,##0_-;_-&quot;$&quot;* &quot;-&quot;_-;_-@_-"/>
    <numFmt numFmtId="165" formatCode="_-&quot;$&quot;\ * #,##0.00_-;\-&quot;$&quot;\ * #,##0.00_-;_-&quot;$&quot;\ * &quot;-&quot;??_-;_-@_-"/>
    <numFmt numFmtId="166" formatCode="_(&quot;$&quot;\ * #,##0_);_(&quot;$&quot;\ * \(#,##0\);_(&quot;$&quot;\ * &quot;-&quot;??_);_(@_)"/>
    <numFmt numFmtId="167" formatCode="[$$-240A]\ #,##0"/>
    <numFmt numFmtId="168" formatCode="&quot;$&quot;#,##0"/>
    <numFmt numFmtId="169" formatCode="yyyy\-mm\-dd;@"/>
    <numFmt numFmtId="170" formatCode="#,##0\ _€"/>
    <numFmt numFmtId="171" formatCode="&quot;$&quot;\ #,##0"/>
    <numFmt numFmtId="172" formatCode="0.0%"/>
    <numFmt numFmtId="173" formatCode="0.000%"/>
  </numFmts>
  <fonts count="20" x14ac:knownFonts="1">
    <font>
      <sz val="11"/>
      <color theme="1"/>
      <name val="Calibri"/>
      <family val="2"/>
      <scheme val="minor"/>
    </font>
    <font>
      <b/>
      <sz val="11"/>
      <color theme="1"/>
      <name val="Calibri"/>
      <family val="2"/>
      <scheme val="minor"/>
    </font>
    <font>
      <b/>
      <sz val="9"/>
      <color theme="1"/>
      <name val="Calibri"/>
      <family val="2"/>
      <scheme val="minor"/>
    </font>
    <font>
      <b/>
      <sz val="10"/>
      <color theme="1"/>
      <name val="Calibri"/>
      <family val="2"/>
      <scheme val="minor"/>
    </font>
    <font>
      <sz val="9"/>
      <color indexed="81"/>
      <name val="Tahoma"/>
      <family val="2"/>
    </font>
    <font>
      <b/>
      <sz val="9"/>
      <color indexed="81"/>
      <name val="Tahoma"/>
      <family val="2"/>
    </font>
    <font>
      <sz val="11"/>
      <color theme="1"/>
      <name val="Calibri"/>
      <family val="2"/>
      <scheme val="minor"/>
    </font>
    <font>
      <sz val="11"/>
      <name val="Calibri"/>
      <family val="2"/>
    </font>
    <font>
      <sz val="10"/>
      <color theme="1"/>
      <name val="Arial"/>
      <family val="2"/>
    </font>
    <font>
      <sz val="10"/>
      <color rgb="FF000000"/>
      <name val="Arial"/>
      <family val="2"/>
    </font>
    <font>
      <sz val="10"/>
      <name val="Arial"/>
      <family val="2"/>
    </font>
    <font>
      <b/>
      <sz val="10"/>
      <color theme="1"/>
      <name val="Arial"/>
      <family val="2"/>
    </font>
    <font>
      <sz val="11"/>
      <color theme="1"/>
      <name val="Arial"/>
      <family val="2"/>
    </font>
    <font>
      <sz val="11"/>
      <color rgb="FF000000"/>
      <name val="Arial"/>
      <family val="2"/>
    </font>
    <font>
      <sz val="11"/>
      <name val="Arial"/>
      <family val="2"/>
    </font>
    <font>
      <b/>
      <sz val="11"/>
      <color theme="1"/>
      <name val="Arial"/>
      <family val="2"/>
    </font>
    <font>
      <sz val="9"/>
      <color theme="1"/>
      <name val="Calibri"/>
      <family val="2"/>
      <scheme val="minor"/>
    </font>
    <font>
      <sz val="12"/>
      <color theme="1"/>
      <name val="Arial"/>
      <family val="2"/>
    </font>
    <font>
      <sz val="8"/>
      <name val="Calibri"/>
      <family val="2"/>
      <scheme val="minor"/>
    </font>
    <font>
      <b/>
      <sz val="16"/>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diagonal/>
    </border>
    <border>
      <left style="thin">
        <color rgb="FF000000"/>
      </left>
      <right style="thin">
        <color rgb="FF000000"/>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1">
    <xf numFmtId="0" fontId="0" fillId="0" borderId="0"/>
    <xf numFmtId="41"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0" fontId="7" fillId="0" borderId="0"/>
    <xf numFmtId="165" fontId="6" fillId="0" borderId="0" applyFont="0" applyFill="0" applyBorder="0" applyAlignment="0" applyProtection="0"/>
    <xf numFmtId="41"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cellStyleXfs>
  <cellXfs count="333">
    <xf numFmtId="0" fontId="0" fillId="0" borderId="0" xfId="0"/>
    <xf numFmtId="0" fontId="0" fillId="0" borderId="0" xfId="0" applyAlignment="1">
      <alignment horizontal="center"/>
    </xf>
    <xf numFmtId="0" fontId="0" fillId="0" borderId="0" xfId="0"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4" fillId="0" borderId="1" xfId="4" applyFont="1" applyFill="1" applyBorder="1" applyAlignment="1" applyProtection="1">
      <alignment horizontal="center" vertical="center" wrapText="1"/>
      <protection hidden="1"/>
    </xf>
    <xf numFmtId="1" fontId="14" fillId="0" borderId="1" xfId="3" applyNumberFormat="1" applyFont="1" applyFill="1" applyBorder="1" applyAlignment="1" applyProtection="1">
      <alignment horizontal="center" vertical="center" wrapText="1"/>
      <protection hidden="1"/>
    </xf>
    <xf numFmtId="0" fontId="14" fillId="0" borderId="1" xfId="4" applyFont="1" applyFill="1" applyBorder="1" applyAlignment="1" applyProtection="1">
      <alignment horizontal="left" vertical="top" wrapText="1"/>
      <protection hidden="1"/>
    </xf>
    <xf numFmtId="0" fontId="1" fillId="0" borderId="0" xfId="0" applyFont="1"/>
    <xf numFmtId="0" fontId="12"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0" xfId="0" applyFill="1" applyAlignment="1">
      <alignment horizontal="center"/>
    </xf>
    <xf numFmtId="0" fontId="12" fillId="0" borderId="0" xfId="0" applyFont="1" applyFill="1" applyAlignment="1">
      <alignment vertical="center"/>
    </xf>
    <xf numFmtId="0" fontId="12" fillId="0" borderId="0" xfId="0" applyFont="1" applyFill="1"/>
    <xf numFmtId="0" fontId="12" fillId="0" borderId="0" xfId="0" applyFont="1" applyFill="1" applyAlignment="1">
      <alignment horizontal="center"/>
    </xf>
    <xf numFmtId="0" fontId="12" fillId="0" borderId="0" xfId="0" applyFont="1" applyFill="1" applyAlignment="1">
      <alignment vertical="center" wrapText="1"/>
    </xf>
    <xf numFmtId="0" fontId="12" fillId="0" borderId="0" xfId="0" applyFont="1" applyFill="1" applyAlignment="1">
      <alignment horizontal="center" vertical="center"/>
    </xf>
    <xf numFmtId="0" fontId="0" fillId="0" borderId="0" xfId="0" applyFill="1"/>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169" fontId="14" fillId="0" borderId="1" xfId="4" applyNumberFormat="1" applyFont="1" applyFill="1" applyBorder="1" applyAlignment="1">
      <alignment horizontal="center" vertical="center" wrapText="1"/>
    </xf>
    <xf numFmtId="169" fontId="12" fillId="0" borderId="1" xfId="0" applyNumberFormat="1" applyFont="1" applyFill="1" applyBorder="1" applyAlignment="1">
      <alignment horizontal="center" vertical="center"/>
    </xf>
    <xf numFmtId="0" fontId="12" fillId="0" borderId="1" xfId="0" applyFont="1" applyFill="1" applyBorder="1" applyAlignment="1">
      <alignment vertical="center" wrapText="1"/>
    </xf>
    <xf numFmtId="171" fontId="12" fillId="0" borderId="1" xfId="0" applyNumberFormat="1" applyFont="1" applyFill="1" applyBorder="1" applyAlignment="1">
      <alignment horizontal="center" vertical="center" wrapText="1"/>
    </xf>
    <xf numFmtId="3" fontId="12" fillId="0" borderId="1" xfId="0" applyNumberFormat="1" applyFont="1" applyFill="1" applyBorder="1" applyAlignment="1">
      <alignment vertical="center" wrapText="1"/>
    </xf>
    <xf numFmtId="3" fontId="12" fillId="0" borderId="3" xfId="0" applyNumberFormat="1" applyFont="1" applyFill="1" applyBorder="1" applyAlignment="1">
      <alignment vertical="center" wrapText="1"/>
    </xf>
    <xf numFmtId="169" fontId="12" fillId="0" borderId="1" xfId="0" applyNumberFormat="1" applyFont="1" applyFill="1" applyBorder="1" applyAlignment="1">
      <alignment horizontal="center" vertical="center" wrapText="1"/>
    </xf>
    <xf numFmtId="0" fontId="12" fillId="0" borderId="1" xfId="1" applyNumberFormat="1" applyFont="1" applyFill="1" applyBorder="1" applyAlignment="1">
      <alignment horizontal="center" vertical="center"/>
    </xf>
    <xf numFmtId="1" fontId="12" fillId="0" borderId="1" xfId="0" applyNumberFormat="1" applyFont="1" applyFill="1" applyBorder="1" applyAlignment="1">
      <alignment horizontal="center" vertical="center" wrapText="1"/>
    </xf>
    <xf numFmtId="169" fontId="12" fillId="0" borderId="5" xfId="0" applyNumberFormat="1" applyFont="1" applyFill="1" applyBorder="1" applyAlignment="1">
      <alignment horizontal="center" vertical="center"/>
    </xf>
    <xf numFmtId="0" fontId="12" fillId="0" borderId="1" xfId="0" applyFont="1" applyFill="1" applyBorder="1" applyAlignment="1">
      <alignment vertical="center"/>
    </xf>
    <xf numFmtId="0" fontId="12" fillId="0" borderId="0" xfId="0" applyFont="1" applyFill="1" applyAlignment="1">
      <alignment horizontal="center" vertical="center" wrapText="1"/>
    </xf>
    <xf numFmtId="0" fontId="13" fillId="0" borderId="0" xfId="0" applyFont="1" applyFill="1" applyAlignment="1">
      <alignment vertical="center" wrapText="1"/>
    </xf>
    <xf numFmtId="0" fontId="12" fillId="0" borderId="1" xfId="0" applyFont="1" applyFill="1" applyBorder="1" applyAlignment="1">
      <alignment horizontal="center" vertical="center"/>
    </xf>
    <xf numFmtId="0" fontId="12" fillId="0" borderId="1" xfId="0" applyFont="1" applyFill="1" applyBorder="1"/>
    <xf numFmtId="0" fontId="13" fillId="0" borderId="1" xfId="0" applyFont="1" applyFill="1" applyBorder="1" applyAlignment="1">
      <alignment horizontal="center" vertical="center" wrapText="1"/>
    </xf>
    <xf numFmtId="3" fontId="12" fillId="0" borderId="1" xfId="0" applyNumberFormat="1" applyFont="1" applyFill="1" applyBorder="1" applyAlignment="1">
      <alignment horizontal="center" vertical="center"/>
    </xf>
    <xf numFmtId="0" fontId="12" fillId="0" borderId="2" xfId="0" applyFont="1" applyFill="1" applyBorder="1" applyAlignment="1">
      <alignment horizontal="center" vertical="center"/>
    </xf>
    <xf numFmtId="0" fontId="16" fillId="0" borderId="2" xfId="0" applyFont="1" applyFill="1" applyBorder="1" applyAlignment="1">
      <alignment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6" fillId="0" borderId="1" xfId="0" applyFont="1" applyFill="1" applyBorder="1" applyAlignment="1">
      <alignment horizontal="justify" vertical="center"/>
    </xf>
    <xf numFmtId="0" fontId="16" fillId="0" borderId="1" xfId="0" applyFont="1" applyFill="1" applyBorder="1" applyAlignment="1">
      <alignment horizontal="center"/>
    </xf>
    <xf numFmtId="0" fontId="16" fillId="0" borderId="2" xfId="0" applyFont="1" applyFill="1" applyBorder="1" applyAlignment="1">
      <alignment horizontal="justify" vertical="center"/>
    </xf>
    <xf numFmtId="0" fontId="16" fillId="0" borderId="2" xfId="0" applyFont="1" applyFill="1" applyBorder="1" applyAlignment="1">
      <alignment horizontal="center" vertical="center" wrapText="1"/>
    </xf>
    <xf numFmtId="0" fontId="16" fillId="0" borderId="2" xfId="0" applyFont="1" applyFill="1" applyBorder="1" applyAlignment="1">
      <alignment horizontal="center" vertical="center"/>
    </xf>
    <xf numFmtId="0" fontId="16" fillId="0" borderId="1" xfId="0" applyFont="1" applyFill="1" applyBorder="1"/>
    <xf numFmtId="0" fontId="12" fillId="0" borderId="1" xfId="0" applyFont="1" applyFill="1" applyBorder="1" applyAlignment="1">
      <alignment horizontal="left" vertical="center" wrapText="1"/>
    </xf>
    <xf numFmtId="169" fontId="12" fillId="0" borderId="1" xfId="0" applyNumberFormat="1" applyFont="1" applyFill="1" applyBorder="1" applyAlignment="1">
      <alignment vertical="center"/>
    </xf>
    <xf numFmtId="1" fontId="12" fillId="0" borderId="1" xfId="0" applyNumberFormat="1" applyFont="1" applyFill="1" applyBorder="1" applyAlignment="1">
      <alignment horizontal="center" vertical="center"/>
    </xf>
    <xf numFmtId="169" fontId="12" fillId="0" borderId="2" xfId="0" applyNumberFormat="1" applyFont="1" applyFill="1" applyBorder="1" applyAlignment="1">
      <alignment vertical="center"/>
    </xf>
    <xf numFmtId="9" fontId="12" fillId="0" borderId="1" xfId="0" applyNumberFormat="1" applyFont="1" applyFill="1" applyBorder="1" applyAlignment="1">
      <alignment horizontal="center" vertical="center"/>
    </xf>
    <xf numFmtId="3" fontId="12"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wrapText="1"/>
    </xf>
    <xf numFmtId="0" fontId="14" fillId="0" borderId="1" xfId="4" applyFont="1" applyFill="1" applyBorder="1" applyAlignment="1" applyProtection="1">
      <alignment horizontal="left" vertical="center" wrapText="1"/>
      <protection hidden="1"/>
    </xf>
    <xf numFmtId="0" fontId="14" fillId="0" borderId="1" xfId="4" applyFont="1" applyFill="1" applyBorder="1" applyAlignment="1" applyProtection="1">
      <alignment horizontal="center" vertical="top" wrapText="1"/>
      <protection hidden="1"/>
    </xf>
    <xf numFmtId="1" fontId="14" fillId="0" borderId="1" xfId="4" applyNumberFormat="1" applyFont="1" applyFill="1" applyBorder="1" applyAlignment="1" applyProtection="1">
      <alignment horizontal="center" vertical="center" wrapText="1"/>
      <protection hidden="1"/>
    </xf>
    <xf numFmtId="0" fontId="12" fillId="0" borderId="1" xfId="0" applyFont="1" applyFill="1" applyBorder="1" applyAlignment="1">
      <alignment vertical="top" wrapText="1"/>
    </xf>
    <xf numFmtId="168" fontId="12" fillId="0" borderId="1" xfId="0" applyNumberFormat="1" applyFont="1" applyFill="1" applyBorder="1" applyAlignment="1">
      <alignment horizontal="center" vertical="center" wrapText="1"/>
    </xf>
    <xf numFmtId="0" fontId="14" fillId="0" borderId="1" xfId="4" applyFont="1" applyFill="1" applyBorder="1" applyAlignment="1">
      <alignment horizontal="center" vertical="center"/>
    </xf>
    <xf numFmtId="0" fontId="0" fillId="0" borderId="1" xfId="0" applyFill="1" applyBorder="1" applyAlignment="1">
      <alignment horizontal="left" vertical="center" wrapText="1"/>
    </xf>
    <xf numFmtId="9" fontId="8" fillId="0" borderId="1" xfId="0" applyNumberFormat="1" applyFont="1" applyFill="1" applyBorder="1" applyAlignment="1">
      <alignment horizontal="center" vertical="center"/>
    </xf>
    <xf numFmtId="0" fontId="16" fillId="0" borderId="2"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3" borderId="0" xfId="0" applyFont="1" applyFill="1"/>
    <xf numFmtId="0" fontId="3" fillId="2"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9" fillId="0" borderId="1" xfId="0" applyFont="1" applyFill="1" applyBorder="1" applyAlignment="1">
      <alignment vertical="center" wrapText="1"/>
    </xf>
    <xf numFmtId="37" fontId="10" fillId="0" borderId="1" xfId="3"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49" fontId="8" fillId="0" borderId="1" xfId="0" applyNumberFormat="1" applyFont="1" applyFill="1" applyBorder="1" applyAlignment="1">
      <alignment vertical="center" wrapText="1"/>
    </xf>
    <xf numFmtId="169" fontId="8" fillId="0" borderId="1" xfId="0" applyNumberFormat="1" applyFont="1" applyFill="1" applyBorder="1" applyAlignment="1">
      <alignment vertical="center"/>
    </xf>
    <xf numFmtId="0" fontId="8" fillId="0" borderId="0" xfId="0" applyFont="1" applyFill="1"/>
    <xf numFmtId="0" fontId="8" fillId="0" borderId="1" xfId="0" applyFont="1" applyFill="1" applyBorder="1" applyAlignment="1">
      <alignment horizontal="left" vertical="top" wrapText="1"/>
    </xf>
    <xf numFmtId="49" fontId="8" fillId="0" borderId="1" xfId="0" applyNumberFormat="1" applyFont="1" applyFill="1" applyBorder="1" applyAlignment="1">
      <alignment horizontal="center" vertical="center" wrapText="1"/>
    </xf>
    <xf numFmtId="169" fontId="8"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0" fillId="3" borderId="0" xfId="0" applyFill="1" applyAlignment="1">
      <alignment horizontal="center"/>
    </xf>
    <xf numFmtId="0" fontId="0" fillId="3" borderId="0" xfId="0" applyFill="1"/>
    <xf numFmtId="0" fontId="0" fillId="0" borderId="0" xfId="0" applyFill="1" applyAlignment="1">
      <alignment horizontal="center" vertical="center"/>
    </xf>
    <xf numFmtId="0" fontId="1" fillId="0" borderId="0" xfId="0" applyFont="1" applyFill="1"/>
    <xf numFmtId="0" fontId="0" fillId="0" borderId="0" xfId="0" applyFill="1" applyAlignment="1">
      <alignment horizontal="left"/>
    </xf>
    <xf numFmtId="170"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2"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13" fillId="0" borderId="6" xfId="0" applyFont="1" applyFill="1" applyBorder="1" applyAlignment="1">
      <alignment horizontal="center" vertical="center"/>
    </xf>
    <xf numFmtId="0" fontId="13" fillId="0" borderId="6" xfId="0" applyFont="1" applyFill="1" applyBorder="1" applyAlignment="1">
      <alignment horizontal="left" vertical="center" wrapText="1"/>
    </xf>
    <xf numFmtId="0" fontId="13" fillId="0" borderId="6" xfId="0" applyFont="1" applyFill="1" applyBorder="1" applyAlignment="1">
      <alignment horizontal="center" vertical="center" wrapText="1"/>
    </xf>
    <xf numFmtId="0" fontId="12" fillId="0" borderId="1" xfId="0" applyFont="1" applyFill="1" applyBorder="1" applyAlignment="1">
      <alignment horizontal="left" wrapText="1"/>
    </xf>
    <xf numFmtId="0" fontId="12" fillId="0" borderId="1" xfId="0" applyFont="1" applyFill="1" applyBorder="1" applyAlignment="1">
      <alignment horizontal="left" vertical="center"/>
    </xf>
    <xf numFmtId="0" fontId="12" fillId="0" borderId="4" xfId="0" applyFont="1" applyFill="1" applyBorder="1" applyAlignment="1">
      <alignment horizontal="left" vertical="center" wrapText="1"/>
    </xf>
    <xf numFmtId="0" fontId="8" fillId="0" borderId="1" xfId="0" applyFont="1" applyFill="1" applyBorder="1" applyAlignment="1">
      <alignment vertical="center" wrapText="1"/>
    </xf>
    <xf numFmtId="0" fontId="12" fillId="0" borderId="2" xfId="0" applyFont="1" applyFill="1" applyBorder="1" applyAlignment="1">
      <alignment horizontal="center" vertical="center"/>
    </xf>
    <xf numFmtId="0" fontId="13" fillId="0" borderId="9" xfId="0" applyFont="1" applyFill="1" applyBorder="1" applyAlignment="1">
      <alignment horizontal="center" vertical="center"/>
    </xf>
    <xf numFmtId="1" fontId="14" fillId="0" borderId="1" xfId="13" applyNumberFormat="1" applyFont="1" applyFill="1" applyBorder="1" applyAlignment="1" applyProtection="1">
      <alignment horizontal="center" vertical="center" wrapText="1"/>
      <protection hidden="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1" fontId="14" fillId="0" borderId="1" xfId="4" applyNumberFormat="1" applyFont="1" applyFill="1" applyBorder="1" applyAlignment="1" applyProtection="1">
      <alignment horizontal="center" vertical="center" wrapText="1"/>
      <protection hidden="1"/>
    </xf>
    <xf numFmtId="0" fontId="12" fillId="0" borderId="1" xfId="0" applyFont="1" applyFill="1" applyBorder="1" applyAlignment="1">
      <alignment vertical="center" wrapText="1"/>
    </xf>
    <xf numFmtId="0" fontId="12" fillId="0" borderId="1" xfId="0" applyFont="1" applyFill="1" applyBorder="1" applyAlignment="1">
      <alignment vertical="center"/>
    </xf>
    <xf numFmtId="0" fontId="12"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1" fontId="14" fillId="0" borderId="1" xfId="17" applyNumberFormat="1" applyFont="1" applyFill="1" applyBorder="1" applyAlignment="1" applyProtection="1">
      <alignment horizontal="center" vertical="center" wrapText="1"/>
      <protection hidden="1"/>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xf>
    <xf numFmtId="0" fontId="12" fillId="0" borderId="3"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3" fillId="0" borderId="1" xfId="0" applyFont="1" applyFill="1" applyBorder="1" applyAlignment="1">
      <alignment horizontal="left" vertical="center" wrapText="1"/>
    </xf>
    <xf numFmtId="0" fontId="14" fillId="0" borderId="1" xfId="4" applyFont="1" applyFill="1" applyBorder="1" applyAlignment="1">
      <alignment horizontal="left" vertical="center" wrapText="1"/>
    </xf>
    <xf numFmtId="0" fontId="12" fillId="0" borderId="1" xfId="0" applyFont="1" applyBorder="1" applyAlignment="1">
      <alignment horizontal="center" vertical="center" wrapText="1"/>
    </xf>
    <xf numFmtId="0" fontId="14" fillId="0" borderId="1" xfId="4" applyFont="1" applyBorder="1" applyAlignment="1">
      <alignment horizontal="center" vertical="center" wrapText="1"/>
    </xf>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3" xfId="0" applyFont="1" applyFill="1" applyBorder="1" applyAlignment="1">
      <alignment horizontal="center" vertical="center" wrapText="1"/>
    </xf>
    <xf numFmtId="170" fontId="8" fillId="0" borderId="1" xfId="0" applyNumberFormat="1" applyFont="1" applyFill="1" applyBorder="1" applyAlignment="1">
      <alignment horizontal="center" vertical="center" wrapText="1"/>
    </xf>
    <xf numFmtId="0" fontId="12" fillId="0" borderId="2" xfId="1" applyNumberFormat="1" applyFont="1" applyFill="1" applyBorder="1" applyAlignment="1">
      <alignment horizontal="center" vertical="center"/>
    </xf>
    <xf numFmtId="0" fontId="12" fillId="0" borderId="3" xfId="1" applyNumberFormat="1" applyFont="1" applyFill="1" applyBorder="1" applyAlignment="1">
      <alignment horizontal="center" vertical="center"/>
    </xf>
    <xf numFmtId="0" fontId="12" fillId="0" borderId="4" xfId="1"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1" fontId="12" fillId="0" borderId="4" xfId="0" applyNumberFormat="1" applyFont="1" applyFill="1" applyBorder="1" applyAlignment="1">
      <alignment horizontal="center" vertical="center"/>
    </xf>
    <xf numFmtId="9" fontId="12" fillId="0" borderId="2" xfId="0" applyNumberFormat="1" applyFont="1" applyFill="1" applyBorder="1" applyAlignment="1">
      <alignment horizontal="center" vertical="center" wrapText="1"/>
    </xf>
    <xf numFmtId="9" fontId="12" fillId="0" borderId="4" xfId="0" applyNumberFormat="1" applyFont="1" applyFill="1" applyBorder="1" applyAlignment="1">
      <alignment horizontal="center" vertical="center" wrapText="1"/>
    </xf>
    <xf numFmtId="9" fontId="12" fillId="0" borderId="3"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2" xfId="0" applyFont="1" applyFill="1" applyBorder="1" applyAlignment="1">
      <alignment horizontal="center" vertical="center"/>
    </xf>
    <xf numFmtId="0" fontId="13" fillId="0" borderId="0" xfId="0" applyFont="1" applyFill="1" applyBorder="1" applyAlignment="1">
      <alignment horizontal="center" vertical="center"/>
    </xf>
    <xf numFmtId="1" fontId="14" fillId="0" borderId="4" xfId="4" applyNumberFormat="1" applyFont="1" applyFill="1" applyBorder="1" applyAlignment="1" applyProtection="1">
      <alignment horizontal="center" vertical="center" wrapText="1"/>
      <protection hidden="1"/>
    </xf>
    <xf numFmtId="1" fontId="14" fillId="0" borderId="3" xfId="13" applyNumberFormat="1" applyFont="1" applyFill="1" applyBorder="1" applyAlignment="1" applyProtection="1">
      <alignment horizontal="center" vertical="center" wrapText="1"/>
      <protection hidden="1"/>
    </xf>
    <xf numFmtId="171" fontId="12" fillId="0" borderId="2"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9" fontId="12" fillId="0" borderId="1" xfId="20" applyFont="1" applyFill="1" applyBorder="1" applyAlignment="1">
      <alignment horizontal="center" vertical="center"/>
    </xf>
    <xf numFmtId="9" fontId="13" fillId="0" borderId="0" xfId="0" applyNumberFormat="1" applyFont="1" applyFill="1" applyBorder="1" applyAlignment="1">
      <alignment horizontal="center" vertical="center"/>
    </xf>
    <xf numFmtId="172" fontId="12" fillId="0" borderId="2" xfId="0" applyNumberFormat="1" applyFont="1" applyFill="1" applyBorder="1" applyAlignment="1">
      <alignment horizontal="center" vertical="center"/>
    </xf>
    <xf numFmtId="173" fontId="0" fillId="0" borderId="0" xfId="0" applyNumberFormat="1" applyFill="1" applyAlignment="1">
      <alignment horizontal="center"/>
    </xf>
    <xf numFmtId="9" fontId="12" fillId="0" borderId="10" xfId="20" applyFont="1" applyFill="1" applyBorder="1" applyAlignment="1">
      <alignment horizontal="center" vertical="center"/>
    </xf>
    <xf numFmtId="9" fontId="12" fillId="0" borderId="0" xfId="20" applyFont="1" applyFill="1" applyBorder="1" applyAlignment="1">
      <alignment horizontal="center" vertical="center"/>
    </xf>
    <xf numFmtId="9" fontId="12" fillId="0" borderId="11" xfId="20" applyFont="1" applyFill="1" applyBorder="1" applyAlignment="1">
      <alignment horizontal="center" vertical="center"/>
    </xf>
    <xf numFmtId="9" fontId="10" fillId="0" borderId="2" xfId="20" applyFont="1" applyFill="1" applyBorder="1" applyAlignment="1">
      <alignment horizontal="center" vertical="center" wrapText="1"/>
    </xf>
    <xf numFmtId="9" fontId="10" fillId="0" borderId="4" xfId="20" applyFont="1" applyFill="1" applyBorder="1" applyAlignment="1">
      <alignment horizontal="center" vertical="center" wrapText="1"/>
    </xf>
    <xf numFmtId="9" fontId="10" fillId="0" borderId="3" xfId="20" applyFont="1" applyFill="1" applyBorder="1" applyAlignment="1">
      <alignment horizontal="center" vertical="center" wrapText="1"/>
    </xf>
    <xf numFmtId="172" fontId="12" fillId="0" borderId="4" xfId="0" applyNumberFormat="1" applyFont="1" applyFill="1" applyBorder="1" applyAlignment="1">
      <alignment horizontal="center" vertical="center"/>
    </xf>
    <xf numFmtId="172" fontId="12" fillId="0" borderId="3" xfId="0" applyNumberFormat="1" applyFont="1" applyFill="1" applyBorder="1" applyAlignment="1">
      <alignment horizontal="center" vertical="center"/>
    </xf>
    <xf numFmtId="9" fontId="12" fillId="0" borderId="10" xfId="20" applyFont="1" applyFill="1" applyBorder="1" applyAlignment="1">
      <alignment horizontal="center" vertical="center" wrapText="1"/>
    </xf>
    <xf numFmtId="1" fontId="12" fillId="0" borderId="10" xfId="20" applyNumberFormat="1" applyFont="1" applyFill="1" applyBorder="1" applyAlignment="1">
      <alignment horizontal="center" vertical="center"/>
    </xf>
    <xf numFmtId="10" fontId="12" fillId="0" borderId="1" xfId="1" applyNumberFormat="1" applyFont="1" applyFill="1" applyBorder="1" applyAlignment="1">
      <alignment horizontal="center" vertical="center"/>
    </xf>
    <xf numFmtId="9" fontId="12" fillId="0" borderId="0" xfId="20" applyFont="1" applyFill="1" applyBorder="1" applyAlignment="1">
      <alignment horizontal="center" vertical="center" wrapText="1"/>
    </xf>
    <xf numFmtId="1" fontId="12" fillId="0" borderId="0" xfId="20" applyNumberFormat="1" applyFont="1" applyFill="1" applyBorder="1" applyAlignment="1">
      <alignment horizontal="center" vertical="center"/>
    </xf>
    <xf numFmtId="1" fontId="12" fillId="0" borderId="2" xfId="0" applyNumberFormat="1" applyFont="1" applyFill="1" applyBorder="1" applyAlignment="1">
      <alignment horizontal="center" vertical="center" wrapText="1"/>
    </xf>
    <xf numFmtId="1" fontId="12" fillId="0" borderId="4" xfId="0" applyNumberFormat="1" applyFont="1" applyFill="1" applyBorder="1" applyAlignment="1">
      <alignment horizontal="center" vertical="center" wrapText="1"/>
    </xf>
    <xf numFmtId="10" fontId="19" fillId="0" borderId="0" xfId="0" applyNumberFormat="1" applyFont="1" applyFill="1" applyAlignment="1">
      <alignment horizontal="center"/>
    </xf>
    <xf numFmtId="0" fontId="1" fillId="4" borderId="1" xfId="0" applyFont="1" applyFill="1" applyBorder="1" applyAlignment="1">
      <alignment horizontal="center" vertical="center" wrapText="1"/>
    </xf>
    <xf numFmtId="9" fontId="13" fillId="0" borderId="0" xfId="20" applyFont="1" applyFill="1" applyBorder="1" applyAlignment="1">
      <alignment horizontal="center" vertical="center"/>
    </xf>
    <xf numFmtId="9" fontId="8" fillId="0" borderId="1" xfId="20" applyFont="1" applyFill="1" applyBorder="1" applyAlignment="1">
      <alignment horizontal="center" vertical="center" wrapText="1"/>
    </xf>
    <xf numFmtId="9" fontId="19" fillId="0" borderId="0" xfId="20" applyFont="1" applyFill="1"/>
    <xf numFmtId="4" fontId="0" fillId="0" borderId="0" xfId="0" applyNumberFormat="1" applyFill="1" applyAlignment="1">
      <alignment horizontal="center"/>
    </xf>
    <xf numFmtId="0" fontId="8" fillId="0" borderId="2"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3" xfId="0" applyFont="1" applyFill="1" applyBorder="1" applyAlignment="1">
      <alignment horizontal="left" vertical="center" wrapText="1"/>
    </xf>
    <xf numFmtId="0" fontId="12" fillId="0" borderId="2" xfId="1" applyNumberFormat="1" applyFont="1" applyFill="1" applyBorder="1" applyAlignment="1">
      <alignment horizontal="center" vertical="center"/>
    </xf>
    <xf numFmtId="0" fontId="12" fillId="0" borderId="4" xfId="1" applyNumberFormat="1" applyFont="1" applyFill="1" applyBorder="1" applyAlignment="1">
      <alignment horizontal="center" vertical="center"/>
    </xf>
    <xf numFmtId="0" fontId="12" fillId="0" borderId="3" xfId="1" applyNumberFormat="1"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3" fontId="12" fillId="0" borderId="2" xfId="0" applyNumberFormat="1" applyFont="1" applyFill="1" applyBorder="1" applyAlignment="1">
      <alignment horizontal="center" vertical="center" wrapText="1"/>
    </xf>
    <xf numFmtId="3" fontId="12" fillId="0" borderId="4" xfId="0" applyNumberFormat="1" applyFont="1" applyFill="1" applyBorder="1" applyAlignment="1">
      <alignment horizontal="center" vertical="center" wrapText="1"/>
    </xf>
    <xf numFmtId="3" fontId="12" fillId="0" borderId="1" xfId="0" applyNumberFormat="1" applyFont="1" applyFill="1" applyBorder="1" applyAlignment="1">
      <alignment horizontal="center" vertical="center" wrapText="1"/>
    </xf>
    <xf numFmtId="0" fontId="12" fillId="0" borderId="2" xfId="0" applyFont="1" applyFill="1" applyBorder="1" applyAlignment="1">
      <alignment horizontal="center" vertical="center" textRotation="90" wrapText="1"/>
    </xf>
    <xf numFmtId="0" fontId="12" fillId="0" borderId="4" xfId="0" applyFont="1" applyFill="1" applyBorder="1" applyAlignment="1">
      <alignment horizontal="center" vertical="center" textRotation="90"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164" fontId="12" fillId="0" borderId="2" xfId="2" applyFont="1" applyFill="1" applyBorder="1" applyAlignment="1">
      <alignment horizontal="center" vertical="center"/>
    </xf>
    <xf numFmtId="164" fontId="12" fillId="0" borderId="4" xfId="2" applyFont="1" applyFill="1" applyBorder="1" applyAlignment="1">
      <alignment horizontal="center" vertical="center"/>
    </xf>
    <xf numFmtId="164" fontId="12" fillId="0" borderId="3" xfId="2" applyFont="1" applyFill="1" applyBorder="1" applyAlignment="1">
      <alignment horizontal="center" vertical="center"/>
    </xf>
    <xf numFmtId="0" fontId="12" fillId="0" borderId="1" xfId="0" applyFont="1" applyFill="1" applyBorder="1" applyAlignment="1">
      <alignment horizontal="center" vertical="center" wrapText="1"/>
    </xf>
    <xf numFmtId="167" fontId="12" fillId="0" borderId="2" xfId="0" applyNumberFormat="1" applyFont="1" applyFill="1" applyBorder="1" applyAlignment="1">
      <alignment horizontal="center" vertical="center" wrapText="1"/>
    </xf>
    <xf numFmtId="167" fontId="12" fillId="0" borderId="4" xfId="0" applyNumberFormat="1" applyFont="1" applyFill="1" applyBorder="1" applyAlignment="1">
      <alignment horizontal="center" vertical="center" wrapText="1"/>
    </xf>
    <xf numFmtId="0" fontId="12" fillId="0" borderId="7" xfId="1" applyNumberFormat="1"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1" xfId="0" applyFont="1" applyFill="1" applyBorder="1" applyAlignment="1">
      <alignment horizontal="center" vertical="center" wrapText="1"/>
    </xf>
    <xf numFmtId="3" fontId="12" fillId="0" borderId="2" xfId="0" applyNumberFormat="1" applyFont="1" applyFill="1" applyBorder="1" applyAlignment="1">
      <alignment horizontal="center" vertical="center"/>
    </xf>
    <xf numFmtId="3" fontId="12" fillId="0" borderId="4" xfId="0" applyNumberFormat="1" applyFont="1" applyFill="1" applyBorder="1" applyAlignment="1">
      <alignment horizontal="center" vertical="center"/>
    </xf>
    <xf numFmtId="3" fontId="12" fillId="0" borderId="3" xfId="0" applyNumberFormat="1" applyFont="1" applyFill="1" applyBorder="1" applyAlignment="1">
      <alignment horizontal="center" vertical="center"/>
    </xf>
    <xf numFmtId="1" fontId="12" fillId="0" borderId="1" xfId="0" applyNumberFormat="1"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protection locked="0"/>
    </xf>
    <xf numFmtId="0" fontId="12" fillId="0" borderId="1" xfId="0" applyFont="1" applyFill="1" applyBorder="1" applyAlignment="1">
      <alignment horizontal="center" vertical="center"/>
    </xf>
    <xf numFmtId="9" fontId="12" fillId="0" borderId="1" xfId="0" applyNumberFormat="1" applyFont="1" applyFill="1" applyBorder="1" applyAlignment="1">
      <alignment horizontal="center" vertical="center" wrapText="1"/>
    </xf>
    <xf numFmtId="166" fontId="14"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1" fontId="12" fillId="0" borderId="2" xfId="0" applyNumberFormat="1" applyFont="1" applyFill="1" applyBorder="1" applyAlignment="1">
      <alignment horizontal="center" vertical="center" textRotation="90" wrapText="1"/>
    </xf>
    <xf numFmtId="1" fontId="12" fillId="0" borderId="4" xfId="0" applyNumberFormat="1" applyFont="1" applyFill="1" applyBorder="1" applyAlignment="1">
      <alignment horizontal="center" vertical="center" textRotation="90" wrapText="1"/>
    </xf>
    <xf numFmtId="9" fontId="12" fillId="0" borderId="2" xfId="0" applyNumberFormat="1" applyFont="1" applyFill="1" applyBorder="1" applyAlignment="1">
      <alignment horizontal="center" vertical="center" wrapText="1"/>
    </xf>
    <xf numFmtId="9" fontId="12" fillId="0" borderId="3"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 xfId="0" applyFont="1" applyFill="1" applyBorder="1" applyAlignment="1">
      <alignment horizontal="center" vertical="center" wrapText="1"/>
    </xf>
    <xf numFmtId="1" fontId="8" fillId="0" borderId="1" xfId="0" applyNumberFormat="1" applyFont="1" applyFill="1" applyBorder="1" applyAlignment="1">
      <alignment horizontal="center" vertical="center"/>
    </xf>
    <xf numFmtId="3" fontId="8" fillId="0" borderId="1" xfId="0" applyNumberFormat="1" applyFont="1" applyFill="1" applyBorder="1" applyAlignment="1">
      <alignment horizontal="center" vertical="center" wrapText="1"/>
    </xf>
    <xf numFmtId="0" fontId="14" fillId="0" borderId="2" xfId="4" applyFont="1" applyFill="1" applyBorder="1" applyAlignment="1" applyProtection="1">
      <alignment horizontal="center" vertical="center" wrapText="1"/>
      <protection hidden="1"/>
    </xf>
    <xf numFmtId="0" fontId="14" fillId="0" borderId="3" xfId="4" applyFont="1" applyFill="1" applyBorder="1" applyAlignment="1" applyProtection="1">
      <alignment horizontal="center" vertical="center" wrapText="1"/>
      <protection hidden="1"/>
    </xf>
    <xf numFmtId="0" fontId="0" fillId="0" borderId="2" xfId="0" applyFill="1" applyBorder="1" applyAlignment="1">
      <alignment horizontal="center" vertical="center" wrapText="1"/>
    </xf>
    <xf numFmtId="0" fontId="0" fillId="0" borderId="4" xfId="0" applyFill="1" applyBorder="1" applyAlignment="1">
      <alignment horizontal="center" vertical="center" wrapText="1"/>
    </xf>
    <xf numFmtId="0" fontId="0" fillId="0" borderId="3" xfId="0" applyFill="1" applyBorder="1" applyAlignment="1">
      <alignment horizontal="center" vertical="center" wrapText="1"/>
    </xf>
    <xf numFmtId="169" fontId="14" fillId="0" borderId="2" xfId="4" applyNumberFormat="1" applyFont="1" applyFill="1" applyBorder="1" applyAlignment="1">
      <alignment horizontal="center" vertical="center" wrapText="1"/>
    </xf>
    <xf numFmtId="169" fontId="14" fillId="0" borderId="3" xfId="4" applyNumberFormat="1" applyFont="1" applyFill="1" applyBorder="1" applyAlignment="1">
      <alignment horizontal="center" vertical="center" wrapText="1"/>
    </xf>
    <xf numFmtId="169" fontId="12" fillId="0" borderId="2" xfId="0" applyNumberFormat="1" applyFont="1" applyFill="1" applyBorder="1" applyAlignment="1">
      <alignment horizontal="center" vertical="center"/>
    </xf>
    <xf numFmtId="169" fontId="12" fillId="0" borderId="3" xfId="0" applyNumberFormat="1" applyFont="1" applyFill="1" applyBorder="1" applyAlignment="1">
      <alignment horizontal="center" vertical="center"/>
    </xf>
    <xf numFmtId="171" fontId="17" fillId="0" borderId="2" xfId="0" applyNumberFormat="1" applyFont="1" applyFill="1" applyBorder="1" applyAlignment="1">
      <alignment horizontal="center" vertical="center"/>
    </xf>
    <xf numFmtId="171" fontId="17" fillId="0" borderId="4" xfId="0" applyNumberFormat="1" applyFont="1" applyFill="1" applyBorder="1" applyAlignment="1">
      <alignment horizontal="center" vertical="center"/>
    </xf>
    <xf numFmtId="171" fontId="17" fillId="0" borderId="3" xfId="0" applyNumberFormat="1" applyFont="1" applyFill="1" applyBorder="1" applyAlignment="1">
      <alignment horizontal="center" vertical="center"/>
    </xf>
    <xf numFmtId="9" fontId="12" fillId="0" borderId="4" xfId="0" applyNumberFormat="1" applyFont="1" applyFill="1" applyBorder="1" applyAlignment="1">
      <alignment horizontal="center" vertical="center" wrapText="1"/>
    </xf>
    <xf numFmtId="9" fontId="10" fillId="0" borderId="2" xfId="20" applyFont="1" applyFill="1" applyBorder="1" applyAlignment="1">
      <alignment horizontal="center" vertical="center" wrapText="1"/>
    </xf>
    <xf numFmtId="9" fontId="10" fillId="0" borderId="4" xfId="20" applyFont="1" applyFill="1" applyBorder="1" applyAlignment="1">
      <alignment horizontal="center" vertical="center" wrapText="1"/>
    </xf>
    <xf numFmtId="9" fontId="10" fillId="0" borderId="3" xfId="2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164" fontId="16" fillId="0" borderId="2" xfId="5" applyNumberFormat="1" applyFont="1" applyFill="1" applyBorder="1" applyAlignment="1">
      <alignment horizontal="center" vertical="center" wrapText="1"/>
    </xf>
    <xf numFmtId="164" fontId="16" fillId="0" borderId="4" xfId="5" applyNumberFormat="1" applyFont="1" applyFill="1" applyBorder="1" applyAlignment="1">
      <alignment horizontal="center" vertical="center" wrapText="1"/>
    </xf>
    <xf numFmtId="164" fontId="16" fillId="0" borderId="3" xfId="5" applyNumberFormat="1"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9" fontId="12" fillId="0" borderId="10" xfId="20" applyFont="1" applyFill="1" applyBorder="1" applyAlignment="1">
      <alignment horizontal="center" vertical="center"/>
    </xf>
    <xf numFmtId="9" fontId="12" fillId="0" borderId="0" xfId="20" applyFont="1" applyFill="1" applyBorder="1" applyAlignment="1">
      <alignment horizontal="center" vertical="center"/>
    </xf>
    <xf numFmtId="9" fontId="12" fillId="0" borderId="11" xfId="20" applyFont="1" applyFill="1" applyBorder="1" applyAlignment="1">
      <alignment horizontal="center" vertical="center"/>
    </xf>
    <xf numFmtId="0" fontId="12" fillId="0" borderId="2" xfId="0" applyNumberFormat="1"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1" fontId="12" fillId="0" borderId="2" xfId="0" applyNumberFormat="1" applyFont="1" applyFill="1" applyBorder="1" applyAlignment="1">
      <alignment horizontal="center" vertical="center"/>
    </xf>
    <xf numFmtId="1" fontId="12" fillId="0" borderId="4" xfId="0" applyNumberFormat="1" applyFont="1" applyFill="1" applyBorder="1" applyAlignment="1">
      <alignment horizontal="center" vertical="center"/>
    </xf>
    <xf numFmtId="1" fontId="12" fillId="0" borderId="3" xfId="0" applyNumberFormat="1" applyFont="1" applyFill="1" applyBorder="1" applyAlignment="1">
      <alignment horizontal="center" vertical="center"/>
    </xf>
    <xf numFmtId="0" fontId="14" fillId="0" borderId="2" xfId="0" applyFont="1" applyFill="1" applyBorder="1" applyAlignment="1" applyProtection="1">
      <alignment horizontal="center" vertical="center" wrapText="1"/>
      <protection locked="0"/>
    </xf>
    <xf numFmtId="0" fontId="14" fillId="0" borderId="4" xfId="0" applyFont="1" applyFill="1" applyBorder="1" applyAlignment="1" applyProtection="1">
      <alignment horizontal="center" vertical="center" wrapText="1"/>
      <protection locked="0"/>
    </xf>
    <xf numFmtId="0" fontId="14" fillId="0" borderId="3" xfId="0" applyFont="1" applyFill="1" applyBorder="1" applyAlignment="1" applyProtection="1">
      <alignment horizontal="center" vertical="center" wrapText="1"/>
      <protection locked="0"/>
    </xf>
    <xf numFmtId="0" fontId="12" fillId="0" borderId="2" xfId="0" applyNumberFormat="1" applyFont="1" applyFill="1" applyBorder="1" applyAlignment="1">
      <alignment horizontal="center" vertical="center"/>
    </xf>
    <xf numFmtId="0" fontId="12" fillId="0" borderId="4" xfId="0" applyNumberFormat="1" applyFont="1" applyFill="1" applyBorder="1" applyAlignment="1">
      <alignment horizontal="center" vertical="center"/>
    </xf>
    <xf numFmtId="0" fontId="12" fillId="0" borderId="3" xfId="0" applyNumberFormat="1" applyFont="1" applyFill="1" applyBorder="1" applyAlignment="1">
      <alignment horizontal="center" vertical="center"/>
    </xf>
    <xf numFmtId="9" fontId="8"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11"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3" fontId="12" fillId="0" borderId="3" xfId="0" applyNumberFormat="1" applyFont="1" applyFill="1" applyBorder="1" applyAlignment="1">
      <alignment horizontal="center" vertical="center" wrapText="1"/>
    </xf>
    <xf numFmtId="1" fontId="11" fillId="0" borderId="1" xfId="0" applyNumberFormat="1" applyFont="1" applyFill="1" applyBorder="1" applyAlignment="1">
      <alignment horizontal="center" vertical="center"/>
    </xf>
    <xf numFmtId="1" fontId="12" fillId="0" borderId="2" xfId="0" applyNumberFormat="1" applyFont="1" applyFill="1" applyBorder="1" applyAlignment="1" applyProtection="1">
      <alignment horizontal="center" vertical="center" wrapText="1"/>
      <protection locked="0"/>
    </xf>
    <xf numFmtId="1" fontId="12" fillId="0" borderId="4" xfId="0" applyNumberFormat="1" applyFont="1" applyFill="1" applyBorder="1" applyAlignment="1" applyProtection="1">
      <alignment horizontal="center" vertical="center" wrapText="1"/>
      <protection locked="0"/>
    </xf>
    <xf numFmtId="1" fontId="12" fillId="0" borderId="3" xfId="0" applyNumberFormat="1" applyFont="1" applyFill="1" applyBorder="1" applyAlignment="1" applyProtection="1">
      <alignment horizontal="center" vertical="center" wrapText="1"/>
      <protection locked="0"/>
    </xf>
    <xf numFmtId="171" fontId="8" fillId="0" borderId="2" xfId="0" applyNumberFormat="1" applyFont="1" applyFill="1" applyBorder="1" applyAlignment="1">
      <alignment horizontal="center" vertical="center" wrapText="1"/>
    </xf>
    <xf numFmtId="171" fontId="8" fillId="0" borderId="4" xfId="0" applyNumberFormat="1" applyFont="1" applyFill="1" applyBorder="1" applyAlignment="1">
      <alignment horizontal="center" vertical="center" wrapText="1"/>
    </xf>
    <xf numFmtId="171" fontId="8" fillId="0" borderId="3" xfId="0" applyNumberFormat="1" applyFont="1" applyFill="1" applyBorder="1" applyAlignment="1">
      <alignment horizontal="center" vertical="center" wrapText="1"/>
    </xf>
    <xf numFmtId="0" fontId="14" fillId="0" borderId="2" xfId="4" applyFont="1" applyFill="1" applyBorder="1" applyAlignment="1">
      <alignment horizontal="center" vertical="center" wrapText="1"/>
    </xf>
    <xf numFmtId="0" fontId="14" fillId="0" borderId="3" xfId="4" applyFont="1" applyFill="1" applyBorder="1" applyAlignment="1">
      <alignment horizontal="center" vertical="center" wrapText="1"/>
    </xf>
    <xf numFmtId="0" fontId="14" fillId="0" borderId="2" xfId="4" applyFont="1" applyFill="1" applyBorder="1" applyAlignment="1">
      <alignment horizontal="center" vertical="center"/>
    </xf>
    <xf numFmtId="0" fontId="14" fillId="0" borderId="3" xfId="4" applyFont="1" applyFill="1" applyBorder="1" applyAlignment="1">
      <alignment horizontal="center" vertical="center"/>
    </xf>
    <xf numFmtId="172" fontId="12" fillId="0" borderId="2" xfId="0" applyNumberFormat="1" applyFont="1" applyFill="1" applyBorder="1" applyAlignment="1">
      <alignment horizontal="center" vertical="center"/>
    </xf>
    <xf numFmtId="172" fontId="12" fillId="0" borderId="4" xfId="0" applyNumberFormat="1" applyFont="1" applyFill="1" applyBorder="1" applyAlignment="1">
      <alignment horizontal="center" vertical="center"/>
    </xf>
    <xf numFmtId="172" fontId="12" fillId="0" borderId="3" xfId="0" applyNumberFormat="1" applyFont="1" applyFill="1" applyBorder="1" applyAlignment="1">
      <alignment horizontal="center" vertical="center"/>
    </xf>
    <xf numFmtId="170" fontId="8" fillId="0" borderId="1" xfId="0" applyNumberFormat="1" applyFont="1" applyFill="1" applyBorder="1" applyAlignment="1">
      <alignment horizontal="center" vertical="center" wrapText="1"/>
    </xf>
    <xf numFmtId="0" fontId="12" fillId="0" borderId="4" xfId="0" applyFont="1" applyFill="1" applyBorder="1" applyAlignment="1">
      <alignment horizontal="left" vertical="center" wrapText="1"/>
    </xf>
    <xf numFmtId="0" fontId="12" fillId="0" borderId="2" xfId="0" applyFont="1" applyFill="1" applyBorder="1" applyAlignment="1">
      <alignment horizontal="left" wrapText="1"/>
    </xf>
    <xf numFmtId="0" fontId="12" fillId="0" borderId="4" xfId="0" applyFont="1" applyFill="1" applyBorder="1" applyAlignment="1">
      <alignment horizontal="left" wrapText="1"/>
    </xf>
    <xf numFmtId="0" fontId="12" fillId="0" borderId="3" xfId="0" applyFont="1" applyFill="1" applyBorder="1" applyAlignment="1">
      <alignment horizontal="left" wrapText="1"/>
    </xf>
    <xf numFmtId="9" fontId="12" fillId="0" borderId="4" xfId="0" applyNumberFormat="1" applyFont="1" applyFill="1" applyBorder="1" applyAlignment="1">
      <alignment horizontal="center" vertical="center"/>
    </xf>
    <xf numFmtId="9" fontId="12" fillId="0" borderId="3" xfId="0" applyNumberFormat="1" applyFont="1" applyFill="1" applyBorder="1" applyAlignment="1">
      <alignment horizontal="center" vertical="center"/>
    </xf>
    <xf numFmtId="0" fontId="12" fillId="0" borderId="8" xfId="0" applyFont="1" applyFill="1" applyBorder="1" applyAlignment="1">
      <alignment horizontal="center" vertical="center"/>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168" fontId="12" fillId="0" borderId="2" xfId="0" applyNumberFormat="1" applyFont="1" applyFill="1" applyBorder="1" applyAlignment="1">
      <alignment horizontal="center" vertical="center" wrapText="1"/>
    </xf>
    <xf numFmtId="168" fontId="12" fillId="0" borderId="4" xfId="0" applyNumberFormat="1" applyFont="1" applyFill="1" applyBorder="1" applyAlignment="1">
      <alignment horizontal="center" vertical="center" wrapText="1"/>
    </xf>
    <xf numFmtId="168" fontId="12" fillId="0" borderId="3"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 xfId="0" applyFont="1" applyFill="1" applyBorder="1" applyAlignment="1">
      <alignment horizontal="center" vertical="center" wrapText="1"/>
    </xf>
    <xf numFmtId="9" fontId="12" fillId="0" borderId="12" xfId="20" applyFont="1" applyFill="1" applyBorder="1" applyAlignment="1">
      <alignment horizontal="center" vertical="center"/>
    </xf>
    <xf numFmtId="9" fontId="12" fillId="0" borderId="13" xfId="20" applyFont="1" applyFill="1" applyBorder="1" applyAlignment="1">
      <alignment horizontal="center" vertical="center"/>
    </xf>
    <xf numFmtId="9" fontId="12" fillId="0" borderId="14" xfId="20" applyFont="1" applyFill="1" applyBorder="1" applyAlignment="1">
      <alignment horizontal="center" vertical="center"/>
    </xf>
    <xf numFmtId="9" fontId="8" fillId="0" borderId="2" xfId="0" applyNumberFormat="1" applyFont="1" applyFill="1" applyBorder="1" applyAlignment="1">
      <alignment horizontal="center" vertical="center" wrapText="1"/>
    </xf>
    <xf numFmtId="9" fontId="8" fillId="0" borderId="4" xfId="0" applyNumberFormat="1" applyFont="1" applyFill="1" applyBorder="1" applyAlignment="1">
      <alignment horizontal="center" vertical="center" wrapText="1"/>
    </xf>
    <xf numFmtId="9" fontId="8" fillId="0" borderId="3" xfId="0" applyNumberFormat="1" applyFont="1" applyFill="1" applyBorder="1" applyAlignment="1">
      <alignment horizontal="center" vertical="center" wrapText="1"/>
    </xf>
    <xf numFmtId="9" fontId="12" fillId="0" borderId="2" xfId="20" applyFont="1" applyFill="1" applyBorder="1" applyAlignment="1">
      <alignment horizontal="center" vertical="center"/>
    </xf>
    <xf numFmtId="9" fontId="12" fillId="0" borderId="4" xfId="20" applyFont="1" applyFill="1" applyBorder="1" applyAlignment="1">
      <alignment horizontal="center" vertical="center"/>
    </xf>
    <xf numFmtId="9" fontId="12" fillId="0" borderId="3" xfId="20" applyFont="1" applyFill="1" applyBorder="1" applyAlignment="1">
      <alignment horizontal="center" vertical="center"/>
    </xf>
    <xf numFmtId="9" fontId="16" fillId="0" borderId="2" xfId="20" applyFont="1" applyFill="1" applyBorder="1" applyAlignment="1">
      <alignment horizontal="center" vertical="center" wrapText="1"/>
    </xf>
    <xf numFmtId="9" fontId="16" fillId="0" borderId="4" xfId="20" applyFont="1" applyFill="1" applyBorder="1" applyAlignment="1">
      <alignment horizontal="center" vertical="center" wrapText="1"/>
    </xf>
    <xf numFmtId="9" fontId="16" fillId="0" borderId="3" xfId="20" applyFont="1" applyFill="1" applyBorder="1" applyAlignment="1">
      <alignment horizontal="center" vertical="center" wrapText="1"/>
    </xf>
    <xf numFmtId="9" fontId="12" fillId="0" borderId="2" xfId="20" applyFont="1" applyFill="1" applyBorder="1" applyAlignment="1">
      <alignment horizontal="center" vertical="center" wrapText="1"/>
    </xf>
    <xf numFmtId="9" fontId="12" fillId="0" borderId="4" xfId="20" applyFont="1" applyFill="1" applyBorder="1" applyAlignment="1">
      <alignment horizontal="center" vertical="center" wrapText="1"/>
    </xf>
    <xf numFmtId="9" fontId="12" fillId="0" borderId="3" xfId="20" applyFont="1" applyFill="1" applyBorder="1" applyAlignment="1">
      <alignment horizontal="center" vertical="center" wrapText="1"/>
    </xf>
    <xf numFmtId="10" fontId="12" fillId="0" borderId="2" xfId="0" applyNumberFormat="1" applyFont="1" applyFill="1" applyBorder="1" applyAlignment="1">
      <alignment horizontal="center" vertical="center" wrapText="1"/>
    </xf>
    <xf numFmtId="10" fontId="12" fillId="0" borderId="4" xfId="0" applyNumberFormat="1" applyFont="1" applyFill="1" applyBorder="1" applyAlignment="1">
      <alignment horizontal="center" vertical="center" wrapText="1"/>
    </xf>
    <xf numFmtId="10" fontId="12" fillId="0" borderId="3" xfId="0" applyNumberFormat="1" applyFont="1" applyFill="1" applyBorder="1" applyAlignment="1">
      <alignment horizontal="center" vertical="center" wrapText="1"/>
    </xf>
    <xf numFmtId="172" fontId="12" fillId="0" borderId="2" xfId="20" applyNumberFormat="1" applyFont="1" applyFill="1" applyBorder="1" applyAlignment="1">
      <alignment horizontal="center" vertical="center"/>
    </xf>
    <xf numFmtId="172" fontId="12" fillId="0" borderId="4" xfId="20" applyNumberFormat="1" applyFont="1" applyFill="1" applyBorder="1" applyAlignment="1">
      <alignment horizontal="center" vertical="center"/>
    </xf>
    <xf numFmtId="172" fontId="12" fillId="0" borderId="3" xfId="20" applyNumberFormat="1" applyFont="1" applyFill="1" applyBorder="1" applyAlignment="1">
      <alignment horizontal="center" vertical="center"/>
    </xf>
    <xf numFmtId="9" fontId="12" fillId="0" borderId="2" xfId="1" applyNumberFormat="1" applyFont="1" applyFill="1" applyBorder="1" applyAlignment="1">
      <alignment horizontal="center" vertical="center"/>
    </xf>
    <xf numFmtId="9" fontId="12" fillId="0" borderId="4" xfId="1" applyNumberFormat="1" applyFont="1" applyFill="1" applyBorder="1" applyAlignment="1">
      <alignment horizontal="center" vertical="center"/>
    </xf>
    <xf numFmtId="9" fontId="12" fillId="0" borderId="3" xfId="1" applyNumberFormat="1" applyFont="1" applyFill="1" applyBorder="1" applyAlignment="1">
      <alignment horizontal="center" vertical="center"/>
    </xf>
  </cellXfs>
  <cellStyles count="21">
    <cellStyle name="Millares" xfId="3" builtinId="3"/>
    <cellStyle name="Millares [0]" xfId="1" builtinId="6"/>
    <cellStyle name="Millares [0] 2" xfId="6" xr:uid="{00000000-0005-0000-0000-000002000000}"/>
    <cellStyle name="Millares [0] 3" xfId="15" xr:uid="{00000000-0005-0000-0000-000003000000}"/>
    <cellStyle name="Millares 10" xfId="18" xr:uid="{00000000-0005-0000-0000-000004000000}"/>
    <cellStyle name="Millares 11" xfId="19" xr:uid="{00000000-0005-0000-0000-000005000000}"/>
    <cellStyle name="Millares 2" xfId="8" xr:uid="{00000000-0005-0000-0000-000006000000}"/>
    <cellStyle name="Millares 3" xfId="9" xr:uid="{00000000-0005-0000-0000-000007000000}"/>
    <cellStyle name="Millares 4" xfId="10" xr:uid="{00000000-0005-0000-0000-000008000000}"/>
    <cellStyle name="Millares 5" xfId="11" xr:uid="{00000000-0005-0000-0000-000009000000}"/>
    <cellStyle name="Millares 6" xfId="13" xr:uid="{00000000-0005-0000-0000-00000A000000}"/>
    <cellStyle name="Millares 7" xfId="12" xr:uid="{00000000-0005-0000-0000-00000B000000}"/>
    <cellStyle name="Millares 8" xfId="14" xr:uid="{00000000-0005-0000-0000-00000C000000}"/>
    <cellStyle name="Millares 9" xfId="17" xr:uid="{00000000-0005-0000-0000-00000D000000}"/>
    <cellStyle name="Moneda" xfId="5" builtinId="4"/>
    <cellStyle name="Moneda [0]" xfId="2" builtinId="7"/>
    <cellStyle name="Moneda [0] 2" xfId="7" xr:uid="{00000000-0005-0000-0000-000010000000}"/>
    <cellStyle name="Moneda [0] 3" xfId="16" xr:uid="{00000000-0005-0000-0000-000011000000}"/>
    <cellStyle name="Normal" xfId="0" builtinId="0"/>
    <cellStyle name="Normal 2" xfId="4" xr:uid="{00000000-0005-0000-0000-000013000000}"/>
    <cellStyle name="Porcentaje" xfId="20"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BPERE~1.CAR\AppData\Local\Temp\Rar$DI00.938\POAI.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Descripción_Glosario"/>
      <sheetName val="Plan_Indicativo"/>
      <sheetName val="Listados"/>
      <sheetName val="Proyectos"/>
      <sheetName val="Programación_Financiera"/>
      <sheetName val="POAI"/>
    </sheetNames>
    <sheetDataSet>
      <sheetData sheetId="0">
        <row r="2">
          <cell r="G2" t="str">
            <v/>
          </cell>
        </row>
        <row r="3">
          <cell r="G3" t="str">
            <v/>
          </cell>
        </row>
        <row r="4">
          <cell r="G4" t="str">
            <v/>
          </cell>
        </row>
        <row r="5">
          <cell r="G5" t="str">
            <v/>
          </cell>
        </row>
        <row r="6">
          <cell r="G6" t="str">
            <v/>
          </cell>
        </row>
        <row r="7">
          <cell r="G7" t="str">
            <v/>
          </cell>
        </row>
        <row r="8">
          <cell r="G8" t="str">
            <v/>
          </cell>
        </row>
        <row r="9">
          <cell r="G9" t="str">
            <v/>
          </cell>
        </row>
        <row r="10">
          <cell r="G10" t="str">
            <v/>
          </cell>
        </row>
        <row r="11">
          <cell r="G11" t="str">
            <v/>
          </cell>
        </row>
        <row r="12">
          <cell r="G12" t="str">
            <v/>
          </cell>
        </row>
        <row r="13">
          <cell r="G13" t="str">
            <v/>
          </cell>
        </row>
        <row r="14">
          <cell r="G14" t="str">
            <v/>
          </cell>
        </row>
        <row r="15">
          <cell r="G15" t="str">
            <v/>
          </cell>
        </row>
        <row r="16">
          <cell r="G16" t="str">
            <v/>
          </cell>
        </row>
        <row r="17">
          <cell r="G17" t="str">
            <v/>
          </cell>
        </row>
        <row r="18">
          <cell r="G18" t="str">
            <v/>
          </cell>
        </row>
        <row r="19">
          <cell r="G19" t="str">
            <v/>
          </cell>
        </row>
        <row r="20">
          <cell r="G20" t="str">
            <v/>
          </cell>
        </row>
        <row r="21">
          <cell r="G21" t="str">
            <v/>
          </cell>
        </row>
        <row r="22">
          <cell r="G22" t="str">
            <v/>
          </cell>
        </row>
        <row r="23">
          <cell r="G23" t="str">
            <v/>
          </cell>
        </row>
        <row r="24">
          <cell r="G24" t="str">
            <v/>
          </cell>
        </row>
        <row r="25">
          <cell r="G25" t="str">
            <v/>
          </cell>
        </row>
        <row r="26">
          <cell r="G26" t="str">
            <v/>
          </cell>
        </row>
        <row r="27">
          <cell r="G27" t="str">
            <v/>
          </cell>
        </row>
        <row r="28">
          <cell r="G28" t="str">
            <v/>
          </cell>
        </row>
        <row r="29">
          <cell r="G29" t="str">
            <v/>
          </cell>
        </row>
        <row r="30">
          <cell r="G30" t="str">
            <v/>
          </cell>
        </row>
        <row r="31">
          <cell r="G31" t="str">
            <v/>
          </cell>
        </row>
        <row r="32">
          <cell r="G32" t="str">
            <v/>
          </cell>
        </row>
        <row r="33">
          <cell r="G33" t="str">
            <v/>
          </cell>
        </row>
        <row r="34">
          <cell r="G34" t="str">
            <v/>
          </cell>
        </row>
        <row r="35">
          <cell r="G35" t="str">
            <v/>
          </cell>
        </row>
        <row r="36">
          <cell r="G36" t="str">
            <v/>
          </cell>
        </row>
        <row r="37">
          <cell r="G37" t="str">
            <v/>
          </cell>
        </row>
        <row r="38">
          <cell r="G38" t="str">
            <v/>
          </cell>
        </row>
        <row r="39">
          <cell r="G39" t="str">
            <v/>
          </cell>
        </row>
        <row r="40">
          <cell r="G40" t="str">
            <v/>
          </cell>
        </row>
        <row r="41">
          <cell r="G41" t="str">
            <v/>
          </cell>
        </row>
        <row r="42">
          <cell r="G42" t="str">
            <v/>
          </cell>
        </row>
        <row r="43">
          <cell r="G43" t="str">
            <v/>
          </cell>
        </row>
        <row r="44">
          <cell r="G44" t="str">
            <v/>
          </cell>
        </row>
        <row r="45">
          <cell r="G45" t="str">
            <v/>
          </cell>
        </row>
        <row r="46">
          <cell r="G46" t="str">
            <v/>
          </cell>
        </row>
        <row r="47">
          <cell r="G47" t="str">
            <v/>
          </cell>
        </row>
        <row r="48">
          <cell r="G48" t="str">
            <v/>
          </cell>
        </row>
        <row r="49">
          <cell r="G49" t="str">
            <v/>
          </cell>
        </row>
        <row r="50">
          <cell r="G50" t="str">
            <v/>
          </cell>
        </row>
        <row r="51">
          <cell r="G51" t="str">
            <v/>
          </cell>
        </row>
        <row r="52">
          <cell r="G52" t="str">
            <v/>
          </cell>
        </row>
        <row r="53">
          <cell r="G53" t="str">
            <v/>
          </cell>
        </row>
        <row r="54">
          <cell r="G54" t="str">
            <v/>
          </cell>
        </row>
        <row r="55">
          <cell r="G55" t="str">
            <v/>
          </cell>
        </row>
        <row r="56">
          <cell r="G56" t="str">
            <v/>
          </cell>
        </row>
        <row r="57">
          <cell r="G57" t="str">
            <v/>
          </cell>
        </row>
        <row r="58">
          <cell r="G58" t="str">
            <v/>
          </cell>
        </row>
        <row r="59">
          <cell r="G59" t="str">
            <v/>
          </cell>
        </row>
        <row r="60">
          <cell r="G60" t="str">
            <v/>
          </cell>
        </row>
        <row r="61">
          <cell r="G61" t="str">
            <v/>
          </cell>
        </row>
        <row r="62">
          <cell r="G62" t="str">
            <v/>
          </cell>
        </row>
        <row r="63">
          <cell r="G63" t="str">
            <v/>
          </cell>
        </row>
        <row r="64">
          <cell r="G64" t="str">
            <v/>
          </cell>
        </row>
        <row r="65">
          <cell r="G65" t="str">
            <v/>
          </cell>
        </row>
        <row r="66">
          <cell r="G66" t="str">
            <v/>
          </cell>
        </row>
        <row r="67">
          <cell r="G67" t="str">
            <v/>
          </cell>
        </row>
        <row r="68">
          <cell r="G68" t="str">
            <v/>
          </cell>
        </row>
        <row r="69">
          <cell r="G69" t="str">
            <v/>
          </cell>
        </row>
        <row r="70">
          <cell r="G70" t="str">
            <v/>
          </cell>
        </row>
        <row r="71">
          <cell r="G71" t="str">
            <v/>
          </cell>
        </row>
        <row r="72">
          <cell r="G72" t="str">
            <v/>
          </cell>
        </row>
        <row r="73">
          <cell r="G73" t="str">
            <v/>
          </cell>
        </row>
        <row r="74">
          <cell r="G74" t="str">
            <v/>
          </cell>
        </row>
        <row r="75">
          <cell r="G75" t="str">
            <v/>
          </cell>
        </row>
        <row r="76">
          <cell r="G76" t="str">
            <v/>
          </cell>
        </row>
        <row r="77">
          <cell r="G77" t="str">
            <v/>
          </cell>
        </row>
        <row r="78">
          <cell r="G78" t="str">
            <v/>
          </cell>
        </row>
        <row r="79">
          <cell r="G79" t="str">
            <v/>
          </cell>
        </row>
        <row r="80">
          <cell r="G80" t="str">
            <v/>
          </cell>
        </row>
        <row r="81">
          <cell r="G81" t="str">
            <v/>
          </cell>
        </row>
        <row r="82">
          <cell r="G82" t="str">
            <v/>
          </cell>
        </row>
        <row r="83">
          <cell r="G83" t="str">
            <v/>
          </cell>
        </row>
        <row r="84">
          <cell r="G84" t="str">
            <v/>
          </cell>
        </row>
        <row r="85">
          <cell r="G85" t="str">
            <v/>
          </cell>
        </row>
        <row r="86">
          <cell r="G86" t="str">
            <v/>
          </cell>
        </row>
        <row r="87">
          <cell r="G87" t="str">
            <v/>
          </cell>
        </row>
        <row r="88">
          <cell r="G88" t="str">
            <v/>
          </cell>
        </row>
        <row r="89">
          <cell r="G89" t="str">
            <v/>
          </cell>
        </row>
        <row r="90">
          <cell r="G90" t="str">
            <v/>
          </cell>
        </row>
        <row r="91">
          <cell r="G91" t="str">
            <v/>
          </cell>
        </row>
        <row r="92">
          <cell r="G92" t="str">
            <v/>
          </cell>
        </row>
        <row r="93">
          <cell r="G93" t="str">
            <v/>
          </cell>
        </row>
        <row r="94">
          <cell r="G94" t="str">
            <v/>
          </cell>
        </row>
        <row r="95">
          <cell r="G95" t="str">
            <v/>
          </cell>
        </row>
        <row r="96">
          <cell r="G96" t="str">
            <v/>
          </cell>
        </row>
        <row r="97">
          <cell r="G97" t="str">
            <v/>
          </cell>
        </row>
        <row r="98">
          <cell r="G98" t="str">
            <v/>
          </cell>
        </row>
        <row r="99">
          <cell r="G99" t="str">
            <v/>
          </cell>
        </row>
        <row r="100">
          <cell r="G100" t="str">
            <v/>
          </cell>
        </row>
        <row r="101">
          <cell r="G101" t="str">
            <v/>
          </cell>
        </row>
        <row r="102">
          <cell r="G102" t="str">
            <v/>
          </cell>
        </row>
        <row r="103">
          <cell r="G103" t="str">
            <v/>
          </cell>
        </row>
        <row r="104">
          <cell r="G104" t="str">
            <v/>
          </cell>
        </row>
        <row r="105">
          <cell r="G105" t="str">
            <v/>
          </cell>
        </row>
        <row r="106">
          <cell r="G106" t="str">
            <v/>
          </cell>
        </row>
        <row r="107">
          <cell r="G107" t="str">
            <v/>
          </cell>
        </row>
        <row r="108">
          <cell r="G108" t="str">
            <v/>
          </cell>
        </row>
        <row r="109">
          <cell r="G109" t="str">
            <v/>
          </cell>
        </row>
        <row r="110">
          <cell r="G110" t="str">
            <v/>
          </cell>
        </row>
        <row r="111">
          <cell r="G111" t="str">
            <v/>
          </cell>
        </row>
        <row r="112">
          <cell r="G112" t="str">
            <v/>
          </cell>
        </row>
        <row r="113">
          <cell r="G113" t="str">
            <v/>
          </cell>
        </row>
        <row r="114">
          <cell r="G114" t="str">
            <v/>
          </cell>
        </row>
        <row r="115">
          <cell r="G115" t="str">
            <v/>
          </cell>
        </row>
        <row r="116">
          <cell r="G116" t="str">
            <v/>
          </cell>
        </row>
        <row r="117">
          <cell r="G117" t="str">
            <v/>
          </cell>
        </row>
        <row r="118">
          <cell r="G118" t="str">
            <v/>
          </cell>
        </row>
        <row r="119">
          <cell r="G119" t="str">
            <v/>
          </cell>
        </row>
        <row r="120">
          <cell r="G120" t="str">
            <v/>
          </cell>
        </row>
        <row r="121">
          <cell r="G121" t="str">
            <v/>
          </cell>
        </row>
        <row r="122">
          <cell r="G122" t="str">
            <v/>
          </cell>
        </row>
        <row r="123">
          <cell r="G123" t="str">
            <v/>
          </cell>
        </row>
        <row r="124">
          <cell r="G124" t="str">
            <v/>
          </cell>
        </row>
        <row r="125">
          <cell r="G125" t="str">
            <v/>
          </cell>
        </row>
        <row r="126">
          <cell r="G126" t="str">
            <v/>
          </cell>
        </row>
        <row r="127">
          <cell r="G127" t="str">
            <v/>
          </cell>
        </row>
        <row r="128">
          <cell r="G128" t="str">
            <v/>
          </cell>
        </row>
        <row r="129">
          <cell r="G129" t="str">
            <v/>
          </cell>
        </row>
        <row r="130">
          <cell r="G130" t="str">
            <v/>
          </cell>
        </row>
        <row r="131">
          <cell r="G131" t="str">
            <v/>
          </cell>
        </row>
        <row r="132">
          <cell r="G132" t="str">
            <v/>
          </cell>
        </row>
        <row r="133">
          <cell r="G133" t="str">
            <v/>
          </cell>
        </row>
        <row r="134">
          <cell r="G134" t="str">
            <v/>
          </cell>
        </row>
        <row r="135">
          <cell r="G135" t="str">
            <v/>
          </cell>
        </row>
        <row r="136">
          <cell r="G136" t="str">
            <v/>
          </cell>
        </row>
        <row r="137">
          <cell r="G137" t="str">
            <v/>
          </cell>
        </row>
        <row r="138">
          <cell r="G138" t="str">
            <v/>
          </cell>
        </row>
        <row r="139">
          <cell r="G139" t="str">
            <v/>
          </cell>
        </row>
        <row r="140">
          <cell r="G140" t="str">
            <v/>
          </cell>
        </row>
        <row r="141">
          <cell r="G141" t="str">
            <v/>
          </cell>
        </row>
        <row r="142">
          <cell r="G142" t="str">
            <v/>
          </cell>
        </row>
        <row r="143">
          <cell r="G143" t="str">
            <v/>
          </cell>
        </row>
        <row r="144">
          <cell r="G144" t="str">
            <v/>
          </cell>
        </row>
        <row r="145">
          <cell r="G145" t="str">
            <v/>
          </cell>
        </row>
        <row r="146">
          <cell r="G146" t="str">
            <v/>
          </cell>
        </row>
        <row r="147">
          <cell r="G147" t="str">
            <v/>
          </cell>
        </row>
        <row r="148">
          <cell r="G148" t="str">
            <v/>
          </cell>
        </row>
        <row r="149">
          <cell r="G149" t="str">
            <v/>
          </cell>
        </row>
        <row r="150">
          <cell r="G150" t="str">
            <v/>
          </cell>
        </row>
        <row r="151">
          <cell r="G151" t="str">
            <v/>
          </cell>
        </row>
        <row r="152">
          <cell r="G152" t="str">
            <v/>
          </cell>
        </row>
        <row r="153">
          <cell r="G153" t="str">
            <v/>
          </cell>
        </row>
        <row r="154">
          <cell r="G154" t="str">
            <v/>
          </cell>
        </row>
        <row r="155">
          <cell r="G155" t="str">
            <v/>
          </cell>
        </row>
        <row r="156">
          <cell r="G156" t="str">
            <v/>
          </cell>
        </row>
        <row r="157">
          <cell r="G157" t="str">
            <v/>
          </cell>
        </row>
        <row r="158">
          <cell r="G158" t="str">
            <v/>
          </cell>
        </row>
        <row r="159">
          <cell r="G159" t="str">
            <v/>
          </cell>
        </row>
        <row r="160">
          <cell r="G160" t="str">
            <v/>
          </cell>
        </row>
        <row r="161">
          <cell r="G161" t="str">
            <v/>
          </cell>
        </row>
        <row r="162">
          <cell r="G162" t="str">
            <v/>
          </cell>
        </row>
        <row r="163">
          <cell r="G163" t="str">
            <v/>
          </cell>
        </row>
        <row r="164">
          <cell r="G164" t="str">
            <v/>
          </cell>
        </row>
        <row r="165">
          <cell r="G165" t="str">
            <v/>
          </cell>
        </row>
        <row r="166">
          <cell r="G166" t="str">
            <v/>
          </cell>
        </row>
        <row r="167">
          <cell r="G167" t="str">
            <v/>
          </cell>
        </row>
        <row r="168">
          <cell r="G168" t="str">
            <v/>
          </cell>
        </row>
        <row r="169">
          <cell r="G169" t="str">
            <v/>
          </cell>
        </row>
        <row r="170">
          <cell r="G170" t="str">
            <v/>
          </cell>
        </row>
        <row r="171">
          <cell r="G171" t="str">
            <v/>
          </cell>
        </row>
        <row r="172">
          <cell r="G172" t="str">
            <v/>
          </cell>
        </row>
        <row r="173">
          <cell r="G173" t="str">
            <v/>
          </cell>
        </row>
        <row r="174">
          <cell r="G174" t="str">
            <v/>
          </cell>
        </row>
        <row r="175">
          <cell r="G175" t="str">
            <v/>
          </cell>
        </row>
        <row r="176">
          <cell r="G176" t="str">
            <v/>
          </cell>
        </row>
        <row r="177">
          <cell r="G177" t="str">
            <v/>
          </cell>
        </row>
        <row r="178">
          <cell r="G178" t="str">
            <v/>
          </cell>
        </row>
        <row r="179">
          <cell r="G179" t="str">
            <v/>
          </cell>
        </row>
        <row r="180">
          <cell r="G180" t="str">
            <v/>
          </cell>
        </row>
        <row r="181">
          <cell r="G181" t="str">
            <v/>
          </cell>
        </row>
        <row r="182">
          <cell r="G182" t="str">
            <v/>
          </cell>
        </row>
        <row r="183">
          <cell r="G183" t="str">
            <v/>
          </cell>
        </row>
        <row r="184">
          <cell r="G184" t="str">
            <v/>
          </cell>
        </row>
        <row r="185">
          <cell r="G185" t="str">
            <v/>
          </cell>
        </row>
        <row r="186">
          <cell r="G186" t="str">
            <v/>
          </cell>
        </row>
        <row r="187">
          <cell r="G187" t="str">
            <v/>
          </cell>
        </row>
        <row r="188">
          <cell r="G188" t="str">
            <v/>
          </cell>
        </row>
        <row r="189">
          <cell r="G189" t="str">
            <v/>
          </cell>
        </row>
        <row r="190">
          <cell r="G190" t="str">
            <v/>
          </cell>
        </row>
        <row r="191">
          <cell r="G191" t="str">
            <v/>
          </cell>
        </row>
        <row r="192">
          <cell r="G192" t="str">
            <v/>
          </cell>
        </row>
        <row r="193">
          <cell r="G193" t="str">
            <v/>
          </cell>
        </row>
        <row r="194">
          <cell r="G194" t="str">
            <v/>
          </cell>
        </row>
        <row r="195">
          <cell r="G195" t="str">
            <v/>
          </cell>
        </row>
        <row r="196">
          <cell r="G196" t="str">
            <v/>
          </cell>
        </row>
        <row r="197">
          <cell r="G197" t="str">
            <v/>
          </cell>
        </row>
        <row r="198">
          <cell r="G198" t="str">
            <v/>
          </cell>
        </row>
        <row r="199">
          <cell r="G199" t="str">
            <v/>
          </cell>
        </row>
        <row r="200">
          <cell r="G200" t="str">
            <v/>
          </cell>
        </row>
        <row r="201">
          <cell r="G201" t="str">
            <v/>
          </cell>
        </row>
        <row r="202">
          <cell r="G202" t="str">
            <v/>
          </cell>
        </row>
        <row r="203">
          <cell r="G203" t="str">
            <v/>
          </cell>
        </row>
        <row r="204">
          <cell r="G204" t="str">
            <v/>
          </cell>
        </row>
        <row r="205">
          <cell r="G205" t="str">
            <v/>
          </cell>
        </row>
        <row r="206">
          <cell r="G206" t="str">
            <v/>
          </cell>
        </row>
        <row r="207">
          <cell r="G207" t="str">
            <v/>
          </cell>
        </row>
        <row r="208">
          <cell r="G208" t="str">
            <v/>
          </cell>
        </row>
        <row r="209">
          <cell r="G209" t="str">
            <v/>
          </cell>
        </row>
        <row r="210">
          <cell r="G210" t="str">
            <v/>
          </cell>
        </row>
        <row r="211">
          <cell r="G211" t="str">
            <v/>
          </cell>
        </row>
        <row r="212">
          <cell r="G212" t="str">
            <v/>
          </cell>
        </row>
        <row r="213">
          <cell r="G213" t="str">
            <v/>
          </cell>
        </row>
        <row r="214">
          <cell r="G214" t="str">
            <v/>
          </cell>
        </row>
        <row r="215">
          <cell r="G215" t="str">
            <v/>
          </cell>
        </row>
        <row r="216">
          <cell r="G216" t="str">
            <v/>
          </cell>
        </row>
        <row r="217">
          <cell r="G217" t="str">
            <v/>
          </cell>
        </row>
        <row r="218">
          <cell r="G218" t="str">
            <v/>
          </cell>
        </row>
        <row r="219">
          <cell r="G219" t="str">
            <v/>
          </cell>
        </row>
        <row r="220">
          <cell r="G220" t="str">
            <v/>
          </cell>
        </row>
        <row r="221">
          <cell r="G221" t="str">
            <v/>
          </cell>
        </row>
        <row r="222">
          <cell r="G222" t="str">
            <v/>
          </cell>
        </row>
        <row r="223">
          <cell r="G223" t="str">
            <v/>
          </cell>
        </row>
        <row r="224">
          <cell r="G224" t="str">
            <v/>
          </cell>
        </row>
        <row r="225">
          <cell r="G225" t="str">
            <v/>
          </cell>
        </row>
        <row r="226">
          <cell r="G226" t="str">
            <v/>
          </cell>
        </row>
        <row r="227">
          <cell r="G227" t="str">
            <v/>
          </cell>
        </row>
        <row r="228">
          <cell r="G228" t="str">
            <v/>
          </cell>
        </row>
        <row r="229">
          <cell r="G229" t="str">
            <v/>
          </cell>
        </row>
        <row r="230">
          <cell r="G230" t="str">
            <v/>
          </cell>
        </row>
        <row r="231">
          <cell r="G231" t="str">
            <v/>
          </cell>
        </row>
        <row r="232">
          <cell r="G232" t="str">
            <v/>
          </cell>
        </row>
        <row r="233">
          <cell r="G233" t="str">
            <v/>
          </cell>
        </row>
        <row r="234">
          <cell r="G234" t="str">
            <v/>
          </cell>
        </row>
        <row r="235">
          <cell r="G235" t="str">
            <v/>
          </cell>
        </row>
        <row r="236">
          <cell r="G236" t="str">
            <v/>
          </cell>
        </row>
        <row r="237">
          <cell r="G237" t="str">
            <v/>
          </cell>
        </row>
        <row r="238">
          <cell r="G238" t="str">
            <v/>
          </cell>
        </row>
        <row r="239">
          <cell r="G239" t="str">
            <v/>
          </cell>
        </row>
        <row r="240">
          <cell r="G240" t="str">
            <v/>
          </cell>
        </row>
        <row r="241">
          <cell r="G241" t="str">
            <v/>
          </cell>
        </row>
        <row r="242">
          <cell r="G242" t="str">
            <v/>
          </cell>
        </row>
        <row r="243">
          <cell r="G243" t="str">
            <v/>
          </cell>
        </row>
        <row r="244">
          <cell r="G244" t="str">
            <v/>
          </cell>
        </row>
        <row r="245">
          <cell r="G245" t="str">
            <v/>
          </cell>
        </row>
        <row r="246">
          <cell r="G246" t="str">
            <v/>
          </cell>
        </row>
        <row r="247">
          <cell r="G247" t="str">
            <v/>
          </cell>
        </row>
        <row r="248">
          <cell r="G248" t="str">
            <v/>
          </cell>
        </row>
        <row r="249">
          <cell r="G249" t="str">
            <v/>
          </cell>
        </row>
        <row r="250">
          <cell r="G250" t="str">
            <v/>
          </cell>
        </row>
        <row r="251">
          <cell r="G251" t="str">
            <v/>
          </cell>
        </row>
        <row r="252">
          <cell r="G252" t="str">
            <v/>
          </cell>
        </row>
        <row r="253">
          <cell r="G253" t="str">
            <v/>
          </cell>
        </row>
        <row r="254">
          <cell r="G254" t="str">
            <v/>
          </cell>
        </row>
        <row r="255">
          <cell r="G255" t="str">
            <v/>
          </cell>
        </row>
        <row r="256">
          <cell r="G256" t="str">
            <v/>
          </cell>
        </row>
        <row r="257">
          <cell r="G257" t="str">
            <v/>
          </cell>
        </row>
        <row r="258">
          <cell r="G258" t="str">
            <v/>
          </cell>
        </row>
        <row r="259">
          <cell r="G259" t="str">
            <v/>
          </cell>
        </row>
        <row r="260">
          <cell r="G260" t="str">
            <v/>
          </cell>
        </row>
        <row r="261">
          <cell r="G261" t="str">
            <v/>
          </cell>
        </row>
        <row r="262">
          <cell r="G262" t="str">
            <v/>
          </cell>
        </row>
        <row r="263">
          <cell r="G263" t="str">
            <v/>
          </cell>
        </row>
        <row r="264">
          <cell r="G264" t="str">
            <v/>
          </cell>
        </row>
        <row r="265">
          <cell r="G265" t="str">
            <v/>
          </cell>
        </row>
        <row r="266">
          <cell r="G266" t="str">
            <v/>
          </cell>
        </row>
        <row r="267">
          <cell r="G267" t="str">
            <v/>
          </cell>
        </row>
        <row r="268">
          <cell r="G268" t="str">
            <v/>
          </cell>
        </row>
        <row r="269">
          <cell r="G269" t="str">
            <v/>
          </cell>
        </row>
        <row r="270">
          <cell r="G270" t="str">
            <v/>
          </cell>
        </row>
        <row r="271">
          <cell r="G271" t="str">
            <v/>
          </cell>
        </row>
        <row r="272">
          <cell r="G272" t="str">
            <v/>
          </cell>
        </row>
        <row r="273">
          <cell r="G273" t="str">
            <v/>
          </cell>
        </row>
        <row r="274">
          <cell r="G274" t="str">
            <v/>
          </cell>
        </row>
        <row r="275">
          <cell r="G275" t="str">
            <v/>
          </cell>
        </row>
        <row r="276">
          <cell r="G276" t="str">
            <v/>
          </cell>
        </row>
        <row r="277">
          <cell r="G277" t="str">
            <v/>
          </cell>
        </row>
        <row r="278">
          <cell r="G278" t="str">
            <v/>
          </cell>
        </row>
        <row r="279">
          <cell r="G279" t="str">
            <v/>
          </cell>
        </row>
        <row r="280">
          <cell r="G280" t="str">
            <v/>
          </cell>
        </row>
        <row r="281">
          <cell r="G281" t="str">
            <v/>
          </cell>
        </row>
        <row r="282">
          <cell r="G282" t="str">
            <v/>
          </cell>
        </row>
        <row r="283">
          <cell r="G283" t="str">
            <v/>
          </cell>
        </row>
        <row r="284">
          <cell r="G284" t="str">
            <v/>
          </cell>
        </row>
        <row r="285">
          <cell r="G285" t="str">
            <v/>
          </cell>
        </row>
        <row r="286">
          <cell r="G286" t="str">
            <v/>
          </cell>
        </row>
        <row r="287">
          <cell r="G287" t="str">
            <v/>
          </cell>
        </row>
        <row r="288">
          <cell r="G288" t="str">
            <v/>
          </cell>
        </row>
        <row r="289">
          <cell r="G289" t="str">
            <v/>
          </cell>
        </row>
        <row r="290">
          <cell r="G290" t="str">
            <v/>
          </cell>
        </row>
        <row r="291">
          <cell r="G291" t="str">
            <v/>
          </cell>
        </row>
        <row r="292">
          <cell r="G292" t="str">
            <v/>
          </cell>
        </row>
        <row r="293">
          <cell r="G293" t="str">
            <v/>
          </cell>
        </row>
        <row r="294">
          <cell r="G294" t="str">
            <v/>
          </cell>
        </row>
        <row r="295">
          <cell r="G295" t="str">
            <v/>
          </cell>
        </row>
        <row r="296">
          <cell r="G296" t="str">
            <v/>
          </cell>
        </row>
        <row r="297">
          <cell r="G297" t="str">
            <v/>
          </cell>
        </row>
        <row r="298">
          <cell r="G298" t="str">
            <v/>
          </cell>
        </row>
        <row r="299">
          <cell r="G299" t="str">
            <v/>
          </cell>
        </row>
        <row r="300">
          <cell r="G300" t="str">
            <v/>
          </cell>
        </row>
        <row r="301">
          <cell r="G301" t="str">
            <v/>
          </cell>
        </row>
        <row r="302">
          <cell r="G302" t="str">
            <v/>
          </cell>
        </row>
        <row r="303">
          <cell r="G303" t="str">
            <v/>
          </cell>
        </row>
        <row r="304">
          <cell r="G304" t="str">
            <v/>
          </cell>
        </row>
        <row r="305">
          <cell r="G305" t="str">
            <v/>
          </cell>
        </row>
        <row r="306">
          <cell r="G306" t="str">
            <v/>
          </cell>
        </row>
        <row r="307">
          <cell r="G307" t="str">
            <v/>
          </cell>
        </row>
        <row r="308">
          <cell r="G308" t="str">
            <v/>
          </cell>
        </row>
        <row r="309">
          <cell r="G309" t="str">
            <v/>
          </cell>
        </row>
        <row r="310">
          <cell r="G310" t="str">
            <v/>
          </cell>
        </row>
        <row r="311">
          <cell r="G311" t="str">
            <v/>
          </cell>
        </row>
        <row r="312">
          <cell r="G312" t="str">
            <v/>
          </cell>
        </row>
        <row r="313">
          <cell r="G313" t="str">
            <v/>
          </cell>
        </row>
        <row r="314">
          <cell r="G314" t="str">
            <v/>
          </cell>
        </row>
        <row r="315">
          <cell r="G315" t="str">
            <v/>
          </cell>
        </row>
        <row r="316">
          <cell r="G316" t="str">
            <v/>
          </cell>
        </row>
        <row r="317">
          <cell r="G317" t="str">
            <v/>
          </cell>
        </row>
        <row r="318">
          <cell r="G318" t="str">
            <v/>
          </cell>
        </row>
        <row r="319">
          <cell r="G319" t="str">
            <v/>
          </cell>
        </row>
        <row r="320">
          <cell r="G320" t="str">
            <v/>
          </cell>
        </row>
        <row r="321">
          <cell r="G321" t="str">
            <v/>
          </cell>
        </row>
        <row r="322">
          <cell r="G322" t="str">
            <v/>
          </cell>
        </row>
        <row r="323">
          <cell r="G323" t="str">
            <v/>
          </cell>
        </row>
        <row r="324">
          <cell r="G324" t="str">
            <v/>
          </cell>
        </row>
        <row r="325">
          <cell r="G325" t="str">
            <v/>
          </cell>
        </row>
        <row r="326">
          <cell r="G326" t="str">
            <v/>
          </cell>
        </row>
        <row r="327">
          <cell r="G327" t="str">
            <v/>
          </cell>
        </row>
        <row r="328">
          <cell r="G328" t="str">
            <v/>
          </cell>
        </row>
        <row r="329">
          <cell r="G329" t="str">
            <v/>
          </cell>
        </row>
        <row r="330">
          <cell r="G330" t="str">
            <v/>
          </cell>
        </row>
        <row r="331">
          <cell r="G331" t="str">
            <v/>
          </cell>
        </row>
        <row r="332">
          <cell r="G332" t="str">
            <v/>
          </cell>
        </row>
        <row r="333">
          <cell r="G333" t="str">
            <v/>
          </cell>
        </row>
        <row r="334">
          <cell r="G334" t="str">
            <v/>
          </cell>
        </row>
        <row r="335">
          <cell r="G335" t="str">
            <v/>
          </cell>
        </row>
        <row r="336">
          <cell r="G336" t="str">
            <v/>
          </cell>
        </row>
        <row r="337">
          <cell r="G337" t="str">
            <v/>
          </cell>
        </row>
        <row r="338">
          <cell r="G338" t="str">
            <v/>
          </cell>
        </row>
        <row r="339">
          <cell r="G339" t="str">
            <v/>
          </cell>
        </row>
        <row r="340">
          <cell r="G340" t="str">
            <v/>
          </cell>
        </row>
        <row r="341">
          <cell r="G341" t="str">
            <v/>
          </cell>
        </row>
        <row r="342">
          <cell r="G342" t="str">
            <v/>
          </cell>
        </row>
        <row r="343">
          <cell r="G343" t="str">
            <v/>
          </cell>
        </row>
        <row r="344">
          <cell r="G344" t="str">
            <v/>
          </cell>
        </row>
        <row r="345">
          <cell r="G345" t="str">
            <v/>
          </cell>
        </row>
        <row r="346">
          <cell r="G346" t="str">
            <v/>
          </cell>
        </row>
        <row r="347">
          <cell r="G347" t="str">
            <v/>
          </cell>
        </row>
        <row r="348">
          <cell r="G348" t="str">
            <v/>
          </cell>
        </row>
        <row r="349">
          <cell r="G349" t="str">
            <v/>
          </cell>
        </row>
        <row r="350">
          <cell r="G350" t="str">
            <v/>
          </cell>
        </row>
        <row r="351">
          <cell r="G351" t="str">
            <v/>
          </cell>
        </row>
        <row r="352">
          <cell r="G352" t="str">
            <v/>
          </cell>
        </row>
        <row r="353">
          <cell r="G353" t="str">
            <v/>
          </cell>
        </row>
        <row r="354">
          <cell r="G354" t="str">
            <v/>
          </cell>
        </row>
        <row r="355">
          <cell r="G355" t="str">
            <v/>
          </cell>
        </row>
        <row r="356">
          <cell r="G356" t="str">
            <v/>
          </cell>
        </row>
        <row r="357">
          <cell r="G357" t="str">
            <v/>
          </cell>
        </row>
        <row r="358">
          <cell r="G358" t="str">
            <v/>
          </cell>
        </row>
        <row r="359">
          <cell r="G359" t="str">
            <v/>
          </cell>
        </row>
        <row r="360">
          <cell r="G360" t="str">
            <v/>
          </cell>
        </row>
        <row r="361">
          <cell r="G361" t="str">
            <v/>
          </cell>
        </row>
        <row r="362">
          <cell r="G362" t="str">
            <v/>
          </cell>
        </row>
        <row r="363">
          <cell r="G363" t="str">
            <v/>
          </cell>
        </row>
        <row r="364">
          <cell r="G364" t="str">
            <v/>
          </cell>
        </row>
        <row r="365">
          <cell r="G365" t="str">
            <v/>
          </cell>
        </row>
        <row r="366">
          <cell r="G366" t="str">
            <v/>
          </cell>
        </row>
        <row r="367">
          <cell r="G367" t="str">
            <v/>
          </cell>
        </row>
        <row r="368">
          <cell r="G368" t="str">
            <v/>
          </cell>
        </row>
        <row r="369">
          <cell r="G369" t="str">
            <v/>
          </cell>
        </row>
        <row r="370">
          <cell r="G370" t="str">
            <v/>
          </cell>
        </row>
        <row r="371">
          <cell r="G371" t="str">
            <v/>
          </cell>
        </row>
        <row r="372">
          <cell r="G372" t="str">
            <v/>
          </cell>
        </row>
        <row r="373">
          <cell r="G373" t="str">
            <v/>
          </cell>
        </row>
        <row r="374">
          <cell r="G374" t="str">
            <v/>
          </cell>
        </row>
        <row r="375">
          <cell r="G375" t="str">
            <v/>
          </cell>
        </row>
        <row r="376">
          <cell r="G376" t="str">
            <v/>
          </cell>
        </row>
        <row r="377">
          <cell r="G377" t="str">
            <v/>
          </cell>
        </row>
        <row r="378">
          <cell r="G378" t="str">
            <v/>
          </cell>
        </row>
        <row r="379">
          <cell r="G379" t="str">
            <v/>
          </cell>
        </row>
        <row r="380">
          <cell r="G380" t="str">
            <v/>
          </cell>
        </row>
        <row r="381">
          <cell r="G381" t="str">
            <v/>
          </cell>
        </row>
        <row r="382">
          <cell r="G382" t="str">
            <v/>
          </cell>
        </row>
        <row r="383">
          <cell r="G383" t="str">
            <v/>
          </cell>
        </row>
        <row r="384">
          <cell r="G384" t="str">
            <v/>
          </cell>
        </row>
        <row r="385">
          <cell r="G385" t="str">
            <v/>
          </cell>
        </row>
        <row r="386">
          <cell r="G386" t="str">
            <v/>
          </cell>
        </row>
        <row r="387">
          <cell r="G387" t="str">
            <v/>
          </cell>
        </row>
        <row r="388">
          <cell r="G388" t="str">
            <v/>
          </cell>
        </row>
        <row r="389">
          <cell r="G389" t="str">
            <v/>
          </cell>
        </row>
        <row r="390">
          <cell r="G390" t="str">
            <v/>
          </cell>
        </row>
        <row r="391">
          <cell r="G391" t="str">
            <v/>
          </cell>
        </row>
        <row r="392">
          <cell r="G392" t="str">
            <v/>
          </cell>
        </row>
        <row r="393">
          <cell r="G393" t="str">
            <v/>
          </cell>
        </row>
        <row r="394">
          <cell r="G394" t="str">
            <v/>
          </cell>
        </row>
        <row r="395">
          <cell r="G395" t="str">
            <v/>
          </cell>
        </row>
        <row r="396">
          <cell r="G396" t="str">
            <v/>
          </cell>
        </row>
        <row r="397">
          <cell r="G397" t="str">
            <v/>
          </cell>
        </row>
        <row r="398">
          <cell r="G398" t="str">
            <v/>
          </cell>
        </row>
        <row r="399">
          <cell r="G399" t="str">
            <v/>
          </cell>
        </row>
        <row r="400">
          <cell r="G400" t="str">
            <v/>
          </cell>
        </row>
        <row r="401">
          <cell r="G401" t="str">
            <v/>
          </cell>
        </row>
        <row r="402">
          <cell r="G402" t="str">
            <v/>
          </cell>
        </row>
        <row r="403">
          <cell r="G403" t="str">
            <v/>
          </cell>
        </row>
        <row r="404">
          <cell r="G404" t="str">
            <v/>
          </cell>
        </row>
        <row r="405">
          <cell r="G405" t="str">
            <v/>
          </cell>
        </row>
        <row r="406">
          <cell r="G406" t="str">
            <v/>
          </cell>
        </row>
        <row r="407">
          <cell r="G407" t="str">
            <v/>
          </cell>
        </row>
        <row r="408">
          <cell r="G408" t="str">
            <v/>
          </cell>
        </row>
        <row r="409">
          <cell r="G409" t="str">
            <v/>
          </cell>
        </row>
        <row r="410">
          <cell r="G410" t="str">
            <v/>
          </cell>
        </row>
        <row r="411">
          <cell r="G411" t="str">
            <v/>
          </cell>
        </row>
        <row r="412">
          <cell r="G412" t="str">
            <v/>
          </cell>
        </row>
        <row r="413">
          <cell r="G413" t="str">
            <v/>
          </cell>
        </row>
        <row r="414">
          <cell r="G414" t="str">
            <v/>
          </cell>
        </row>
        <row r="415">
          <cell r="G415" t="str">
            <v/>
          </cell>
        </row>
        <row r="416">
          <cell r="G416" t="str">
            <v/>
          </cell>
        </row>
        <row r="417">
          <cell r="G417" t="str">
            <v/>
          </cell>
        </row>
        <row r="418">
          <cell r="G418" t="str">
            <v/>
          </cell>
        </row>
        <row r="419">
          <cell r="G419" t="str">
            <v/>
          </cell>
        </row>
        <row r="420">
          <cell r="G420" t="str">
            <v/>
          </cell>
        </row>
        <row r="421">
          <cell r="G421" t="str">
            <v/>
          </cell>
        </row>
        <row r="422">
          <cell r="G422" t="str">
            <v/>
          </cell>
        </row>
        <row r="423">
          <cell r="G423" t="str">
            <v/>
          </cell>
        </row>
        <row r="424">
          <cell r="G424" t="str">
            <v/>
          </cell>
        </row>
        <row r="425">
          <cell r="G425" t="str">
            <v/>
          </cell>
        </row>
        <row r="426">
          <cell r="G426" t="str">
            <v/>
          </cell>
        </row>
        <row r="427">
          <cell r="G427" t="str">
            <v/>
          </cell>
        </row>
        <row r="428">
          <cell r="G428" t="str">
            <v/>
          </cell>
        </row>
        <row r="429">
          <cell r="G429" t="str">
            <v/>
          </cell>
        </row>
        <row r="430">
          <cell r="G430" t="str">
            <v/>
          </cell>
        </row>
        <row r="431">
          <cell r="G431" t="str">
            <v/>
          </cell>
        </row>
        <row r="432">
          <cell r="G432" t="str">
            <v/>
          </cell>
        </row>
        <row r="433">
          <cell r="G433" t="str">
            <v/>
          </cell>
        </row>
        <row r="434">
          <cell r="G434" t="str">
            <v/>
          </cell>
        </row>
        <row r="435">
          <cell r="G435" t="str">
            <v/>
          </cell>
        </row>
        <row r="436">
          <cell r="G436" t="str">
            <v/>
          </cell>
        </row>
        <row r="437">
          <cell r="G437" t="str">
            <v/>
          </cell>
        </row>
        <row r="438">
          <cell r="G438" t="str">
            <v/>
          </cell>
        </row>
        <row r="439">
          <cell r="G439" t="str">
            <v/>
          </cell>
        </row>
        <row r="440">
          <cell r="G440" t="str">
            <v/>
          </cell>
        </row>
        <row r="441">
          <cell r="G441" t="str">
            <v/>
          </cell>
        </row>
        <row r="442">
          <cell r="G442" t="str">
            <v/>
          </cell>
        </row>
        <row r="443">
          <cell r="G443" t="str">
            <v/>
          </cell>
        </row>
        <row r="444">
          <cell r="G444" t="str">
            <v/>
          </cell>
        </row>
        <row r="445">
          <cell r="G445" t="str">
            <v/>
          </cell>
        </row>
        <row r="446">
          <cell r="G446" t="str">
            <v/>
          </cell>
        </row>
        <row r="447">
          <cell r="G447" t="str">
            <v/>
          </cell>
        </row>
        <row r="448">
          <cell r="G448" t="str">
            <v/>
          </cell>
        </row>
        <row r="449">
          <cell r="G449" t="str">
            <v/>
          </cell>
        </row>
        <row r="450">
          <cell r="G450" t="str">
            <v/>
          </cell>
        </row>
        <row r="451">
          <cell r="G451" t="str">
            <v/>
          </cell>
        </row>
        <row r="452">
          <cell r="G452" t="str">
            <v/>
          </cell>
        </row>
        <row r="453">
          <cell r="G453" t="str">
            <v/>
          </cell>
        </row>
        <row r="454">
          <cell r="G454" t="str">
            <v/>
          </cell>
        </row>
        <row r="455">
          <cell r="G455" t="str">
            <v/>
          </cell>
        </row>
        <row r="456">
          <cell r="G456" t="str">
            <v/>
          </cell>
        </row>
        <row r="457">
          <cell r="G457" t="str">
            <v/>
          </cell>
        </row>
        <row r="458">
          <cell r="G458" t="str">
            <v/>
          </cell>
        </row>
        <row r="459">
          <cell r="G459" t="str">
            <v/>
          </cell>
        </row>
        <row r="460">
          <cell r="G460" t="str">
            <v/>
          </cell>
        </row>
        <row r="461">
          <cell r="G461" t="str">
            <v/>
          </cell>
        </row>
        <row r="462">
          <cell r="G462" t="str">
            <v/>
          </cell>
        </row>
        <row r="463">
          <cell r="G463" t="str">
            <v/>
          </cell>
        </row>
        <row r="464">
          <cell r="G464" t="str">
            <v/>
          </cell>
        </row>
        <row r="465">
          <cell r="G465" t="str">
            <v/>
          </cell>
        </row>
        <row r="466">
          <cell r="G466" t="str">
            <v/>
          </cell>
        </row>
        <row r="467">
          <cell r="G467" t="str">
            <v/>
          </cell>
        </row>
        <row r="468">
          <cell r="G468" t="str">
            <v/>
          </cell>
        </row>
        <row r="469">
          <cell r="G469" t="str">
            <v/>
          </cell>
        </row>
        <row r="470">
          <cell r="G470" t="str">
            <v/>
          </cell>
        </row>
        <row r="471">
          <cell r="G471" t="str">
            <v/>
          </cell>
        </row>
        <row r="472">
          <cell r="G472" t="str">
            <v/>
          </cell>
        </row>
        <row r="473">
          <cell r="G473" t="str">
            <v/>
          </cell>
        </row>
        <row r="474">
          <cell r="G474" t="str">
            <v/>
          </cell>
        </row>
        <row r="475">
          <cell r="G475" t="str">
            <v/>
          </cell>
        </row>
        <row r="476">
          <cell r="G476" t="str">
            <v/>
          </cell>
        </row>
        <row r="477">
          <cell r="G477" t="str">
            <v/>
          </cell>
        </row>
        <row r="478">
          <cell r="G478" t="str">
            <v/>
          </cell>
        </row>
        <row r="479">
          <cell r="G479" t="str">
            <v/>
          </cell>
        </row>
        <row r="480">
          <cell r="G480" t="str">
            <v/>
          </cell>
        </row>
        <row r="481">
          <cell r="G481" t="str">
            <v/>
          </cell>
        </row>
        <row r="482">
          <cell r="G482" t="str">
            <v/>
          </cell>
        </row>
        <row r="483">
          <cell r="G483" t="str">
            <v/>
          </cell>
        </row>
        <row r="484">
          <cell r="G484" t="str">
            <v/>
          </cell>
        </row>
        <row r="485">
          <cell r="G485" t="str">
            <v/>
          </cell>
        </row>
        <row r="486">
          <cell r="G486" t="str">
            <v/>
          </cell>
        </row>
        <row r="487">
          <cell r="G487" t="str">
            <v/>
          </cell>
        </row>
        <row r="488">
          <cell r="G488" t="str">
            <v/>
          </cell>
        </row>
        <row r="489">
          <cell r="G489" t="str">
            <v/>
          </cell>
        </row>
        <row r="490">
          <cell r="G490" t="str">
            <v/>
          </cell>
        </row>
        <row r="491">
          <cell r="G491" t="str">
            <v/>
          </cell>
        </row>
        <row r="492">
          <cell r="G492" t="str">
            <v/>
          </cell>
        </row>
        <row r="493">
          <cell r="G493" t="str">
            <v/>
          </cell>
        </row>
        <row r="494">
          <cell r="G494" t="str">
            <v/>
          </cell>
        </row>
        <row r="495">
          <cell r="G495" t="str">
            <v/>
          </cell>
        </row>
        <row r="496">
          <cell r="G496" t="str">
            <v/>
          </cell>
        </row>
        <row r="497">
          <cell r="G497" t="str">
            <v/>
          </cell>
        </row>
        <row r="498">
          <cell r="G498" t="str">
            <v/>
          </cell>
        </row>
        <row r="499">
          <cell r="G499" t="str">
            <v/>
          </cell>
        </row>
        <row r="500">
          <cell r="G500" t="str">
            <v/>
          </cell>
        </row>
        <row r="501">
          <cell r="G501" t="str">
            <v/>
          </cell>
        </row>
        <row r="502">
          <cell r="G502" t="str">
            <v/>
          </cell>
        </row>
      </sheetData>
      <sheetData sheetId="1"/>
      <sheetData sheetId="2"/>
      <sheetData sheetId="3"/>
      <sheetData sheetId="4">
        <row r="2">
          <cell r="I2" t="str">
            <v>DESCRIPCIÓN META DE PRODCUTO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D658"/>
  <sheetViews>
    <sheetView tabSelected="1" zoomScale="70" zoomScaleNormal="70" workbookViewId="0">
      <pane ySplit="2" topLeftCell="A3" activePane="bottomLeft" state="frozen"/>
      <selection pane="bottomLeft" activeCell="E3" sqref="E3:E11"/>
    </sheetView>
  </sheetViews>
  <sheetFormatPr baseColWidth="10" defaultRowHeight="14.5" x14ac:dyDescent="0.35"/>
  <cols>
    <col min="1" max="1" width="21.54296875" customWidth="1"/>
    <col min="2" max="2" width="22.453125" customWidth="1"/>
    <col min="3" max="3" width="20.1796875" customWidth="1"/>
    <col min="4" max="4" width="18.81640625" customWidth="1"/>
    <col min="5" max="5" width="20.54296875" customWidth="1"/>
    <col min="6" max="6" width="18.54296875" customWidth="1"/>
    <col min="7" max="7" width="14.81640625" customWidth="1"/>
    <col min="8" max="8" width="18.81640625" customWidth="1"/>
    <col min="9" max="9" width="18.54296875" customWidth="1"/>
    <col min="10" max="10" width="24.81640625" customWidth="1"/>
    <col min="11" max="11" width="14.1796875" customWidth="1"/>
    <col min="12" max="12" width="20.453125" customWidth="1"/>
    <col min="13" max="13" width="16.26953125" customWidth="1"/>
    <col min="14" max="19" width="16.26953125" style="84" customWidth="1"/>
    <col min="20" max="20" width="21.453125" customWidth="1"/>
    <col min="21" max="21" width="28.7265625" customWidth="1"/>
    <col min="22" max="22" width="39" style="2" customWidth="1"/>
    <col min="23" max="23" width="30.81640625" customWidth="1"/>
    <col min="24" max="24" width="26.1796875" style="2" customWidth="1"/>
    <col min="25" max="25" width="16.54296875" customWidth="1"/>
    <col min="26" max="26" width="17.81640625" style="1" customWidth="1"/>
    <col min="27" max="38" width="17.81640625" style="83" customWidth="1"/>
    <col min="39" max="39" width="22.54296875" style="83" customWidth="1"/>
    <col min="40" max="40" width="16.26953125" customWidth="1"/>
    <col min="41" max="41" width="13.453125" style="2" customWidth="1"/>
    <col min="42" max="42" width="17" customWidth="1"/>
    <col min="43" max="43" width="17.81640625" style="9" customWidth="1"/>
    <col min="44" max="44" width="21.7265625" customWidth="1"/>
    <col min="45" max="45" width="31.54296875" customWidth="1"/>
    <col min="46" max="46" width="16.26953125" customWidth="1"/>
    <col min="47" max="47" width="111" style="87" customWidth="1"/>
    <col min="48" max="48" width="90.453125" style="19" customWidth="1"/>
    <col min="49" max="394" width="11.453125" style="19"/>
  </cols>
  <sheetData>
    <row r="1" spans="1:394" x14ac:dyDescent="0.35">
      <c r="N1" s="19"/>
      <c r="O1" s="19"/>
      <c r="P1" s="19"/>
      <c r="Q1" s="19"/>
      <c r="R1" s="19"/>
      <c r="S1" s="19"/>
      <c r="AA1" s="13"/>
      <c r="AB1" s="13"/>
      <c r="AC1" s="13"/>
      <c r="AD1" s="13"/>
      <c r="AE1" s="13"/>
      <c r="AF1" s="13"/>
      <c r="AG1" s="13"/>
      <c r="AH1" s="13"/>
      <c r="AI1" s="13"/>
      <c r="AJ1" s="13"/>
      <c r="AK1" s="13"/>
      <c r="AL1" s="13"/>
      <c r="AM1" s="13"/>
    </row>
    <row r="2" spans="1:394" s="1" customFormat="1" ht="91.5" customHeight="1" x14ac:dyDescent="0.35">
      <c r="A2" s="3" t="s">
        <v>0</v>
      </c>
      <c r="B2" s="3" t="s">
        <v>1</v>
      </c>
      <c r="C2" s="3" t="s">
        <v>2</v>
      </c>
      <c r="D2" s="3" t="s">
        <v>3</v>
      </c>
      <c r="E2" s="3" t="s">
        <v>4</v>
      </c>
      <c r="F2" s="3" t="s">
        <v>12</v>
      </c>
      <c r="G2" s="3" t="s">
        <v>240</v>
      </c>
      <c r="H2" s="3" t="s">
        <v>5</v>
      </c>
      <c r="I2" s="4" t="s">
        <v>14</v>
      </c>
      <c r="J2" s="4" t="s">
        <v>13</v>
      </c>
      <c r="K2" s="4" t="s">
        <v>231</v>
      </c>
      <c r="L2" s="4" t="s">
        <v>223</v>
      </c>
      <c r="M2" s="5" t="s">
        <v>224</v>
      </c>
      <c r="N2" s="5" t="s">
        <v>361</v>
      </c>
      <c r="O2" s="5" t="s">
        <v>362</v>
      </c>
      <c r="P2" s="175" t="s">
        <v>438</v>
      </c>
      <c r="Q2" s="175" t="s">
        <v>439</v>
      </c>
      <c r="R2" s="175" t="s">
        <v>440</v>
      </c>
      <c r="S2" s="175" t="s">
        <v>441</v>
      </c>
      <c r="T2" s="5" t="s">
        <v>6</v>
      </c>
      <c r="U2" s="5" t="s">
        <v>15</v>
      </c>
      <c r="V2" s="3" t="s">
        <v>16</v>
      </c>
      <c r="W2" s="3" t="s">
        <v>17</v>
      </c>
      <c r="X2" s="3" t="s">
        <v>8</v>
      </c>
      <c r="Y2" s="3" t="s">
        <v>7</v>
      </c>
      <c r="Z2" s="4" t="s">
        <v>226</v>
      </c>
      <c r="AA2" s="4" t="s">
        <v>325</v>
      </c>
      <c r="AB2" s="4" t="s">
        <v>363</v>
      </c>
      <c r="AC2" s="154" t="s">
        <v>416</v>
      </c>
      <c r="AD2" s="154" t="s">
        <v>417</v>
      </c>
      <c r="AE2" s="154" t="s">
        <v>418</v>
      </c>
      <c r="AF2" s="154" t="s">
        <v>420</v>
      </c>
      <c r="AG2" s="154" t="s">
        <v>10</v>
      </c>
      <c r="AH2" s="154" t="s">
        <v>11</v>
      </c>
      <c r="AI2" s="154" t="s">
        <v>421</v>
      </c>
      <c r="AJ2" s="154" t="s">
        <v>422</v>
      </c>
      <c r="AK2" s="154" t="s">
        <v>423</v>
      </c>
      <c r="AL2" s="154" t="s">
        <v>424</v>
      </c>
      <c r="AM2" s="154" t="s">
        <v>425</v>
      </c>
      <c r="AN2" s="4" t="s">
        <v>20</v>
      </c>
      <c r="AO2" s="71" t="s">
        <v>18</v>
      </c>
      <c r="AP2" s="71" t="s">
        <v>19</v>
      </c>
      <c r="AQ2" s="3" t="s">
        <v>9</v>
      </c>
      <c r="AR2" s="3" t="s">
        <v>225</v>
      </c>
      <c r="AS2" s="3" t="s">
        <v>10</v>
      </c>
      <c r="AT2" s="3" t="s">
        <v>11</v>
      </c>
      <c r="AU2" s="3" t="s">
        <v>326</v>
      </c>
      <c r="AV2" s="3" t="s">
        <v>364</v>
      </c>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c r="IM2" s="13"/>
      <c r="IN2" s="13"/>
      <c r="IO2" s="13"/>
      <c r="IP2" s="13"/>
      <c r="IQ2" s="13"/>
      <c r="IR2" s="13"/>
      <c r="IS2" s="13"/>
      <c r="IT2" s="13"/>
      <c r="IU2" s="13"/>
      <c r="IV2" s="13"/>
      <c r="IW2" s="13"/>
      <c r="IX2" s="13"/>
      <c r="IY2" s="13"/>
      <c r="IZ2" s="13"/>
      <c r="JA2" s="13"/>
      <c r="JB2" s="13"/>
      <c r="JC2" s="13"/>
      <c r="JD2" s="13"/>
      <c r="JE2" s="13"/>
      <c r="JF2" s="13"/>
      <c r="JG2" s="13"/>
      <c r="JH2" s="13"/>
      <c r="JI2" s="13"/>
      <c r="JJ2" s="13"/>
      <c r="JK2" s="13"/>
      <c r="JL2" s="13"/>
      <c r="JM2" s="13"/>
      <c r="JN2" s="13"/>
      <c r="JO2" s="13"/>
      <c r="JP2" s="13"/>
      <c r="JQ2" s="13"/>
      <c r="JR2" s="13"/>
      <c r="JS2" s="13"/>
      <c r="JT2" s="13"/>
      <c r="JU2" s="13"/>
      <c r="JV2" s="13"/>
      <c r="JW2" s="13"/>
      <c r="JX2" s="13"/>
      <c r="JY2" s="13"/>
      <c r="JZ2" s="13"/>
      <c r="KA2" s="13"/>
      <c r="KB2" s="13"/>
      <c r="KC2" s="13"/>
      <c r="KD2" s="13"/>
      <c r="KE2" s="13"/>
      <c r="KF2" s="13"/>
      <c r="KG2" s="13"/>
      <c r="KH2" s="13"/>
      <c r="KI2" s="13"/>
      <c r="KJ2" s="13"/>
      <c r="KK2" s="13"/>
      <c r="KL2" s="13"/>
      <c r="KM2" s="13"/>
      <c r="KN2" s="13"/>
      <c r="KO2" s="13"/>
      <c r="KP2" s="13"/>
      <c r="KQ2" s="13"/>
      <c r="KR2" s="13"/>
      <c r="KS2" s="13"/>
      <c r="KT2" s="13"/>
      <c r="KU2" s="13"/>
      <c r="KV2" s="13"/>
      <c r="KW2" s="13"/>
      <c r="KX2" s="13"/>
      <c r="KY2" s="13"/>
      <c r="KZ2" s="13"/>
      <c r="LA2" s="13"/>
      <c r="LB2" s="13"/>
      <c r="LC2" s="13"/>
      <c r="LD2" s="13"/>
      <c r="LE2" s="13"/>
      <c r="LF2" s="13"/>
      <c r="LG2" s="13"/>
      <c r="LH2" s="13"/>
      <c r="LI2" s="13"/>
      <c r="LJ2" s="13"/>
      <c r="LK2" s="13"/>
      <c r="LL2" s="13"/>
      <c r="LM2" s="13"/>
      <c r="LN2" s="13"/>
      <c r="LO2" s="13"/>
      <c r="LP2" s="13"/>
      <c r="LQ2" s="13"/>
      <c r="LR2" s="13"/>
      <c r="LS2" s="13"/>
      <c r="LT2" s="13"/>
      <c r="LU2" s="13"/>
      <c r="LV2" s="13"/>
      <c r="LW2" s="13"/>
      <c r="LX2" s="13"/>
      <c r="LY2" s="13"/>
      <c r="LZ2" s="13"/>
      <c r="MA2" s="13"/>
      <c r="MB2" s="13"/>
      <c r="MC2" s="13"/>
      <c r="MD2" s="13"/>
      <c r="ME2" s="13"/>
      <c r="MF2" s="13"/>
      <c r="MG2" s="13"/>
      <c r="MH2" s="13"/>
      <c r="MI2" s="13"/>
      <c r="MJ2" s="13"/>
      <c r="MK2" s="13"/>
      <c r="ML2" s="13"/>
      <c r="MM2" s="13"/>
      <c r="MN2" s="13"/>
      <c r="MO2" s="13"/>
      <c r="MP2" s="13"/>
      <c r="MQ2" s="13"/>
      <c r="MR2" s="13"/>
      <c r="MS2" s="13"/>
      <c r="MT2" s="13"/>
      <c r="MU2" s="13"/>
      <c r="MV2" s="13"/>
      <c r="MW2" s="13"/>
      <c r="MX2" s="13"/>
      <c r="MY2" s="13"/>
      <c r="MZ2" s="13"/>
      <c r="NA2" s="13"/>
      <c r="NB2" s="13"/>
      <c r="NC2" s="13"/>
      <c r="ND2" s="13"/>
      <c r="NE2" s="13"/>
      <c r="NF2" s="13"/>
      <c r="NG2" s="13"/>
      <c r="NH2" s="13"/>
      <c r="NI2" s="13"/>
      <c r="NJ2" s="13"/>
      <c r="NK2" s="13"/>
      <c r="NL2" s="13"/>
      <c r="NM2" s="13"/>
      <c r="NN2" s="13"/>
      <c r="NO2" s="13"/>
      <c r="NP2" s="13"/>
      <c r="NQ2" s="13"/>
      <c r="NR2" s="13"/>
      <c r="NS2" s="13"/>
      <c r="NT2" s="13"/>
      <c r="NU2" s="13"/>
      <c r="NV2" s="13"/>
      <c r="NW2" s="13"/>
      <c r="NX2" s="13"/>
      <c r="NY2" s="13"/>
      <c r="NZ2" s="13"/>
      <c r="OA2" s="13"/>
      <c r="OB2" s="13"/>
      <c r="OC2" s="13"/>
      <c r="OD2" s="13"/>
    </row>
    <row r="3" spans="1:394" s="14" customFormat="1" ht="114.75" customHeight="1" x14ac:dyDescent="0.35">
      <c r="A3" s="186" t="s">
        <v>23</v>
      </c>
      <c r="B3" s="186" t="s">
        <v>24</v>
      </c>
      <c r="C3" s="186" t="s">
        <v>21</v>
      </c>
      <c r="D3" s="186" t="s">
        <v>22</v>
      </c>
      <c r="E3" s="186" t="s">
        <v>25</v>
      </c>
      <c r="F3" s="225" t="s">
        <v>220</v>
      </c>
      <c r="G3" s="186">
        <v>284</v>
      </c>
      <c r="H3" s="186" t="s">
        <v>26</v>
      </c>
      <c r="I3" s="186" t="s">
        <v>27</v>
      </c>
      <c r="J3" s="186" t="s">
        <v>28</v>
      </c>
      <c r="K3" s="271">
        <v>0</v>
      </c>
      <c r="L3" s="183">
        <v>3</v>
      </c>
      <c r="M3" s="183">
        <v>0</v>
      </c>
      <c r="N3" s="183">
        <v>0</v>
      </c>
      <c r="O3" s="183">
        <v>0</v>
      </c>
      <c r="P3" s="133"/>
      <c r="Q3" s="315">
        <f>L3/16</f>
        <v>0.1875</v>
      </c>
      <c r="R3" s="330">
        <f>Q3</f>
        <v>0.1875</v>
      </c>
      <c r="S3" s="309">
        <f>SUM(R3:R65)/(5)</f>
        <v>0.29972857142857146</v>
      </c>
      <c r="T3" s="262" t="s">
        <v>29</v>
      </c>
      <c r="U3" s="265">
        <v>2017130010003</v>
      </c>
      <c r="V3" s="204" t="s">
        <v>232</v>
      </c>
      <c r="W3" s="11" t="s">
        <v>233</v>
      </c>
      <c r="X3" s="29">
        <v>17</v>
      </c>
      <c r="Y3" s="11" t="s">
        <v>44</v>
      </c>
      <c r="Z3" s="29">
        <v>17</v>
      </c>
      <c r="AA3" s="29">
        <v>6</v>
      </c>
      <c r="AB3" s="29">
        <v>7</v>
      </c>
      <c r="AC3" s="155">
        <f>(AA3+AB3)/(Z3)</f>
        <v>0.76470588235294112</v>
      </c>
      <c r="AD3" s="315">
        <f>SUM(AC3:AC11)/(6)</f>
        <v>0.3937908496732026</v>
      </c>
      <c r="AE3" s="259">
        <f>SUM(AD3:AD65)/(5)</f>
        <v>0.49989531877078319</v>
      </c>
      <c r="AF3" s="167" t="s">
        <v>426</v>
      </c>
      <c r="AG3" s="167" t="s">
        <v>427</v>
      </c>
      <c r="AH3" s="167" t="s">
        <v>428</v>
      </c>
      <c r="AI3" s="168">
        <v>38971148.68</v>
      </c>
      <c r="AJ3" s="159"/>
      <c r="AK3" s="168">
        <v>962369055.32999992</v>
      </c>
      <c r="AL3" s="168">
        <v>368700000</v>
      </c>
      <c r="AM3" s="169">
        <f>AL3/AK3</f>
        <v>0.38311705676526703</v>
      </c>
      <c r="AN3" s="30">
        <v>800</v>
      </c>
      <c r="AO3" s="23">
        <v>43862</v>
      </c>
      <c r="AP3" s="31">
        <v>43875</v>
      </c>
      <c r="AQ3" s="208" t="s">
        <v>227</v>
      </c>
      <c r="AR3" s="201">
        <v>38000000</v>
      </c>
      <c r="AS3" s="189" t="s">
        <v>38</v>
      </c>
      <c r="AT3" s="189" t="s">
        <v>39</v>
      </c>
      <c r="AU3" s="115" t="s">
        <v>360</v>
      </c>
      <c r="AV3" s="115" t="s">
        <v>398</v>
      </c>
    </row>
    <row r="4" spans="1:394" s="14" customFormat="1" ht="114.75" customHeight="1" x14ac:dyDescent="0.35">
      <c r="A4" s="187"/>
      <c r="B4" s="187"/>
      <c r="C4" s="187"/>
      <c r="D4" s="187"/>
      <c r="E4" s="187"/>
      <c r="F4" s="245"/>
      <c r="G4" s="187"/>
      <c r="H4" s="187"/>
      <c r="I4" s="187"/>
      <c r="J4" s="187"/>
      <c r="K4" s="272"/>
      <c r="L4" s="184"/>
      <c r="M4" s="184"/>
      <c r="N4" s="184"/>
      <c r="O4" s="184"/>
      <c r="P4" s="135"/>
      <c r="Q4" s="316"/>
      <c r="R4" s="331"/>
      <c r="S4" s="310"/>
      <c r="T4" s="263"/>
      <c r="U4" s="266"/>
      <c r="V4" s="204"/>
      <c r="W4" s="11" t="s">
        <v>234</v>
      </c>
      <c r="X4" s="29">
        <v>17</v>
      </c>
      <c r="Y4" s="11" t="s">
        <v>44</v>
      </c>
      <c r="Z4" s="29">
        <v>17</v>
      </c>
      <c r="AA4" s="29">
        <v>6</v>
      </c>
      <c r="AB4" s="29">
        <v>7</v>
      </c>
      <c r="AC4" s="155">
        <f t="shared" ref="AC4:AC66" si="0">(AA4+AB4)/(Z4)</f>
        <v>0.76470588235294112</v>
      </c>
      <c r="AD4" s="316"/>
      <c r="AE4" s="260"/>
      <c r="AF4" s="170"/>
      <c r="AG4" s="170"/>
      <c r="AH4" s="170"/>
      <c r="AI4" s="160"/>
      <c r="AJ4" s="160"/>
      <c r="AK4" s="160"/>
      <c r="AL4" s="160"/>
      <c r="AM4" s="29"/>
      <c r="AN4" s="30">
        <v>800</v>
      </c>
      <c r="AO4" s="23">
        <v>43862</v>
      </c>
      <c r="AP4" s="31">
        <v>43971</v>
      </c>
      <c r="AQ4" s="209"/>
      <c r="AR4" s="202"/>
      <c r="AS4" s="190"/>
      <c r="AT4" s="190"/>
      <c r="AU4" s="115" t="s">
        <v>359</v>
      </c>
      <c r="AV4" s="115" t="s">
        <v>366</v>
      </c>
    </row>
    <row r="5" spans="1:394" s="14" customFormat="1" ht="83.25" customHeight="1" x14ac:dyDescent="0.35">
      <c r="A5" s="187"/>
      <c r="B5" s="187"/>
      <c r="C5" s="187"/>
      <c r="D5" s="187"/>
      <c r="E5" s="187"/>
      <c r="F5" s="245"/>
      <c r="G5" s="187"/>
      <c r="H5" s="187"/>
      <c r="I5" s="187"/>
      <c r="J5" s="187"/>
      <c r="K5" s="272"/>
      <c r="L5" s="184"/>
      <c r="M5" s="184"/>
      <c r="N5" s="184"/>
      <c r="O5" s="184"/>
      <c r="P5" s="135"/>
      <c r="Q5" s="316"/>
      <c r="R5" s="331"/>
      <c r="S5" s="310"/>
      <c r="T5" s="263"/>
      <c r="U5" s="266"/>
      <c r="V5" s="204"/>
      <c r="W5" s="33" t="s">
        <v>235</v>
      </c>
      <c r="X5" s="29">
        <v>12</v>
      </c>
      <c r="Y5" s="11" t="s">
        <v>44</v>
      </c>
      <c r="Z5" s="29">
        <v>12</v>
      </c>
      <c r="AA5" s="29">
        <v>5</v>
      </c>
      <c r="AB5" s="29">
        <v>5</v>
      </c>
      <c r="AC5" s="155">
        <f t="shared" si="0"/>
        <v>0.83333333333333337</v>
      </c>
      <c r="AD5" s="316"/>
      <c r="AE5" s="260"/>
      <c r="AF5" s="160"/>
      <c r="AG5" s="160"/>
      <c r="AH5" s="160"/>
      <c r="AI5" s="160"/>
      <c r="AJ5" s="160"/>
      <c r="AK5" s="160"/>
      <c r="AL5" s="160"/>
      <c r="AM5" s="29"/>
      <c r="AN5" s="30">
        <v>800</v>
      </c>
      <c r="AO5" s="23">
        <v>43980</v>
      </c>
      <c r="AP5" s="31">
        <v>43646</v>
      </c>
      <c r="AQ5" s="209"/>
      <c r="AR5" s="202"/>
      <c r="AS5" s="190"/>
      <c r="AT5" s="190"/>
      <c r="AU5" s="115" t="s">
        <v>358</v>
      </c>
      <c r="AV5" s="115" t="s">
        <v>397</v>
      </c>
    </row>
    <row r="6" spans="1:394" s="15" customFormat="1" ht="102.75" customHeight="1" x14ac:dyDescent="0.3">
      <c r="A6" s="187"/>
      <c r="B6" s="187"/>
      <c r="C6" s="187"/>
      <c r="D6" s="187"/>
      <c r="E6" s="187"/>
      <c r="F6" s="245"/>
      <c r="G6" s="187"/>
      <c r="H6" s="187"/>
      <c r="I6" s="187"/>
      <c r="J6" s="187"/>
      <c r="K6" s="272"/>
      <c r="L6" s="184"/>
      <c r="M6" s="184"/>
      <c r="N6" s="184"/>
      <c r="O6" s="184"/>
      <c r="P6" s="135"/>
      <c r="Q6" s="316"/>
      <c r="R6" s="331"/>
      <c r="S6" s="310"/>
      <c r="T6" s="263"/>
      <c r="U6" s="266"/>
      <c r="V6" s="34" t="s">
        <v>45</v>
      </c>
      <c r="W6" s="11" t="s">
        <v>46</v>
      </c>
      <c r="X6" s="35">
        <v>800</v>
      </c>
      <c r="Y6" s="35" t="s">
        <v>44</v>
      </c>
      <c r="Z6" s="35">
        <v>0</v>
      </c>
      <c r="AA6" s="116">
        <v>0</v>
      </c>
      <c r="AB6" s="116">
        <v>0</v>
      </c>
      <c r="AC6" s="155"/>
      <c r="AD6" s="316"/>
      <c r="AE6" s="260"/>
      <c r="AF6" s="160"/>
      <c r="AG6" s="160"/>
      <c r="AH6" s="160"/>
      <c r="AI6" s="160"/>
      <c r="AJ6" s="160"/>
      <c r="AK6" s="160"/>
      <c r="AL6" s="160"/>
      <c r="AM6" s="146"/>
      <c r="AN6" s="82">
        <v>0</v>
      </c>
      <c r="AO6" s="23">
        <v>44013</v>
      </c>
      <c r="AP6" s="31">
        <v>44196</v>
      </c>
      <c r="AQ6" s="209"/>
      <c r="AR6" s="202"/>
      <c r="AS6" s="190"/>
      <c r="AT6" s="190"/>
      <c r="AU6" s="192" t="s">
        <v>352</v>
      </c>
      <c r="AV6" s="192" t="s">
        <v>365</v>
      </c>
    </row>
    <row r="7" spans="1:394" s="15" customFormat="1" ht="63.75" customHeight="1" x14ac:dyDescent="0.3">
      <c r="A7" s="187"/>
      <c r="B7" s="187"/>
      <c r="C7" s="187"/>
      <c r="D7" s="187"/>
      <c r="E7" s="187"/>
      <c r="F7" s="245"/>
      <c r="G7" s="187"/>
      <c r="H7" s="187"/>
      <c r="I7" s="187"/>
      <c r="J7" s="187"/>
      <c r="K7" s="272"/>
      <c r="L7" s="184"/>
      <c r="M7" s="184"/>
      <c r="N7" s="184"/>
      <c r="O7" s="184"/>
      <c r="P7" s="135"/>
      <c r="Q7" s="316"/>
      <c r="R7" s="331"/>
      <c r="S7" s="310"/>
      <c r="T7" s="263"/>
      <c r="U7" s="266"/>
      <c r="V7" s="37" t="s">
        <v>32</v>
      </c>
      <c r="W7" s="11" t="s">
        <v>30</v>
      </c>
      <c r="X7" s="35">
        <v>1</v>
      </c>
      <c r="Y7" s="35" t="s">
        <v>35</v>
      </c>
      <c r="Z7" s="35">
        <v>0</v>
      </c>
      <c r="AA7" s="116">
        <v>0</v>
      </c>
      <c r="AB7" s="116">
        <v>0</v>
      </c>
      <c r="AC7" s="155"/>
      <c r="AD7" s="316"/>
      <c r="AE7" s="260"/>
      <c r="AF7" s="160"/>
      <c r="AG7" s="160"/>
      <c r="AH7" s="160"/>
      <c r="AI7" s="160"/>
      <c r="AJ7" s="160"/>
      <c r="AK7" s="160"/>
      <c r="AL7" s="160"/>
      <c r="AM7" s="146"/>
      <c r="AN7" s="82">
        <v>800</v>
      </c>
      <c r="AO7" s="23">
        <v>44013</v>
      </c>
      <c r="AP7" s="31">
        <v>44196</v>
      </c>
      <c r="AQ7" s="209"/>
      <c r="AR7" s="202"/>
      <c r="AS7" s="190"/>
      <c r="AT7" s="190"/>
      <c r="AU7" s="294"/>
      <c r="AV7" s="294"/>
    </row>
    <row r="8" spans="1:394" s="15" customFormat="1" ht="64.5" customHeight="1" x14ac:dyDescent="0.3">
      <c r="A8" s="187"/>
      <c r="B8" s="187"/>
      <c r="C8" s="187"/>
      <c r="D8" s="187"/>
      <c r="E8" s="187"/>
      <c r="F8" s="245"/>
      <c r="G8" s="187"/>
      <c r="H8" s="187"/>
      <c r="I8" s="187"/>
      <c r="J8" s="187"/>
      <c r="K8" s="272"/>
      <c r="L8" s="184"/>
      <c r="M8" s="184"/>
      <c r="N8" s="184"/>
      <c r="O8" s="184"/>
      <c r="P8" s="135"/>
      <c r="Q8" s="316"/>
      <c r="R8" s="331"/>
      <c r="S8" s="310"/>
      <c r="T8" s="263"/>
      <c r="U8" s="266"/>
      <c r="V8" s="37" t="s">
        <v>33</v>
      </c>
      <c r="W8" s="11" t="s">
        <v>31</v>
      </c>
      <c r="X8" s="35">
        <v>0</v>
      </c>
      <c r="Y8" s="35" t="s">
        <v>36</v>
      </c>
      <c r="Z8" s="35">
        <v>0</v>
      </c>
      <c r="AA8" s="116">
        <v>0</v>
      </c>
      <c r="AB8" s="116">
        <v>0</v>
      </c>
      <c r="AC8" s="155"/>
      <c r="AD8" s="316"/>
      <c r="AE8" s="260"/>
      <c r="AF8" s="160"/>
      <c r="AG8" s="160"/>
      <c r="AH8" s="160"/>
      <c r="AI8" s="160"/>
      <c r="AJ8" s="160"/>
      <c r="AK8" s="160"/>
      <c r="AL8" s="160"/>
      <c r="AM8" s="146"/>
      <c r="AN8" s="82">
        <v>0</v>
      </c>
      <c r="AO8" s="23">
        <v>44013</v>
      </c>
      <c r="AP8" s="31">
        <v>44196</v>
      </c>
      <c r="AQ8" s="209"/>
      <c r="AR8" s="202"/>
      <c r="AS8" s="190"/>
      <c r="AT8" s="190"/>
      <c r="AU8" s="193"/>
      <c r="AV8" s="193"/>
    </row>
    <row r="9" spans="1:394" s="15" customFormat="1" ht="82.5" customHeight="1" x14ac:dyDescent="0.3">
      <c r="A9" s="187"/>
      <c r="B9" s="187"/>
      <c r="C9" s="187"/>
      <c r="D9" s="187"/>
      <c r="E9" s="187"/>
      <c r="F9" s="245"/>
      <c r="G9" s="187"/>
      <c r="H9" s="187"/>
      <c r="I9" s="187"/>
      <c r="J9" s="187"/>
      <c r="K9" s="272"/>
      <c r="L9" s="184"/>
      <c r="M9" s="184"/>
      <c r="N9" s="184"/>
      <c r="O9" s="184"/>
      <c r="P9" s="135"/>
      <c r="Q9" s="316"/>
      <c r="R9" s="331"/>
      <c r="S9" s="310"/>
      <c r="T9" s="263"/>
      <c r="U9" s="266"/>
      <c r="V9" s="186" t="s">
        <v>236</v>
      </c>
      <c r="W9" s="11" t="s">
        <v>237</v>
      </c>
      <c r="X9" s="35">
        <v>150</v>
      </c>
      <c r="Y9" s="35" t="s">
        <v>37</v>
      </c>
      <c r="Z9" s="35">
        <v>15</v>
      </c>
      <c r="AA9" s="116">
        <v>0</v>
      </c>
      <c r="AB9" s="116">
        <v>0</v>
      </c>
      <c r="AC9" s="155">
        <f t="shared" si="0"/>
        <v>0</v>
      </c>
      <c r="AD9" s="316"/>
      <c r="AE9" s="260"/>
      <c r="AF9" s="160"/>
      <c r="AG9" s="160"/>
      <c r="AH9" s="160"/>
      <c r="AI9" s="160"/>
      <c r="AJ9" s="160"/>
      <c r="AK9" s="160"/>
      <c r="AL9" s="160"/>
      <c r="AM9" s="146"/>
      <c r="AN9" s="38">
        <v>1047321</v>
      </c>
      <c r="AO9" s="23">
        <v>43863</v>
      </c>
      <c r="AP9" s="31">
        <v>44012</v>
      </c>
      <c r="AQ9" s="209"/>
      <c r="AR9" s="202"/>
      <c r="AS9" s="190"/>
      <c r="AT9" s="190"/>
      <c r="AU9" s="192" t="s">
        <v>357</v>
      </c>
      <c r="AV9" s="192" t="s">
        <v>357</v>
      </c>
    </row>
    <row r="10" spans="1:394" s="15" customFormat="1" ht="51" customHeight="1" x14ac:dyDescent="0.3">
      <c r="A10" s="187"/>
      <c r="B10" s="187"/>
      <c r="C10" s="187"/>
      <c r="D10" s="187"/>
      <c r="E10" s="187"/>
      <c r="F10" s="245"/>
      <c r="G10" s="187"/>
      <c r="H10" s="187"/>
      <c r="I10" s="187"/>
      <c r="J10" s="187"/>
      <c r="K10" s="272"/>
      <c r="L10" s="184"/>
      <c r="M10" s="184"/>
      <c r="N10" s="184"/>
      <c r="O10" s="184"/>
      <c r="P10" s="135"/>
      <c r="Q10" s="316"/>
      <c r="R10" s="331"/>
      <c r="S10" s="310"/>
      <c r="T10" s="263"/>
      <c r="U10" s="266"/>
      <c r="V10" s="187"/>
      <c r="W10" s="10" t="s">
        <v>238</v>
      </c>
      <c r="X10" s="39">
        <v>20</v>
      </c>
      <c r="Y10" s="35" t="s">
        <v>37</v>
      </c>
      <c r="Z10" s="35">
        <v>20</v>
      </c>
      <c r="AA10" s="116">
        <v>0</v>
      </c>
      <c r="AB10" s="116">
        <v>0</v>
      </c>
      <c r="AC10" s="155">
        <f t="shared" si="0"/>
        <v>0</v>
      </c>
      <c r="AD10" s="316"/>
      <c r="AE10" s="260"/>
      <c r="AF10" s="160"/>
      <c r="AG10" s="160"/>
      <c r="AH10" s="160"/>
      <c r="AI10" s="160"/>
      <c r="AJ10" s="160"/>
      <c r="AK10" s="160"/>
      <c r="AL10" s="160"/>
      <c r="AM10" s="146"/>
      <c r="AN10" s="38">
        <v>1047321</v>
      </c>
      <c r="AO10" s="23">
        <v>43863</v>
      </c>
      <c r="AP10" s="31">
        <v>44012</v>
      </c>
      <c r="AQ10" s="209"/>
      <c r="AR10" s="202"/>
      <c r="AS10" s="190"/>
      <c r="AT10" s="190"/>
      <c r="AU10" s="294"/>
      <c r="AV10" s="294"/>
    </row>
    <row r="11" spans="1:394" s="15" customFormat="1" ht="75" customHeight="1" x14ac:dyDescent="0.3">
      <c r="A11" s="188"/>
      <c r="B11" s="188"/>
      <c r="C11" s="188"/>
      <c r="D11" s="188"/>
      <c r="E11" s="188"/>
      <c r="F11" s="226"/>
      <c r="G11" s="188"/>
      <c r="H11" s="188"/>
      <c r="I11" s="188"/>
      <c r="J11" s="188"/>
      <c r="K11" s="273"/>
      <c r="L11" s="185"/>
      <c r="M11" s="185"/>
      <c r="N11" s="185"/>
      <c r="O11" s="185"/>
      <c r="P11" s="134"/>
      <c r="Q11" s="317"/>
      <c r="R11" s="332"/>
      <c r="S11" s="310"/>
      <c r="T11" s="264"/>
      <c r="U11" s="267"/>
      <c r="V11" s="188"/>
      <c r="W11" s="10" t="s">
        <v>239</v>
      </c>
      <c r="X11" s="39">
        <v>40</v>
      </c>
      <c r="Y11" s="35" t="s">
        <v>37</v>
      </c>
      <c r="Z11" s="35">
        <v>4</v>
      </c>
      <c r="AA11" s="116">
        <v>0</v>
      </c>
      <c r="AB11" s="116">
        <v>0</v>
      </c>
      <c r="AC11" s="155">
        <f t="shared" si="0"/>
        <v>0</v>
      </c>
      <c r="AD11" s="317"/>
      <c r="AE11" s="260"/>
      <c r="AF11" s="160"/>
      <c r="AG11" s="160"/>
      <c r="AH11" s="160"/>
      <c r="AI11" s="160"/>
      <c r="AJ11" s="160"/>
      <c r="AK11" s="160"/>
      <c r="AL11" s="160"/>
      <c r="AM11" s="146"/>
      <c r="AN11" s="38">
        <v>1047321</v>
      </c>
      <c r="AO11" s="23">
        <v>43863</v>
      </c>
      <c r="AP11" s="31">
        <v>44012</v>
      </c>
      <c r="AQ11" s="210"/>
      <c r="AR11" s="203"/>
      <c r="AS11" s="191"/>
      <c r="AT11" s="191"/>
      <c r="AU11" s="193"/>
      <c r="AV11" s="193"/>
    </row>
    <row r="12" spans="1:394" s="16" customFormat="1" ht="60" customHeight="1" x14ac:dyDescent="0.3">
      <c r="A12" s="204" t="s">
        <v>47</v>
      </c>
      <c r="B12" s="204" t="s">
        <v>24</v>
      </c>
      <c r="C12" s="204" t="s">
        <v>24</v>
      </c>
      <c r="D12" s="204" t="s">
        <v>48</v>
      </c>
      <c r="E12" s="204" t="s">
        <v>25</v>
      </c>
      <c r="F12" s="204" t="s">
        <v>221</v>
      </c>
      <c r="G12" s="217">
        <v>284</v>
      </c>
      <c r="H12" s="186" t="s">
        <v>49</v>
      </c>
      <c r="I12" s="186" t="s">
        <v>50</v>
      </c>
      <c r="J12" s="189">
        <v>1</v>
      </c>
      <c r="K12" s="189">
        <v>1</v>
      </c>
      <c r="L12" s="186">
        <v>0</v>
      </c>
      <c r="M12" s="186" t="s">
        <v>51</v>
      </c>
      <c r="N12" s="186">
        <v>0</v>
      </c>
      <c r="O12" s="186">
        <v>0</v>
      </c>
      <c r="P12" s="129"/>
      <c r="Q12" s="321">
        <f>L12/J12</f>
        <v>0</v>
      </c>
      <c r="R12" s="321">
        <f>SUM(Q12:Q32)/(2)</f>
        <v>0</v>
      </c>
      <c r="S12" s="310"/>
      <c r="T12" s="268" t="s">
        <v>52</v>
      </c>
      <c r="U12" s="280">
        <v>2017130010005</v>
      </c>
      <c r="V12" s="40" t="s">
        <v>53</v>
      </c>
      <c r="W12" s="40" t="s">
        <v>54</v>
      </c>
      <c r="X12" s="67">
        <v>1</v>
      </c>
      <c r="Y12" s="41" t="s">
        <v>44</v>
      </c>
      <c r="Z12" s="41">
        <v>0</v>
      </c>
      <c r="AA12" s="41">
        <v>0</v>
      </c>
      <c r="AB12" s="41">
        <v>0</v>
      </c>
      <c r="AC12" s="155"/>
      <c r="AD12" s="318">
        <f>SUM(AC12:AC32)/(18)</f>
        <v>0.36350762527233116</v>
      </c>
      <c r="AE12" s="260"/>
      <c r="AF12" s="170" t="s">
        <v>255</v>
      </c>
      <c r="AG12" s="170" t="s">
        <v>427</v>
      </c>
      <c r="AH12" s="170" t="s">
        <v>429</v>
      </c>
      <c r="AI12" s="171">
        <v>88134649.090000004</v>
      </c>
      <c r="AJ12" s="160"/>
      <c r="AK12" s="160"/>
      <c r="AL12" s="160"/>
      <c r="AM12" s="41"/>
      <c r="AN12" s="41" t="s">
        <v>252</v>
      </c>
      <c r="AO12" s="41" t="s">
        <v>41</v>
      </c>
      <c r="AP12" s="41" t="s">
        <v>43</v>
      </c>
      <c r="AQ12" s="208" t="s">
        <v>227</v>
      </c>
      <c r="AR12" s="251">
        <v>44067325</v>
      </c>
      <c r="AS12" s="249" t="s">
        <v>255</v>
      </c>
      <c r="AT12" s="249" t="s">
        <v>55</v>
      </c>
      <c r="AU12" s="192" t="s">
        <v>338</v>
      </c>
      <c r="AV12" s="192" t="s">
        <v>338</v>
      </c>
    </row>
    <row r="13" spans="1:394" s="16" customFormat="1" ht="57" customHeight="1" x14ac:dyDescent="0.3">
      <c r="A13" s="204"/>
      <c r="B13" s="204"/>
      <c r="C13" s="204"/>
      <c r="D13" s="204"/>
      <c r="E13" s="204"/>
      <c r="F13" s="204"/>
      <c r="G13" s="217"/>
      <c r="H13" s="187"/>
      <c r="I13" s="187"/>
      <c r="J13" s="190"/>
      <c r="K13" s="190"/>
      <c r="L13" s="187"/>
      <c r="M13" s="187"/>
      <c r="N13" s="187"/>
      <c r="O13" s="187"/>
      <c r="P13" s="130"/>
      <c r="Q13" s="322"/>
      <c r="R13" s="322"/>
      <c r="S13" s="310"/>
      <c r="T13" s="269"/>
      <c r="U13" s="281"/>
      <c r="V13" s="249" t="s">
        <v>246</v>
      </c>
      <c r="W13" s="40" t="s">
        <v>56</v>
      </c>
      <c r="X13" s="67">
        <v>500</v>
      </c>
      <c r="Y13" s="41" t="s">
        <v>44</v>
      </c>
      <c r="Z13" s="41">
        <v>500</v>
      </c>
      <c r="AA13" s="41">
        <v>100</v>
      </c>
      <c r="AB13" s="41">
        <v>100</v>
      </c>
      <c r="AC13" s="155">
        <f t="shared" si="0"/>
        <v>0.4</v>
      </c>
      <c r="AD13" s="319"/>
      <c r="AE13" s="260"/>
      <c r="AF13" s="160"/>
      <c r="AG13" s="160"/>
      <c r="AH13" s="160"/>
      <c r="AI13" s="160"/>
      <c r="AJ13" s="160"/>
      <c r="AK13" s="160"/>
      <c r="AL13" s="160"/>
      <c r="AM13" s="41"/>
      <c r="AN13" s="41" t="s">
        <v>252</v>
      </c>
      <c r="AO13" s="41" t="s">
        <v>57</v>
      </c>
      <c r="AP13" s="41" t="s">
        <v>58</v>
      </c>
      <c r="AQ13" s="209"/>
      <c r="AR13" s="252"/>
      <c r="AS13" s="254"/>
      <c r="AT13" s="254"/>
      <c r="AU13" s="193"/>
      <c r="AV13" s="193"/>
    </row>
    <row r="14" spans="1:394" s="16" customFormat="1" ht="28" x14ac:dyDescent="0.3">
      <c r="A14" s="204"/>
      <c r="B14" s="204"/>
      <c r="C14" s="204"/>
      <c r="D14" s="204"/>
      <c r="E14" s="204"/>
      <c r="F14" s="204"/>
      <c r="G14" s="217"/>
      <c r="H14" s="187"/>
      <c r="I14" s="187"/>
      <c r="J14" s="190"/>
      <c r="K14" s="190"/>
      <c r="L14" s="187"/>
      <c r="M14" s="187"/>
      <c r="N14" s="187"/>
      <c r="O14" s="187"/>
      <c r="P14" s="130"/>
      <c r="Q14" s="322"/>
      <c r="R14" s="322"/>
      <c r="S14" s="310"/>
      <c r="T14" s="269"/>
      <c r="U14" s="281"/>
      <c r="V14" s="250"/>
      <c r="W14" s="40" t="s">
        <v>247</v>
      </c>
      <c r="X14" s="67">
        <v>12</v>
      </c>
      <c r="Y14" s="41" t="s">
        <v>44</v>
      </c>
      <c r="Z14" s="41">
        <v>0</v>
      </c>
      <c r="AA14" s="41">
        <v>3</v>
      </c>
      <c r="AB14" s="41">
        <v>3</v>
      </c>
      <c r="AC14" s="155"/>
      <c r="AD14" s="319"/>
      <c r="AE14" s="260"/>
      <c r="AF14" s="160"/>
      <c r="AG14" s="160"/>
      <c r="AH14" s="160"/>
      <c r="AI14" s="160"/>
      <c r="AJ14" s="160"/>
      <c r="AK14" s="160"/>
      <c r="AL14" s="160"/>
      <c r="AM14" s="41"/>
      <c r="AN14" s="41" t="s">
        <v>252</v>
      </c>
      <c r="AO14" s="41" t="s">
        <v>40</v>
      </c>
      <c r="AP14" s="41" t="s">
        <v>42</v>
      </c>
      <c r="AQ14" s="209"/>
      <c r="AR14" s="252"/>
      <c r="AS14" s="254"/>
      <c r="AT14" s="254"/>
      <c r="AU14" s="51" t="s">
        <v>339</v>
      </c>
      <c r="AV14" s="51" t="s">
        <v>368</v>
      </c>
    </row>
    <row r="15" spans="1:394" s="16" customFormat="1" ht="85.5" customHeight="1" x14ac:dyDescent="0.3">
      <c r="A15" s="204"/>
      <c r="B15" s="204"/>
      <c r="C15" s="204"/>
      <c r="D15" s="204"/>
      <c r="E15" s="204"/>
      <c r="F15" s="204"/>
      <c r="G15" s="217"/>
      <c r="H15" s="187"/>
      <c r="I15" s="187"/>
      <c r="J15" s="190"/>
      <c r="K15" s="190"/>
      <c r="L15" s="187"/>
      <c r="M15" s="187"/>
      <c r="N15" s="187"/>
      <c r="O15" s="187"/>
      <c r="P15" s="130"/>
      <c r="Q15" s="322"/>
      <c r="R15" s="322"/>
      <c r="S15" s="310"/>
      <c r="T15" s="269"/>
      <c r="U15" s="281"/>
      <c r="V15" s="42" t="s">
        <v>248</v>
      </c>
      <c r="W15" s="42" t="s">
        <v>59</v>
      </c>
      <c r="X15" s="41">
        <v>500</v>
      </c>
      <c r="Y15" s="41" t="s">
        <v>60</v>
      </c>
      <c r="Z15" s="41">
        <v>500</v>
      </c>
      <c r="AA15" s="41">
        <v>150</v>
      </c>
      <c r="AB15" s="41">
        <v>0</v>
      </c>
      <c r="AC15" s="155">
        <f t="shared" si="0"/>
        <v>0.3</v>
      </c>
      <c r="AD15" s="319"/>
      <c r="AE15" s="260"/>
      <c r="AF15" s="160"/>
      <c r="AG15" s="160"/>
      <c r="AH15" s="160"/>
      <c r="AI15" s="160"/>
      <c r="AJ15" s="160"/>
      <c r="AK15" s="160"/>
      <c r="AL15" s="160"/>
      <c r="AM15" s="41"/>
      <c r="AN15" s="41" t="s">
        <v>253</v>
      </c>
      <c r="AO15" s="41" t="s">
        <v>57</v>
      </c>
      <c r="AP15" s="41" t="s">
        <v>58</v>
      </c>
      <c r="AQ15" s="209"/>
      <c r="AR15" s="252"/>
      <c r="AS15" s="254"/>
      <c r="AT15" s="254"/>
      <c r="AU15" s="51" t="s">
        <v>340</v>
      </c>
      <c r="AV15" s="51"/>
    </row>
    <row r="16" spans="1:394" s="16" customFormat="1" ht="28" x14ac:dyDescent="0.3">
      <c r="A16" s="204"/>
      <c r="B16" s="204"/>
      <c r="C16" s="204"/>
      <c r="D16" s="204"/>
      <c r="E16" s="204"/>
      <c r="F16" s="204"/>
      <c r="G16" s="217"/>
      <c r="H16" s="187"/>
      <c r="I16" s="187"/>
      <c r="J16" s="190"/>
      <c r="K16" s="190"/>
      <c r="L16" s="187"/>
      <c r="M16" s="187"/>
      <c r="N16" s="187"/>
      <c r="O16" s="187"/>
      <c r="P16" s="130"/>
      <c r="Q16" s="322"/>
      <c r="R16" s="322"/>
      <c r="S16" s="310"/>
      <c r="T16" s="269"/>
      <c r="U16" s="281"/>
      <c r="V16" s="249" t="s">
        <v>249</v>
      </c>
      <c r="W16" s="42" t="s">
        <v>250</v>
      </c>
      <c r="X16" s="41">
        <v>12</v>
      </c>
      <c r="Y16" s="41" t="s">
        <v>44</v>
      </c>
      <c r="Z16" s="41">
        <v>12</v>
      </c>
      <c r="AA16" s="41">
        <v>4</v>
      </c>
      <c r="AB16" s="41">
        <v>0</v>
      </c>
      <c r="AC16" s="155">
        <f t="shared" si="0"/>
        <v>0.33333333333333331</v>
      </c>
      <c r="AD16" s="319"/>
      <c r="AE16" s="260"/>
      <c r="AF16" s="160"/>
      <c r="AG16" s="160"/>
      <c r="AH16" s="160"/>
      <c r="AI16" s="160"/>
      <c r="AJ16" s="160"/>
      <c r="AK16" s="160"/>
      <c r="AL16" s="160"/>
      <c r="AM16" s="41"/>
      <c r="AN16" s="41" t="s">
        <v>254</v>
      </c>
      <c r="AO16" s="41" t="s">
        <v>40</v>
      </c>
      <c r="AP16" s="41" t="s">
        <v>42</v>
      </c>
      <c r="AQ16" s="209"/>
      <c r="AR16" s="252"/>
      <c r="AS16" s="254"/>
      <c r="AT16" s="254"/>
      <c r="AU16" s="51" t="s">
        <v>341</v>
      </c>
      <c r="AV16" s="51" t="s">
        <v>369</v>
      </c>
    </row>
    <row r="17" spans="1:48" s="16" customFormat="1" ht="41.25" customHeight="1" x14ac:dyDescent="0.3">
      <c r="A17" s="204"/>
      <c r="B17" s="204"/>
      <c r="C17" s="204"/>
      <c r="D17" s="204"/>
      <c r="E17" s="204"/>
      <c r="F17" s="204"/>
      <c r="G17" s="217"/>
      <c r="H17" s="187"/>
      <c r="I17" s="187"/>
      <c r="J17" s="190"/>
      <c r="K17" s="190"/>
      <c r="L17" s="187"/>
      <c r="M17" s="187"/>
      <c r="N17" s="187"/>
      <c r="O17" s="187"/>
      <c r="P17" s="130"/>
      <c r="Q17" s="322"/>
      <c r="R17" s="322"/>
      <c r="S17" s="310"/>
      <c r="T17" s="269"/>
      <c r="U17" s="281"/>
      <c r="V17" s="250"/>
      <c r="W17" s="42" t="s">
        <v>61</v>
      </c>
      <c r="X17" s="41">
        <v>12</v>
      </c>
      <c r="Y17" s="41" t="s">
        <v>44</v>
      </c>
      <c r="Z17" s="41">
        <v>22</v>
      </c>
      <c r="AA17" s="41">
        <v>22</v>
      </c>
      <c r="AB17" s="41">
        <v>0</v>
      </c>
      <c r="AC17" s="155">
        <f t="shared" si="0"/>
        <v>1</v>
      </c>
      <c r="AD17" s="319"/>
      <c r="AE17" s="260"/>
      <c r="AF17" s="160"/>
      <c r="AG17" s="160"/>
      <c r="AH17" s="160"/>
      <c r="AI17" s="160"/>
      <c r="AJ17" s="160"/>
      <c r="AK17" s="160"/>
      <c r="AL17" s="160"/>
      <c r="AM17" s="41"/>
      <c r="AN17" s="41" t="s">
        <v>252</v>
      </c>
      <c r="AO17" s="41" t="s">
        <v>40</v>
      </c>
      <c r="AP17" s="41" t="s">
        <v>42</v>
      </c>
      <c r="AQ17" s="209"/>
      <c r="AR17" s="252"/>
      <c r="AS17" s="254"/>
      <c r="AT17" s="254"/>
      <c r="AU17" s="51" t="s">
        <v>342</v>
      </c>
      <c r="AV17" s="51" t="s">
        <v>370</v>
      </c>
    </row>
    <row r="18" spans="1:48" s="16" customFormat="1" ht="85.5" customHeight="1" x14ac:dyDescent="0.3">
      <c r="A18" s="204"/>
      <c r="B18" s="204"/>
      <c r="C18" s="204"/>
      <c r="D18" s="204"/>
      <c r="E18" s="204"/>
      <c r="F18" s="204"/>
      <c r="G18" s="217"/>
      <c r="H18" s="187"/>
      <c r="I18" s="187"/>
      <c r="J18" s="190"/>
      <c r="K18" s="190"/>
      <c r="L18" s="187"/>
      <c r="M18" s="187"/>
      <c r="N18" s="187"/>
      <c r="O18" s="187"/>
      <c r="P18" s="130"/>
      <c r="Q18" s="322"/>
      <c r="R18" s="322"/>
      <c r="S18" s="310"/>
      <c r="T18" s="269"/>
      <c r="U18" s="281"/>
      <c r="V18" s="255" t="s">
        <v>251</v>
      </c>
      <c r="W18" s="42" t="s">
        <v>62</v>
      </c>
      <c r="X18" s="41">
        <v>11</v>
      </c>
      <c r="Y18" s="41" t="s">
        <v>63</v>
      </c>
      <c r="Z18" s="41">
        <v>6</v>
      </c>
      <c r="AA18" s="41">
        <v>4</v>
      </c>
      <c r="AB18" s="90">
        <v>0</v>
      </c>
      <c r="AC18" s="155">
        <f t="shared" si="0"/>
        <v>0.66666666666666663</v>
      </c>
      <c r="AD18" s="319"/>
      <c r="AE18" s="260"/>
      <c r="AF18" s="160"/>
      <c r="AG18" s="160"/>
      <c r="AH18" s="160"/>
      <c r="AI18" s="160"/>
      <c r="AJ18" s="160"/>
      <c r="AK18" s="160"/>
      <c r="AL18" s="160"/>
      <c r="AM18" s="147"/>
      <c r="AN18" s="249" t="s">
        <v>252</v>
      </c>
      <c r="AO18" s="257" t="s">
        <v>40</v>
      </c>
      <c r="AP18" s="249" t="s">
        <v>42</v>
      </c>
      <c r="AQ18" s="209"/>
      <c r="AR18" s="252"/>
      <c r="AS18" s="254"/>
      <c r="AT18" s="254"/>
      <c r="AU18" s="51" t="s">
        <v>343</v>
      </c>
      <c r="AV18" s="51" t="s">
        <v>371</v>
      </c>
    </row>
    <row r="19" spans="1:48" s="15" customFormat="1" ht="45" customHeight="1" x14ac:dyDescent="0.3">
      <c r="A19" s="204"/>
      <c r="B19" s="204"/>
      <c r="C19" s="204"/>
      <c r="D19" s="204"/>
      <c r="E19" s="204"/>
      <c r="F19" s="204"/>
      <c r="G19" s="217"/>
      <c r="H19" s="187"/>
      <c r="I19" s="187"/>
      <c r="J19" s="190"/>
      <c r="K19" s="190"/>
      <c r="L19" s="187"/>
      <c r="M19" s="187"/>
      <c r="N19" s="187"/>
      <c r="O19" s="187"/>
      <c r="P19" s="130"/>
      <c r="Q19" s="322"/>
      <c r="R19" s="322"/>
      <c r="S19" s="310"/>
      <c r="T19" s="269"/>
      <c r="U19" s="281"/>
      <c r="V19" s="256"/>
      <c r="W19" s="42" t="s">
        <v>64</v>
      </c>
      <c r="X19" s="41">
        <v>500</v>
      </c>
      <c r="Y19" s="41" t="s">
        <v>44</v>
      </c>
      <c r="Z19" s="41">
        <v>500</v>
      </c>
      <c r="AA19" s="91">
        <v>500</v>
      </c>
      <c r="AB19" s="91">
        <v>0</v>
      </c>
      <c r="AC19" s="155">
        <f t="shared" si="0"/>
        <v>1</v>
      </c>
      <c r="AD19" s="319"/>
      <c r="AE19" s="260"/>
      <c r="AF19" s="160"/>
      <c r="AG19" s="160"/>
      <c r="AH19" s="160"/>
      <c r="AI19" s="160"/>
      <c r="AJ19" s="160"/>
      <c r="AK19" s="160"/>
      <c r="AL19" s="160"/>
      <c r="AM19" s="148"/>
      <c r="AN19" s="250"/>
      <c r="AO19" s="258"/>
      <c r="AP19" s="250"/>
      <c r="AQ19" s="209"/>
      <c r="AR19" s="252"/>
      <c r="AS19" s="254"/>
      <c r="AT19" s="254"/>
      <c r="AU19" s="51" t="s">
        <v>344</v>
      </c>
      <c r="AV19" s="51" t="s">
        <v>372</v>
      </c>
    </row>
    <row r="20" spans="1:48" s="15" customFormat="1" ht="45" customHeight="1" x14ac:dyDescent="0.3">
      <c r="A20" s="204"/>
      <c r="B20" s="204"/>
      <c r="C20" s="204"/>
      <c r="D20" s="204"/>
      <c r="E20" s="204"/>
      <c r="F20" s="204"/>
      <c r="G20" s="217"/>
      <c r="H20" s="188"/>
      <c r="I20" s="188"/>
      <c r="J20" s="191"/>
      <c r="K20" s="191"/>
      <c r="L20" s="188"/>
      <c r="M20" s="188"/>
      <c r="N20" s="188"/>
      <c r="O20" s="188"/>
      <c r="P20" s="131"/>
      <c r="Q20" s="323"/>
      <c r="R20" s="322"/>
      <c r="S20" s="310"/>
      <c r="T20" s="270"/>
      <c r="U20" s="282"/>
      <c r="V20" s="42" t="s">
        <v>65</v>
      </c>
      <c r="W20" s="43" t="s">
        <v>66</v>
      </c>
      <c r="X20" s="43">
        <v>6</v>
      </c>
      <c r="Y20" s="43" t="s">
        <v>67</v>
      </c>
      <c r="Z20" s="43">
        <v>6</v>
      </c>
      <c r="AA20" s="43">
        <v>2</v>
      </c>
      <c r="AB20" s="43">
        <v>1</v>
      </c>
      <c r="AC20" s="155">
        <f t="shared" si="0"/>
        <v>0.5</v>
      </c>
      <c r="AD20" s="319"/>
      <c r="AE20" s="260"/>
      <c r="AF20" s="160"/>
      <c r="AG20" s="160"/>
      <c r="AH20" s="160"/>
      <c r="AI20" s="160"/>
      <c r="AJ20" s="160"/>
      <c r="AK20" s="160"/>
      <c r="AL20" s="160"/>
      <c r="AM20" s="43"/>
      <c r="AN20" s="41" t="s">
        <v>252</v>
      </c>
      <c r="AO20" s="41" t="s">
        <v>68</v>
      </c>
      <c r="AP20" s="41" t="s">
        <v>58</v>
      </c>
      <c r="AQ20" s="209"/>
      <c r="AR20" s="252"/>
      <c r="AS20" s="254"/>
      <c r="AT20" s="254"/>
      <c r="AU20" s="115" t="s">
        <v>345</v>
      </c>
      <c r="AV20" s="115" t="s">
        <v>345</v>
      </c>
    </row>
    <row r="21" spans="1:48" s="15" customFormat="1" ht="75" customHeight="1" x14ac:dyDescent="0.3">
      <c r="A21" s="204"/>
      <c r="B21" s="204"/>
      <c r="C21" s="204"/>
      <c r="D21" s="204"/>
      <c r="E21" s="204"/>
      <c r="F21" s="204"/>
      <c r="G21" s="217"/>
      <c r="H21" s="204" t="s">
        <v>49</v>
      </c>
      <c r="I21" s="204" t="s">
        <v>71</v>
      </c>
      <c r="J21" s="204">
        <v>1</v>
      </c>
      <c r="K21" s="217">
        <v>0</v>
      </c>
      <c r="L21" s="204">
        <v>0</v>
      </c>
      <c r="M21" s="204" t="s">
        <v>72</v>
      </c>
      <c r="N21" s="186">
        <v>0</v>
      </c>
      <c r="O21" s="186">
        <v>0</v>
      </c>
      <c r="P21" s="129"/>
      <c r="Q21" s="321">
        <f>L21/J21</f>
        <v>0</v>
      </c>
      <c r="R21" s="322"/>
      <c r="S21" s="310"/>
      <c r="T21" s="216" t="s">
        <v>73</v>
      </c>
      <c r="U21" s="215">
        <v>2017130010034</v>
      </c>
      <c r="V21" s="45" t="s">
        <v>69</v>
      </c>
      <c r="W21" s="41" t="s">
        <v>70</v>
      </c>
      <c r="X21" s="41">
        <v>17</v>
      </c>
      <c r="Y21" s="41" t="s">
        <v>63</v>
      </c>
      <c r="Z21" s="41">
        <v>17</v>
      </c>
      <c r="AA21" s="41">
        <v>16</v>
      </c>
      <c r="AB21" s="41">
        <v>4</v>
      </c>
      <c r="AC21" s="155">
        <f t="shared" si="0"/>
        <v>1.1764705882352942</v>
      </c>
      <c r="AD21" s="319"/>
      <c r="AE21" s="260"/>
      <c r="AF21" s="170" t="s">
        <v>430</v>
      </c>
      <c r="AG21" s="170" t="s">
        <v>427</v>
      </c>
      <c r="AH21" s="170" t="s">
        <v>431</v>
      </c>
      <c r="AI21" s="171">
        <v>453414326.26999998</v>
      </c>
      <c r="AJ21" s="171">
        <v>135400000</v>
      </c>
      <c r="AK21" s="160"/>
      <c r="AL21" s="160"/>
      <c r="AM21" s="41"/>
      <c r="AN21" s="41" t="s">
        <v>252</v>
      </c>
      <c r="AO21" s="41" t="s">
        <v>68</v>
      </c>
      <c r="AP21" s="41" t="s">
        <v>42</v>
      </c>
      <c r="AQ21" s="209"/>
      <c r="AR21" s="252"/>
      <c r="AS21" s="254"/>
      <c r="AT21" s="254"/>
      <c r="AU21" s="51" t="s">
        <v>346</v>
      </c>
      <c r="AV21" s="51" t="s">
        <v>373</v>
      </c>
    </row>
    <row r="22" spans="1:48" s="15" customFormat="1" ht="24" x14ac:dyDescent="0.3">
      <c r="A22" s="204"/>
      <c r="B22" s="204"/>
      <c r="C22" s="204"/>
      <c r="D22" s="204"/>
      <c r="E22" s="204"/>
      <c r="F22" s="204"/>
      <c r="G22" s="217"/>
      <c r="H22" s="204"/>
      <c r="I22" s="204"/>
      <c r="J22" s="204"/>
      <c r="K22" s="217"/>
      <c r="L22" s="204"/>
      <c r="M22" s="204"/>
      <c r="N22" s="187"/>
      <c r="O22" s="187"/>
      <c r="P22" s="130"/>
      <c r="Q22" s="322"/>
      <c r="R22" s="322"/>
      <c r="S22" s="310"/>
      <c r="T22" s="216"/>
      <c r="U22" s="215"/>
      <c r="V22" s="45" t="s">
        <v>74</v>
      </c>
      <c r="W22" s="41" t="s">
        <v>75</v>
      </c>
      <c r="X22" s="41">
        <v>4</v>
      </c>
      <c r="Y22" s="41" t="s">
        <v>67</v>
      </c>
      <c r="Z22" s="43">
        <v>4</v>
      </c>
      <c r="AA22" s="43">
        <v>0</v>
      </c>
      <c r="AB22" s="43">
        <v>0</v>
      </c>
      <c r="AC22" s="155">
        <f t="shared" si="0"/>
        <v>0</v>
      </c>
      <c r="AD22" s="319"/>
      <c r="AE22" s="260"/>
      <c r="AF22" s="160"/>
      <c r="AG22" s="160"/>
      <c r="AH22" s="160"/>
      <c r="AI22" s="160"/>
      <c r="AJ22" s="160"/>
      <c r="AK22" s="160"/>
      <c r="AL22" s="160"/>
      <c r="AM22" s="43"/>
      <c r="AN22" s="41" t="s">
        <v>252</v>
      </c>
      <c r="AO22" s="41" t="s">
        <v>41</v>
      </c>
      <c r="AP22" s="41" t="s">
        <v>41</v>
      </c>
      <c r="AQ22" s="209"/>
      <c r="AR22" s="252"/>
      <c r="AS22" s="254"/>
      <c r="AT22" s="254"/>
      <c r="AU22" s="51"/>
      <c r="AV22" s="51"/>
    </row>
    <row r="23" spans="1:48" s="15" customFormat="1" ht="36" x14ac:dyDescent="0.3">
      <c r="A23" s="204"/>
      <c r="B23" s="204"/>
      <c r="C23" s="204"/>
      <c r="D23" s="204"/>
      <c r="E23" s="204"/>
      <c r="F23" s="204"/>
      <c r="G23" s="217"/>
      <c r="H23" s="204"/>
      <c r="I23" s="204"/>
      <c r="J23" s="204"/>
      <c r="K23" s="217"/>
      <c r="L23" s="204"/>
      <c r="M23" s="204"/>
      <c r="N23" s="187"/>
      <c r="O23" s="187"/>
      <c r="P23" s="130"/>
      <c r="Q23" s="322"/>
      <c r="R23" s="322"/>
      <c r="S23" s="310"/>
      <c r="T23" s="216"/>
      <c r="U23" s="215"/>
      <c r="V23" s="45" t="s">
        <v>76</v>
      </c>
      <c r="W23" s="41" t="s">
        <v>77</v>
      </c>
      <c r="X23" s="41">
        <v>6</v>
      </c>
      <c r="Y23" s="41" t="s">
        <v>67</v>
      </c>
      <c r="Z23" s="43">
        <v>6</v>
      </c>
      <c r="AA23" s="43">
        <v>0</v>
      </c>
      <c r="AB23" s="43">
        <v>0</v>
      </c>
      <c r="AC23" s="155">
        <f t="shared" si="0"/>
        <v>0</v>
      </c>
      <c r="AD23" s="319"/>
      <c r="AE23" s="260"/>
      <c r="AF23" s="160"/>
      <c r="AG23" s="160"/>
      <c r="AH23" s="160"/>
      <c r="AI23" s="160"/>
      <c r="AJ23" s="160"/>
      <c r="AK23" s="160"/>
      <c r="AL23" s="160"/>
      <c r="AM23" s="43"/>
      <c r="AN23" s="41" t="s">
        <v>252</v>
      </c>
      <c r="AO23" s="41" t="s">
        <v>41</v>
      </c>
      <c r="AP23" s="41" t="s">
        <v>41</v>
      </c>
      <c r="AQ23" s="209"/>
      <c r="AR23" s="252"/>
      <c r="AS23" s="254"/>
      <c r="AT23" s="254"/>
      <c r="AU23" s="51"/>
      <c r="AV23" s="51"/>
    </row>
    <row r="24" spans="1:48" s="15" customFormat="1" ht="78.75" customHeight="1" x14ac:dyDescent="0.3">
      <c r="A24" s="204"/>
      <c r="B24" s="204"/>
      <c r="C24" s="204"/>
      <c r="D24" s="204"/>
      <c r="E24" s="204"/>
      <c r="F24" s="204"/>
      <c r="G24" s="217"/>
      <c r="H24" s="204"/>
      <c r="I24" s="204"/>
      <c r="J24" s="204"/>
      <c r="K24" s="217"/>
      <c r="L24" s="204"/>
      <c r="M24" s="204"/>
      <c r="N24" s="187"/>
      <c r="O24" s="187"/>
      <c r="P24" s="130"/>
      <c r="Q24" s="322"/>
      <c r="R24" s="322"/>
      <c r="S24" s="310"/>
      <c r="T24" s="216"/>
      <c r="U24" s="215"/>
      <c r="V24" s="45" t="s">
        <v>256</v>
      </c>
      <c r="W24" s="41" t="s">
        <v>257</v>
      </c>
      <c r="X24" s="41">
        <v>4</v>
      </c>
      <c r="Y24" s="41" t="s">
        <v>78</v>
      </c>
      <c r="Z24" s="43">
        <v>4</v>
      </c>
      <c r="AA24" s="43">
        <v>2</v>
      </c>
      <c r="AB24" s="43">
        <v>0</v>
      </c>
      <c r="AC24" s="155">
        <f t="shared" si="0"/>
        <v>0.5</v>
      </c>
      <c r="AD24" s="319"/>
      <c r="AE24" s="260"/>
      <c r="AF24" s="160"/>
      <c r="AG24" s="160"/>
      <c r="AH24" s="160"/>
      <c r="AI24" s="160"/>
      <c r="AJ24" s="160"/>
      <c r="AK24" s="160"/>
      <c r="AL24" s="160"/>
      <c r="AM24" s="43"/>
      <c r="AN24" s="41" t="s">
        <v>252</v>
      </c>
      <c r="AO24" s="43" t="s">
        <v>79</v>
      </c>
      <c r="AP24" s="43" t="s">
        <v>79</v>
      </c>
      <c r="AQ24" s="209"/>
      <c r="AR24" s="252"/>
      <c r="AS24" s="254"/>
      <c r="AT24" s="254"/>
      <c r="AU24" s="51" t="s">
        <v>347</v>
      </c>
      <c r="AV24" s="51" t="s">
        <v>374</v>
      </c>
    </row>
    <row r="25" spans="1:48" s="15" customFormat="1" ht="60" customHeight="1" x14ac:dyDescent="0.3">
      <c r="A25" s="204"/>
      <c r="B25" s="204"/>
      <c r="C25" s="204"/>
      <c r="D25" s="204"/>
      <c r="E25" s="204"/>
      <c r="F25" s="204"/>
      <c r="G25" s="217"/>
      <c r="H25" s="204"/>
      <c r="I25" s="204"/>
      <c r="J25" s="204"/>
      <c r="K25" s="217"/>
      <c r="L25" s="204"/>
      <c r="M25" s="204"/>
      <c r="N25" s="187"/>
      <c r="O25" s="187"/>
      <c r="P25" s="130"/>
      <c r="Q25" s="322"/>
      <c r="R25" s="322"/>
      <c r="S25" s="310"/>
      <c r="T25" s="216"/>
      <c r="U25" s="215"/>
      <c r="V25" s="45" t="s">
        <v>80</v>
      </c>
      <c r="W25" s="41" t="s">
        <v>62</v>
      </c>
      <c r="X25" s="41">
        <v>3</v>
      </c>
      <c r="Y25" s="41" t="s">
        <v>44</v>
      </c>
      <c r="Z25" s="43">
        <v>3</v>
      </c>
      <c r="AA25" s="43">
        <v>1</v>
      </c>
      <c r="AB25" s="43">
        <v>1</v>
      </c>
      <c r="AC25" s="155">
        <f t="shared" si="0"/>
        <v>0.66666666666666663</v>
      </c>
      <c r="AD25" s="319"/>
      <c r="AE25" s="260"/>
      <c r="AF25" s="160"/>
      <c r="AG25" s="160"/>
      <c r="AH25" s="160"/>
      <c r="AI25" s="160"/>
      <c r="AJ25" s="160"/>
      <c r="AK25" s="160"/>
      <c r="AL25" s="160"/>
      <c r="AM25" s="43"/>
      <c r="AN25" s="41" t="s">
        <v>252</v>
      </c>
      <c r="AO25" s="43" t="s">
        <v>57</v>
      </c>
      <c r="AP25" s="43" t="s">
        <v>58</v>
      </c>
      <c r="AQ25" s="209"/>
      <c r="AR25" s="252"/>
      <c r="AS25" s="254"/>
      <c r="AT25" s="254"/>
      <c r="AU25" s="192" t="s">
        <v>348</v>
      </c>
      <c r="AV25" s="51"/>
    </row>
    <row r="26" spans="1:48" s="15" customFormat="1" ht="51.75" customHeight="1" x14ac:dyDescent="0.3">
      <c r="A26" s="204"/>
      <c r="B26" s="204"/>
      <c r="C26" s="204"/>
      <c r="D26" s="204"/>
      <c r="E26" s="204"/>
      <c r="F26" s="204"/>
      <c r="G26" s="217"/>
      <c r="H26" s="204"/>
      <c r="I26" s="204"/>
      <c r="J26" s="204"/>
      <c r="K26" s="217"/>
      <c r="L26" s="204"/>
      <c r="M26" s="204"/>
      <c r="N26" s="187"/>
      <c r="O26" s="187"/>
      <c r="P26" s="130"/>
      <c r="Q26" s="322"/>
      <c r="R26" s="322"/>
      <c r="S26" s="310"/>
      <c r="T26" s="216"/>
      <c r="U26" s="215"/>
      <c r="V26" s="45" t="s">
        <v>81</v>
      </c>
      <c r="W26" s="41" t="s">
        <v>82</v>
      </c>
      <c r="X26" s="41">
        <v>1</v>
      </c>
      <c r="Y26" s="41" t="s">
        <v>34</v>
      </c>
      <c r="Z26" s="43">
        <v>1</v>
      </c>
      <c r="AA26" s="43">
        <v>0</v>
      </c>
      <c r="AB26" s="43">
        <v>0</v>
      </c>
      <c r="AC26" s="155">
        <f t="shared" si="0"/>
        <v>0</v>
      </c>
      <c r="AD26" s="319"/>
      <c r="AE26" s="260"/>
      <c r="AF26" s="160"/>
      <c r="AG26" s="160"/>
      <c r="AH26" s="160"/>
      <c r="AI26" s="160"/>
      <c r="AJ26" s="160"/>
      <c r="AK26" s="160"/>
      <c r="AL26" s="160"/>
      <c r="AM26" s="43"/>
      <c r="AN26" s="41" t="s">
        <v>252</v>
      </c>
      <c r="AO26" s="46" t="s">
        <v>57</v>
      </c>
      <c r="AP26" s="46" t="s">
        <v>57</v>
      </c>
      <c r="AQ26" s="209"/>
      <c r="AR26" s="252"/>
      <c r="AS26" s="254"/>
      <c r="AT26" s="254"/>
      <c r="AU26" s="193"/>
      <c r="AV26" s="51"/>
    </row>
    <row r="27" spans="1:48" s="15" customFormat="1" ht="24" customHeight="1" x14ac:dyDescent="0.3">
      <c r="A27" s="204"/>
      <c r="B27" s="204"/>
      <c r="C27" s="204"/>
      <c r="D27" s="204"/>
      <c r="E27" s="204"/>
      <c r="F27" s="204"/>
      <c r="G27" s="217"/>
      <c r="H27" s="204"/>
      <c r="I27" s="204"/>
      <c r="J27" s="204"/>
      <c r="K27" s="217"/>
      <c r="L27" s="204"/>
      <c r="M27" s="204"/>
      <c r="N27" s="187"/>
      <c r="O27" s="187"/>
      <c r="P27" s="130"/>
      <c r="Q27" s="322"/>
      <c r="R27" s="322"/>
      <c r="S27" s="310"/>
      <c r="T27" s="216"/>
      <c r="U27" s="215"/>
      <c r="V27" s="45" t="s">
        <v>258</v>
      </c>
      <c r="W27" s="41" t="s">
        <v>259</v>
      </c>
      <c r="X27" s="41">
        <v>1</v>
      </c>
      <c r="Y27" s="41" t="s">
        <v>84</v>
      </c>
      <c r="Z27" s="43">
        <v>1</v>
      </c>
      <c r="AA27" s="43">
        <v>0</v>
      </c>
      <c r="AB27" s="43">
        <v>0</v>
      </c>
      <c r="AC27" s="155">
        <f t="shared" si="0"/>
        <v>0</v>
      </c>
      <c r="AD27" s="319"/>
      <c r="AE27" s="260"/>
      <c r="AF27" s="160"/>
      <c r="AG27" s="160"/>
      <c r="AH27" s="160"/>
      <c r="AI27" s="160"/>
      <c r="AJ27" s="160"/>
      <c r="AK27" s="160"/>
      <c r="AL27" s="160"/>
      <c r="AM27" s="43"/>
      <c r="AN27" s="41" t="s">
        <v>252</v>
      </c>
      <c r="AO27" s="43" t="s">
        <v>85</v>
      </c>
      <c r="AP27" s="43" t="s">
        <v>79</v>
      </c>
      <c r="AQ27" s="209"/>
      <c r="AR27" s="252"/>
      <c r="AS27" s="254"/>
      <c r="AT27" s="254"/>
      <c r="AU27" s="192" t="s">
        <v>349</v>
      </c>
      <c r="AV27" s="51"/>
    </row>
    <row r="28" spans="1:48" s="15" customFormat="1" ht="36" x14ac:dyDescent="0.3">
      <c r="A28" s="204"/>
      <c r="B28" s="204"/>
      <c r="C28" s="204"/>
      <c r="D28" s="204"/>
      <c r="E28" s="204"/>
      <c r="F28" s="204"/>
      <c r="G28" s="217"/>
      <c r="H28" s="204"/>
      <c r="I28" s="204"/>
      <c r="J28" s="204"/>
      <c r="K28" s="217"/>
      <c r="L28" s="204"/>
      <c r="M28" s="204"/>
      <c r="N28" s="187"/>
      <c r="O28" s="187"/>
      <c r="P28" s="130"/>
      <c r="Q28" s="322"/>
      <c r="R28" s="322"/>
      <c r="S28" s="310"/>
      <c r="T28" s="216"/>
      <c r="U28" s="215"/>
      <c r="V28" s="47" t="s">
        <v>86</v>
      </c>
      <c r="W28" s="48" t="s">
        <v>87</v>
      </c>
      <c r="X28" s="49">
        <v>30</v>
      </c>
      <c r="Y28" s="48" t="s">
        <v>88</v>
      </c>
      <c r="Z28" s="49">
        <v>30</v>
      </c>
      <c r="AA28" s="92">
        <v>0</v>
      </c>
      <c r="AB28" s="92">
        <v>0</v>
      </c>
      <c r="AC28" s="155">
        <f t="shared" si="0"/>
        <v>0</v>
      </c>
      <c r="AD28" s="319"/>
      <c r="AE28" s="260"/>
      <c r="AF28" s="160"/>
      <c r="AG28" s="160"/>
      <c r="AH28" s="160"/>
      <c r="AI28" s="160"/>
      <c r="AJ28" s="160"/>
      <c r="AK28" s="160"/>
      <c r="AL28" s="160"/>
      <c r="AM28" s="149"/>
      <c r="AN28" s="41" t="s">
        <v>252</v>
      </c>
      <c r="AO28" s="49" t="s">
        <v>41</v>
      </c>
      <c r="AP28" s="49" t="s">
        <v>41</v>
      </c>
      <c r="AQ28" s="209"/>
      <c r="AR28" s="252"/>
      <c r="AS28" s="254"/>
      <c r="AT28" s="254"/>
      <c r="AU28" s="193"/>
      <c r="AV28" s="51"/>
    </row>
    <row r="29" spans="1:48" s="15" customFormat="1" ht="24" customHeight="1" x14ac:dyDescent="0.3">
      <c r="A29" s="204"/>
      <c r="B29" s="204"/>
      <c r="C29" s="204"/>
      <c r="D29" s="204"/>
      <c r="E29" s="204"/>
      <c r="F29" s="204"/>
      <c r="G29" s="217"/>
      <c r="H29" s="204"/>
      <c r="I29" s="204"/>
      <c r="J29" s="204"/>
      <c r="K29" s="217"/>
      <c r="L29" s="204"/>
      <c r="M29" s="204"/>
      <c r="N29" s="187"/>
      <c r="O29" s="187"/>
      <c r="P29" s="130"/>
      <c r="Q29" s="322"/>
      <c r="R29" s="322"/>
      <c r="S29" s="310"/>
      <c r="T29" s="216"/>
      <c r="U29" s="215"/>
      <c r="V29" s="45" t="s">
        <v>260</v>
      </c>
      <c r="W29" s="47" t="s">
        <v>261</v>
      </c>
      <c r="X29" s="43">
        <v>1</v>
      </c>
      <c r="Y29" s="47" t="s">
        <v>34</v>
      </c>
      <c r="Z29" s="49">
        <v>0</v>
      </c>
      <c r="AA29" s="92">
        <v>0</v>
      </c>
      <c r="AB29" s="92">
        <v>0</v>
      </c>
      <c r="AC29" s="155"/>
      <c r="AD29" s="319"/>
      <c r="AE29" s="260"/>
      <c r="AF29" s="160"/>
      <c r="AG29" s="160"/>
      <c r="AH29" s="160"/>
      <c r="AI29" s="160"/>
      <c r="AJ29" s="160"/>
      <c r="AK29" s="160"/>
      <c r="AL29" s="160"/>
      <c r="AM29" s="149"/>
      <c r="AN29" s="41" t="s">
        <v>252</v>
      </c>
      <c r="AO29" s="50"/>
      <c r="AP29" s="50"/>
      <c r="AQ29" s="209"/>
      <c r="AR29" s="252"/>
      <c r="AS29" s="254"/>
      <c r="AT29" s="254"/>
      <c r="AU29" s="192" t="s">
        <v>350</v>
      </c>
      <c r="AV29" s="192" t="s">
        <v>375</v>
      </c>
    </row>
    <row r="30" spans="1:48" s="15" customFormat="1" ht="36" x14ac:dyDescent="0.3">
      <c r="A30" s="204"/>
      <c r="B30" s="204"/>
      <c r="C30" s="204"/>
      <c r="D30" s="204"/>
      <c r="E30" s="204"/>
      <c r="F30" s="204"/>
      <c r="G30" s="217"/>
      <c r="H30" s="204"/>
      <c r="I30" s="204"/>
      <c r="J30" s="204"/>
      <c r="K30" s="217"/>
      <c r="L30" s="204"/>
      <c r="M30" s="204"/>
      <c r="N30" s="187"/>
      <c r="O30" s="187"/>
      <c r="P30" s="130"/>
      <c r="Q30" s="322"/>
      <c r="R30" s="322"/>
      <c r="S30" s="310"/>
      <c r="T30" s="216"/>
      <c r="U30" s="215"/>
      <c r="V30" s="45" t="s">
        <v>262</v>
      </c>
      <c r="W30" s="47" t="s">
        <v>263</v>
      </c>
      <c r="X30" s="43">
        <v>1</v>
      </c>
      <c r="Y30" s="47" t="s">
        <v>34</v>
      </c>
      <c r="Z30" s="49">
        <v>1</v>
      </c>
      <c r="AA30" s="92">
        <v>0</v>
      </c>
      <c r="AB30" s="92">
        <v>0</v>
      </c>
      <c r="AC30" s="155">
        <f>(AA30+AB30)/(Z30)</f>
        <v>0</v>
      </c>
      <c r="AD30" s="319"/>
      <c r="AE30" s="260"/>
      <c r="AF30" s="160"/>
      <c r="AG30" s="160"/>
      <c r="AH30" s="160"/>
      <c r="AI30" s="160"/>
      <c r="AJ30" s="160"/>
      <c r="AK30" s="160"/>
      <c r="AL30" s="160"/>
      <c r="AM30" s="149"/>
      <c r="AN30" s="41" t="s">
        <v>252</v>
      </c>
      <c r="AO30" s="50"/>
      <c r="AP30" s="50"/>
      <c r="AQ30" s="209"/>
      <c r="AR30" s="252"/>
      <c r="AS30" s="254"/>
      <c r="AT30" s="254"/>
      <c r="AU30" s="193"/>
      <c r="AV30" s="193"/>
    </row>
    <row r="31" spans="1:48" s="15" customFormat="1" ht="36" x14ac:dyDescent="0.3">
      <c r="A31" s="204"/>
      <c r="B31" s="204"/>
      <c r="C31" s="204"/>
      <c r="D31" s="204"/>
      <c r="E31" s="204"/>
      <c r="F31" s="204"/>
      <c r="G31" s="217"/>
      <c r="H31" s="204"/>
      <c r="I31" s="204"/>
      <c r="J31" s="204"/>
      <c r="K31" s="217"/>
      <c r="L31" s="204"/>
      <c r="M31" s="204"/>
      <c r="N31" s="187"/>
      <c r="O31" s="187"/>
      <c r="P31" s="130"/>
      <c r="Q31" s="322"/>
      <c r="R31" s="322"/>
      <c r="S31" s="310"/>
      <c r="T31" s="216"/>
      <c r="U31" s="215"/>
      <c r="V31" s="45" t="s">
        <v>264</v>
      </c>
      <c r="W31" s="45" t="s">
        <v>265</v>
      </c>
      <c r="X31" s="43">
        <v>1</v>
      </c>
      <c r="Y31" s="45" t="s">
        <v>266</v>
      </c>
      <c r="Z31" s="43">
        <v>6</v>
      </c>
      <c r="AA31" s="43">
        <v>0</v>
      </c>
      <c r="AB31" s="43">
        <v>0</v>
      </c>
      <c r="AC31" s="155">
        <f t="shared" si="0"/>
        <v>0</v>
      </c>
      <c r="AD31" s="319"/>
      <c r="AE31" s="260"/>
      <c r="AF31" s="160"/>
      <c r="AG31" s="160"/>
      <c r="AH31" s="160"/>
      <c r="AI31" s="160"/>
      <c r="AJ31" s="160"/>
      <c r="AK31" s="160"/>
      <c r="AL31" s="160"/>
      <c r="AM31" s="43"/>
      <c r="AN31" s="41" t="s">
        <v>252</v>
      </c>
      <c r="AO31" s="50"/>
      <c r="AP31" s="50"/>
      <c r="AQ31" s="209"/>
      <c r="AR31" s="252"/>
      <c r="AS31" s="254"/>
      <c r="AT31" s="254"/>
      <c r="AU31" s="192" t="s">
        <v>351</v>
      </c>
      <c r="AV31" s="192" t="s">
        <v>376</v>
      </c>
    </row>
    <row r="32" spans="1:48" s="15" customFormat="1" ht="14" x14ac:dyDescent="0.3">
      <c r="A32" s="204"/>
      <c r="B32" s="204"/>
      <c r="C32" s="204"/>
      <c r="D32" s="204"/>
      <c r="E32" s="204"/>
      <c r="F32" s="204"/>
      <c r="G32" s="217"/>
      <c r="H32" s="204"/>
      <c r="I32" s="204"/>
      <c r="J32" s="204"/>
      <c r="K32" s="217"/>
      <c r="L32" s="204"/>
      <c r="M32" s="204"/>
      <c r="N32" s="188"/>
      <c r="O32" s="188"/>
      <c r="P32" s="131"/>
      <c r="Q32" s="323"/>
      <c r="R32" s="323"/>
      <c r="S32" s="310"/>
      <c r="T32" s="216"/>
      <c r="U32" s="215"/>
      <c r="V32" s="45" t="s">
        <v>267</v>
      </c>
      <c r="W32" s="41" t="s">
        <v>83</v>
      </c>
      <c r="X32" s="41">
        <v>3</v>
      </c>
      <c r="Y32" s="41" t="s">
        <v>84</v>
      </c>
      <c r="Z32" s="43">
        <v>7</v>
      </c>
      <c r="AA32" s="43">
        <v>0</v>
      </c>
      <c r="AB32" s="43">
        <v>0</v>
      </c>
      <c r="AC32" s="155">
        <f t="shared" si="0"/>
        <v>0</v>
      </c>
      <c r="AD32" s="320"/>
      <c r="AE32" s="260"/>
      <c r="AF32" s="160"/>
      <c r="AG32" s="160"/>
      <c r="AH32" s="160"/>
      <c r="AI32" s="160"/>
      <c r="AJ32" s="160"/>
      <c r="AK32" s="160"/>
      <c r="AL32" s="160"/>
      <c r="AM32" s="43"/>
      <c r="AN32" s="41" t="s">
        <v>252</v>
      </c>
      <c r="AO32" s="43" t="s">
        <v>85</v>
      </c>
      <c r="AP32" s="43" t="s">
        <v>268</v>
      </c>
      <c r="AQ32" s="210"/>
      <c r="AR32" s="253"/>
      <c r="AS32" s="250"/>
      <c r="AT32" s="250"/>
      <c r="AU32" s="193"/>
      <c r="AV32" s="193"/>
    </row>
    <row r="33" spans="1:48" s="14" customFormat="1" ht="98.25" customHeight="1" x14ac:dyDescent="0.35">
      <c r="A33" s="204" t="s">
        <v>23</v>
      </c>
      <c r="B33" s="204" t="s">
        <v>24</v>
      </c>
      <c r="C33" s="204" t="s">
        <v>21</v>
      </c>
      <c r="D33" s="204" t="s">
        <v>22</v>
      </c>
      <c r="E33" s="204" t="s">
        <v>25</v>
      </c>
      <c r="F33" s="218" t="s">
        <v>221</v>
      </c>
      <c r="G33" s="217">
        <v>284</v>
      </c>
      <c r="H33" s="204" t="s">
        <v>89</v>
      </c>
      <c r="I33" s="218" t="s">
        <v>90</v>
      </c>
      <c r="J33" s="204" t="s">
        <v>91</v>
      </c>
      <c r="K33" s="189">
        <v>0</v>
      </c>
      <c r="L33" s="183">
        <v>3697</v>
      </c>
      <c r="M33" s="183">
        <v>1000</v>
      </c>
      <c r="N33" s="183">
        <v>231</v>
      </c>
      <c r="O33" s="183">
        <v>0</v>
      </c>
      <c r="P33" s="133"/>
      <c r="Q33" s="315">
        <f>(L33+N33)/(7000)</f>
        <v>0.56114285714285717</v>
      </c>
      <c r="R33" s="330">
        <f>Q33</f>
        <v>0.56114285714285717</v>
      </c>
      <c r="S33" s="310"/>
      <c r="T33" s="186" t="s">
        <v>92</v>
      </c>
      <c r="U33" s="189" t="s">
        <v>93</v>
      </c>
      <c r="V33" s="51" t="s">
        <v>94</v>
      </c>
      <c r="W33" s="24" t="s">
        <v>95</v>
      </c>
      <c r="X33" s="35">
        <v>1000</v>
      </c>
      <c r="Y33" s="11" t="s">
        <v>96</v>
      </c>
      <c r="Z33" s="35">
        <v>400</v>
      </c>
      <c r="AA33" s="94">
        <v>231</v>
      </c>
      <c r="AB33" s="94">
        <v>0</v>
      </c>
      <c r="AC33" s="155">
        <f t="shared" si="0"/>
        <v>0.57750000000000001</v>
      </c>
      <c r="AD33" s="315">
        <f>SUM(AC33:AC46)/(4)</f>
        <v>0.89437500000000003</v>
      </c>
      <c r="AE33" s="260"/>
      <c r="AF33" s="170" t="s">
        <v>241</v>
      </c>
      <c r="AG33" s="170" t="s">
        <v>427</v>
      </c>
      <c r="AH33" s="170" t="s">
        <v>432</v>
      </c>
      <c r="AI33" s="171">
        <v>381848931.29000002</v>
      </c>
      <c r="AJ33" s="171">
        <v>233300000</v>
      </c>
      <c r="AK33" s="160"/>
      <c r="AL33" s="160"/>
      <c r="AM33" s="126"/>
      <c r="AN33" s="194">
        <v>1047321</v>
      </c>
      <c r="AO33" s="52">
        <v>43863</v>
      </c>
      <c r="AP33" s="52">
        <v>44012</v>
      </c>
      <c r="AQ33" s="208" t="s">
        <v>228</v>
      </c>
      <c r="AR33" s="201">
        <v>381848931.29000002</v>
      </c>
      <c r="AS33" s="189" t="s">
        <v>241</v>
      </c>
      <c r="AT33" s="217" t="s">
        <v>97</v>
      </c>
      <c r="AU33" s="192" t="s">
        <v>329</v>
      </c>
      <c r="AV33" s="51" t="s">
        <v>377</v>
      </c>
    </row>
    <row r="34" spans="1:48" s="15" customFormat="1" ht="138.75" customHeight="1" x14ac:dyDescent="0.3">
      <c r="A34" s="204"/>
      <c r="B34" s="204"/>
      <c r="C34" s="204"/>
      <c r="D34" s="204"/>
      <c r="E34" s="204"/>
      <c r="F34" s="218"/>
      <c r="G34" s="217"/>
      <c r="H34" s="204"/>
      <c r="I34" s="218"/>
      <c r="J34" s="204"/>
      <c r="K34" s="191"/>
      <c r="L34" s="185"/>
      <c r="M34" s="185"/>
      <c r="N34" s="185"/>
      <c r="O34" s="185"/>
      <c r="P34" s="134"/>
      <c r="Q34" s="316"/>
      <c r="R34" s="331"/>
      <c r="S34" s="310"/>
      <c r="T34" s="188"/>
      <c r="U34" s="191"/>
      <c r="V34" s="51" t="s">
        <v>98</v>
      </c>
      <c r="W34" s="24" t="s">
        <v>99</v>
      </c>
      <c r="X34" s="53">
        <v>300</v>
      </c>
      <c r="Y34" s="11" t="s">
        <v>67</v>
      </c>
      <c r="Z34" s="53">
        <v>200</v>
      </c>
      <c r="AA34" s="53">
        <v>0</v>
      </c>
      <c r="AB34" s="53">
        <v>472</v>
      </c>
      <c r="AC34" s="155">
        <f>100%</f>
        <v>1</v>
      </c>
      <c r="AD34" s="316"/>
      <c r="AE34" s="260"/>
      <c r="AF34" s="160"/>
      <c r="AG34" s="160"/>
      <c r="AH34" s="160"/>
      <c r="AI34" s="160"/>
      <c r="AJ34" s="160"/>
      <c r="AK34" s="160"/>
      <c r="AL34" s="160"/>
      <c r="AM34" s="141"/>
      <c r="AN34" s="195"/>
      <c r="AO34" s="54">
        <v>43905</v>
      </c>
      <c r="AP34" s="54">
        <v>44012</v>
      </c>
      <c r="AQ34" s="209"/>
      <c r="AR34" s="203"/>
      <c r="AS34" s="191"/>
      <c r="AT34" s="217"/>
      <c r="AU34" s="294"/>
      <c r="AV34" s="99" t="s">
        <v>378</v>
      </c>
    </row>
    <row r="35" spans="1:48" s="15" customFormat="1" ht="58.5" customHeight="1" x14ac:dyDescent="0.3">
      <c r="A35" s="204"/>
      <c r="B35" s="204"/>
      <c r="C35" s="204"/>
      <c r="D35" s="204"/>
      <c r="E35" s="204"/>
      <c r="F35" s="218"/>
      <c r="G35" s="217"/>
      <c r="H35" s="204"/>
      <c r="I35" s="218"/>
      <c r="J35" s="204"/>
      <c r="K35" s="189">
        <v>1206</v>
      </c>
      <c r="L35" s="183">
        <v>3697</v>
      </c>
      <c r="M35" s="183">
        <v>1000</v>
      </c>
      <c r="N35" s="183">
        <v>231</v>
      </c>
      <c r="O35" s="183">
        <v>0</v>
      </c>
      <c r="P35" s="133"/>
      <c r="Q35" s="316"/>
      <c r="R35" s="331"/>
      <c r="S35" s="310"/>
      <c r="T35" s="186" t="s">
        <v>92</v>
      </c>
      <c r="U35" s="189" t="s">
        <v>93</v>
      </c>
      <c r="V35" s="192" t="s">
        <v>101</v>
      </c>
      <c r="W35" s="51" t="s">
        <v>102</v>
      </c>
      <c r="X35" s="24" t="s">
        <v>242</v>
      </c>
      <c r="Y35" s="11" t="s">
        <v>67</v>
      </c>
      <c r="Z35" s="11">
        <v>0</v>
      </c>
      <c r="AA35" s="93">
        <v>0</v>
      </c>
      <c r="AB35" s="93">
        <v>0</v>
      </c>
      <c r="AC35" s="155"/>
      <c r="AD35" s="316"/>
      <c r="AE35" s="260"/>
      <c r="AF35" s="160"/>
      <c r="AG35" s="160"/>
      <c r="AH35" s="160"/>
      <c r="AI35" s="160"/>
      <c r="AJ35" s="160"/>
      <c r="AK35" s="160"/>
      <c r="AL35" s="160"/>
      <c r="AM35" s="145"/>
      <c r="AN35" s="196">
        <v>1047321</v>
      </c>
      <c r="AO35" s="23"/>
      <c r="AP35" s="23"/>
      <c r="AQ35" s="209"/>
      <c r="AR35" s="212">
        <v>1000000000</v>
      </c>
      <c r="AS35" s="189" t="s">
        <v>215</v>
      </c>
      <c r="AT35" s="189" t="s">
        <v>100</v>
      </c>
      <c r="AU35" s="294"/>
      <c r="AV35" s="192" t="s">
        <v>329</v>
      </c>
    </row>
    <row r="36" spans="1:48" s="15" customFormat="1" ht="100.5" customHeight="1" x14ac:dyDescent="0.3">
      <c r="A36" s="204"/>
      <c r="B36" s="204"/>
      <c r="C36" s="204"/>
      <c r="D36" s="204"/>
      <c r="E36" s="204"/>
      <c r="F36" s="218"/>
      <c r="G36" s="217"/>
      <c r="H36" s="204"/>
      <c r="I36" s="218"/>
      <c r="J36" s="204"/>
      <c r="K36" s="190"/>
      <c r="L36" s="184"/>
      <c r="M36" s="184"/>
      <c r="N36" s="184"/>
      <c r="O36" s="184"/>
      <c r="P36" s="135"/>
      <c r="Q36" s="316"/>
      <c r="R36" s="331"/>
      <c r="S36" s="310"/>
      <c r="T36" s="187"/>
      <c r="U36" s="190"/>
      <c r="V36" s="193"/>
      <c r="W36" s="24" t="s">
        <v>103</v>
      </c>
      <c r="X36" s="11" t="s">
        <v>243</v>
      </c>
      <c r="Y36" s="11" t="s">
        <v>67</v>
      </c>
      <c r="Z36" s="11">
        <v>0</v>
      </c>
      <c r="AA36" s="93">
        <v>0</v>
      </c>
      <c r="AB36" s="93">
        <v>0</v>
      </c>
      <c r="AC36" s="155"/>
      <c r="AD36" s="316"/>
      <c r="AE36" s="260"/>
      <c r="AF36" s="160"/>
      <c r="AG36" s="160"/>
      <c r="AH36" s="160"/>
      <c r="AI36" s="160"/>
      <c r="AJ36" s="160"/>
      <c r="AK36" s="160"/>
      <c r="AL36" s="160"/>
      <c r="AM36" s="145"/>
      <c r="AN36" s="196"/>
      <c r="AO36" s="23"/>
      <c r="AP36" s="23"/>
      <c r="AQ36" s="209"/>
      <c r="AR36" s="213"/>
      <c r="AS36" s="190"/>
      <c r="AT36" s="190"/>
      <c r="AU36" s="294"/>
      <c r="AV36" s="294"/>
    </row>
    <row r="37" spans="1:48" s="15" customFormat="1" ht="96" customHeight="1" x14ac:dyDescent="0.3">
      <c r="A37" s="204"/>
      <c r="B37" s="204"/>
      <c r="C37" s="204"/>
      <c r="D37" s="204"/>
      <c r="E37" s="204"/>
      <c r="F37" s="218"/>
      <c r="G37" s="217"/>
      <c r="H37" s="204"/>
      <c r="I37" s="218"/>
      <c r="J37" s="204"/>
      <c r="K37" s="190"/>
      <c r="L37" s="184"/>
      <c r="M37" s="184"/>
      <c r="N37" s="184"/>
      <c r="O37" s="184"/>
      <c r="P37" s="135"/>
      <c r="Q37" s="316"/>
      <c r="R37" s="331"/>
      <c r="S37" s="310"/>
      <c r="T37" s="187"/>
      <c r="U37" s="190"/>
      <c r="V37" s="192" t="s">
        <v>104</v>
      </c>
      <c r="W37" s="51" t="s">
        <v>105</v>
      </c>
      <c r="X37" s="11" t="s">
        <v>244</v>
      </c>
      <c r="Y37" s="35" t="s">
        <v>67</v>
      </c>
      <c r="Z37" s="35">
        <v>0</v>
      </c>
      <c r="AA37" s="94">
        <v>0</v>
      </c>
      <c r="AB37" s="94">
        <v>0</v>
      </c>
      <c r="AC37" s="155"/>
      <c r="AD37" s="316"/>
      <c r="AE37" s="260"/>
      <c r="AF37" s="160"/>
      <c r="AG37" s="160"/>
      <c r="AH37" s="160"/>
      <c r="AI37" s="160"/>
      <c r="AJ37" s="160"/>
      <c r="AK37" s="160"/>
      <c r="AL37" s="160"/>
      <c r="AM37" s="146"/>
      <c r="AN37" s="196"/>
      <c r="AO37" s="23"/>
      <c r="AP37" s="23"/>
      <c r="AQ37" s="209"/>
      <c r="AR37" s="213"/>
      <c r="AS37" s="190"/>
      <c r="AT37" s="190"/>
      <c r="AU37" s="294"/>
      <c r="AV37" s="294"/>
    </row>
    <row r="38" spans="1:48" s="15" customFormat="1" ht="104.25" customHeight="1" x14ac:dyDescent="0.3">
      <c r="A38" s="204"/>
      <c r="B38" s="204"/>
      <c r="C38" s="204"/>
      <c r="D38" s="204"/>
      <c r="E38" s="204"/>
      <c r="F38" s="218"/>
      <c r="G38" s="217"/>
      <c r="H38" s="204"/>
      <c r="I38" s="218"/>
      <c r="J38" s="204"/>
      <c r="K38" s="190"/>
      <c r="L38" s="184"/>
      <c r="M38" s="184"/>
      <c r="N38" s="184"/>
      <c r="O38" s="184"/>
      <c r="P38" s="135"/>
      <c r="Q38" s="316"/>
      <c r="R38" s="331"/>
      <c r="S38" s="310"/>
      <c r="T38" s="187"/>
      <c r="U38" s="190"/>
      <c r="V38" s="193"/>
      <c r="W38" s="51" t="s">
        <v>106</v>
      </c>
      <c r="X38" s="35">
        <v>2</v>
      </c>
      <c r="Y38" s="35" t="s">
        <v>67</v>
      </c>
      <c r="Z38" s="35">
        <v>0</v>
      </c>
      <c r="AA38" s="94">
        <v>0</v>
      </c>
      <c r="AB38" s="94">
        <v>0</v>
      </c>
      <c r="AC38" s="155"/>
      <c r="AD38" s="316"/>
      <c r="AE38" s="260"/>
      <c r="AF38" s="160"/>
      <c r="AG38" s="160"/>
      <c r="AH38" s="160"/>
      <c r="AI38" s="160"/>
      <c r="AJ38" s="160"/>
      <c r="AK38" s="160"/>
      <c r="AL38" s="160"/>
      <c r="AM38" s="146"/>
      <c r="AN38" s="196"/>
      <c r="AO38" s="23"/>
      <c r="AP38" s="23"/>
      <c r="AQ38" s="209"/>
      <c r="AR38" s="213"/>
      <c r="AS38" s="190"/>
      <c r="AT38" s="190"/>
      <c r="AU38" s="294"/>
      <c r="AV38" s="193"/>
    </row>
    <row r="39" spans="1:48" s="15" customFormat="1" ht="138" customHeight="1" x14ac:dyDescent="0.3">
      <c r="A39" s="204"/>
      <c r="B39" s="204"/>
      <c r="C39" s="204"/>
      <c r="D39" s="204"/>
      <c r="E39" s="204"/>
      <c r="F39" s="218"/>
      <c r="G39" s="217"/>
      <c r="H39" s="204"/>
      <c r="I39" s="218"/>
      <c r="J39" s="204"/>
      <c r="K39" s="191"/>
      <c r="L39" s="185"/>
      <c r="M39" s="185"/>
      <c r="N39" s="184"/>
      <c r="O39" s="184"/>
      <c r="P39" s="135"/>
      <c r="Q39" s="316"/>
      <c r="R39" s="331"/>
      <c r="S39" s="310"/>
      <c r="T39" s="188"/>
      <c r="U39" s="191"/>
      <c r="V39" s="24" t="s">
        <v>107</v>
      </c>
      <c r="W39" s="32" t="s">
        <v>108</v>
      </c>
      <c r="X39" s="35">
        <v>1</v>
      </c>
      <c r="Y39" s="11" t="s">
        <v>108</v>
      </c>
      <c r="Z39" s="35">
        <v>1</v>
      </c>
      <c r="AA39" s="94">
        <v>1</v>
      </c>
      <c r="AB39" s="94">
        <v>1</v>
      </c>
      <c r="AC39" s="155">
        <f>100%</f>
        <v>1</v>
      </c>
      <c r="AD39" s="316"/>
      <c r="AE39" s="260"/>
      <c r="AF39" s="160"/>
      <c r="AG39" s="160"/>
      <c r="AH39" s="160"/>
      <c r="AI39" s="160"/>
      <c r="AJ39" s="160"/>
      <c r="AK39" s="160"/>
      <c r="AL39" s="160"/>
      <c r="AM39" s="146"/>
      <c r="AN39" s="196"/>
      <c r="AO39" s="23">
        <v>43860</v>
      </c>
      <c r="AP39" s="23">
        <v>44196</v>
      </c>
      <c r="AQ39" s="210"/>
      <c r="AR39" s="213"/>
      <c r="AS39" s="190"/>
      <c r="AT39" s="190"/>
      <c r="AU39" s="294"/>
      <c r="AV39" s="192" t="s">
        <v>379</v>
      </c>
    </row>
    <row r="40" spans="1:48" s="15" customFormat="1" ht="77.25" customHeight="1" x14ac:dyDescent="0.3">
      <c r="A40" s="204"/>
      <c r="B40" s="204"/>
      <c r="C40" s="204"/>
      <c r="D40" s="204"/>
      <c r="E40" s="204"/>
      <c r="F40" s="218"/>
      <c r="G40" s="217"/>
      <c r="H40" s="204"/>
      <c r="I40" s="218"/>
      <c r="J40" s="204"/>
      <c r="K40" s="189">
        <v>0</v>
      </c>
      <c r="L40" s="183">
        <v>2491</v>
      </c>
      <c r="M40" s="183">
        <v>1000</v>
      </c>
      <c r="N40" s="184"/>
      <c r="O40" s="184"/>
      <c r="P40" s="135"/>
      <c r="Q40" s="316"/>
      <c r="R40" s="331"/>
      <c r="S40" s="310"/>
      <c r="T40" s="186" t="s">
        <v>92</v>
      </c>
      <c r="U40" s="189" t="s">
        <v>93</v>
      </c>
      <c r="V40" s="24" t="s">
        <v>109</v>
      </c>
      <c r="W40" s="24" t="s">
        <v>110</v>
      </c>
      <c r="X40" s="35">
        <v>1</v>
      </c>
      <c r="Y40" s="11" t="s">
        <v>67</v>
      </c>
      <c r="Z40" s="35">
        <v>1</v>
      </c>
      <c r="AA40" s="94">
        <v>0</v>
      </c>
      <c r="AB40" s="94">
        <v>1</v>
      </c>
      <c r="AC40" s="155">
        <f t="shared" si="0"/>
        <v>1</v>
      </c>
      <c r="AD40" s="316"/>
      <c r="AE40" s="260"/>
      <c r="AF40" s="160"/>
      <c r="AG40" s="160"/>
      <c r="AH40" s="160"/>
      <c r="AI40" s="160"/>
      <c r="AJ40" s="160"/>
      <c r="AK40" s="160"/>
      <c r="AL40" s="160"/>
      <c r="AM40" s="146"/>
      <c r="AN40" s="204">
        <v>1047321</v>
      </c>
      <c r="AO40" s="23">
        <v>43891</v>
      </c>
      <c r="AP40" s="23">
        <v>43951</v>
      </c>
      <c r="AQ40" s="211" t="s">
        <v>245</v>
      </c>
      <c r="AR40" s="213"/>
      <c r="AS40" s="190"/>
      <c r="AT40" s="190"/>
      <c r="AU40" s="101"/>
      <c r="AV40" s="193"/>
    </row>
    <row r="41" spans="1:48" s="15" customFormat="1" ht="65.25" customHeight="1" x14ac:dyDescent="0.3">
      <c r="A41" s="204"/>
      <c r="B41" s="204"/>
      <c r="C41" s="204"/>
      <c r="D41" s="204"/>
      <c r="E41" s="204"/>
      <c r="F41" s="218"/>
      <c r="G41" s="217"/>
      <c r="H41" s="204"/>
      <c r="I41" s="218"/>
      <c r="J41" s="204"/>
      <c r="K41" s="190"/>
      <c r="L41" s="184"/>
      <c r="M41" s="184"/>
      <c r="N41" s="184"/>
      <c r="O41" s="184"/>
      <c r="P41" s="135"/>
      <c r="Q41" s="316"/>
      <c r="R41" s="331"/>
      <c r="S41" s="310"/>
      <c r="T41" s="187"/>
      <c r="U41" s="190"/>
      <c r="V41" s="186" t="s">
        <v>111</v>
      </c>
      <c r="W41" s="24" t="s">
        <v>112</v>
      </c>
      <c r="X41" s="53">
        <v>1</v>
      </c>
      <c r="Y41" s="11" t="s">
        <v>67</v>
      </c>
      <c r="Z41" s="35">
        <v>0</v>
      </c>
      <c r="AA41" s="94">
        <v>0</v>
      </c>
      <c r="AB41" s="94">
        <v>0</v>
      </c>
      <c r="AC41" s="155"/>
      <c r="AD41" s="316"/>
      <c r="AE41" s="260"/>
      <c r="AF41" s="160"/>
      <c r="AG41" s="160"/>
      <c r="AH41" s="160"/>
      <c r="AI41" s="160"/>
      <c r="AJ41" s="160"/>
      <c r="AK41" s="160"/>
      <c r="AL41" s="160"/>
      <c r="AM41" s="146"/>
      <c r="AN41" s="204"/>
      <c r="AO41" s="23"/>
      <c r="AP41" s="23"/>
      <c r="AQ41" s="211"/>
      <c r="AR41" s="213"/>
      <c r="AS41" s="190"/>
      <c r="AT41" s="190"/>
      <c r="AU41" s="101"/>
      <c r="AV41" s="295" t="s">
        <v>380</v>
      </c>
    </row>
    <row r="42" spans="1:48" s="15" customFormat="1" ht="62.25" customHeight="1" x14ac:dyDescent="0.3">
      <c r="A42" s="204"/>
      <c r="B42" s="204"/>
      <c r="C42" s="204"/>
      <c r="D42" s="204"/>
      <c r="E42" s="204"/>
      <c r="F42" s="218"/>
      <c r="G42" s="217"/>
      <c r="H42" s="204"/>
      <c r="I42" s="218"/>
      <c r="J42" s="204"/>
      <c r="K42" s="190"/>
      <c r="L42" s="184"/>
      <c r="M42" s="184"/>
      <c r="N42" s="184"/>
      <c r="O42" s="184"/>
      <c r="P42" s="135"/>
      <c r="Q42" s="316"/>
      <c r="R42" s="331"/>
      <c r="S42" s="310"/>
      <c r="T42" s="187"/>
      <c r="U42" s="190"/>
      <c r="V42" s="187"/>
      <c r="W42" s="51" t="s">
        <v>113</v>
      </c>
      <c r="X42" s="53">
        <v>1</v>
      </c>
      <c r="Y42" s="11" t="s">
        <v>67</v>
      </c>
      <c r="Z42" s="35">
        <v>0</v>
      </c>
      <c r="AA42" s="94">
        <v>0</v>
      </c>
      <c r="AB42" s="94">
        <v>0</v>
      </c>
      <c r="AC42" s="155"/>
      <c r="AD42" s="316"/>
      <c r="AE42" s="260"/>
      <c r="AF42" s="160"/>
      <c r="AG42" s="160"/>
      <c r="AH42" s="160"/>
      <c r="AI42" s="160"/>
      <c r="AJ42" s="160"/>
      <c r="AK42" s="160"/>
      <c r="AL42" s="160"/>
      <c r="AM42" s="146"/>
      <c r="AN42" s="204"/>
      <c r="AO42" s="23"/>
      <c r="AP42" s="23"/>
      <c r="AQ42" s="211"/>
      <c r="AR42" s="213"/>
      <c r="AS42" s="190"/>
      <c r="AT42" s="190"/>
      <c r="AU42" s="101"/>
      <c r="AV42" s="296"/>
    </row>
    <row r="43" spans="1:48" s="15" customFormat="1" ht="69" customHeight="1" x14ac:dyDescent="0.3">
      <c r="A43" s="204"/>
      <c r="B43" s="204"/>
      <c r="C43" s="204"/>
      <c r="D43" s="204"/>
      <c r="E43" s="204"/>
      <c r="F43" s="218"/>
      <c r="G43" s="217"/>
      <c r="H43" s="204"/>
      <c r="I43" s="218"/>
      <c r="J43" s="204"/>
      <c r="K43" s="190"/>
      <c r="L43" s="184"/>
      <c r="M43" s="184"/>
      <c r="N43" s="184"/>
      <c r="O43" s="184"/>
      <c r="P43" s="135"/>
      <c r="Q43" s="316"/>
      <c r="R43" s="331"/>
      <c r="S43" s="310"/>
      <c r="T43" s="187"/>
      <c r="U43" s="190"/>
      <c r="V43" s="187"/>
      <c r="W43" s="51" t="s">
        <v>114</v>
      </c>
      <c r="X43" s="53">
        <v>1</v>
      </c>
      <c r="Y43" s="11" t="s">
        <v>67</v>
      </c>
      <c r="Z43" s="35">
        <v>0</v>
      </c>
      <c r="AA43" s="94">
        <v>0</v>
      </c>
      <c r="AB43" s="94">
        <v>0</v>
      </c>
      <c r="AC43" s="155"/>
      <c r="AD43" s="316"/>
      <c r="AE43" s="260"/>
      <c r="AF43" s="160"/>
      <c r="AG43" s="160"/>
      <c r="AH43" s="160"/>
      <c r="AI43" s="160"/>
      <c r="AJ43" s="160"/>
      <c r="AK43" s="160"/>
      <c r="AL43" s="160"/>
      <c r="AM43" s="146"/>
      <c r="AN43" s="204"/>
      <c r="AO43" s="23"/>
      <c r="AP43" s="23"/>
      <c r="AQ43" s="211"/>
      <c r="AR43" s="213"/>
      <c r="AS43" s="190"/>
      <c r="AT43" s="190"/>
      <c r="AU43" s="101"/>
      <c r="AV43" s="296"/>
    </row>
    <row r="44" spans="1:48" s="15" customFormat="1" ht="78" customHeight="1" x14ac:dyDescent="0.3">
      <c r="A44" s="204"/>
      <c r="B44" s="204"/>
      <c r="C44" s="204"/>
      <c r="D44" s="204"/>
      <c r="E44" s="204"/>
      <c r="F44" s="218"/>
      <c r="G44" s="217"/>
      <c r="H44" s="204"/>
      <c r="I44" s="218"/>
      <c r="J44" s="204"/>
      <c r="K44" s="190"/>
      <c r="L44" s="184"/>
      <c r="M44" s="184"/>
      <c r="N44" s="184"/>
      <c r="O44" s="184"/>
      <c r="P44" s="135"/>
      <c r="Q44" s="316"/>
      <c r="R44" s="331"/>
      <c r="S44" s="310"/>
      <c r="T44" s="187"/>
      <c r="U44" s="190"/>
      <c r="V44" s="188"/>
      <c r="W44" s="24" t="s">
        <v>115</v>
      </c>
      <c r="X44" s="53">
        <v>1</v>
      </c>
      <c r="Y44" s="11" t="s">
        <v>67</v>
      </c>
      <c r="Z44" s="35">
        <v>0</v>
      </c>
      <c r="AA44" s="94">
        <v>0</v>
      </c>
      <c r="AB44" s="94">
        <v>0</v>
      </c>
      <c r="AC44" s="155"/>
      <c r="AD44" s="316"/>
      <c r="AE44" s="260"/>
      <c r="AF44" s="160"/>
      <c r="AG44" s="160"/>
      <c r="AH44" s="160"/>
      <c r="AI44" s="160"/>
      <c r="AJ44" s="160"/>
      <c r="AK44" s="160"/>
      <c r="AL44" s="160"/>
      <c r="AM44" s="146"/>
      <c r="AN44" s="204"/>
      <c r="AO44" s="23"/>
      <c r="AP44" s="23"/>
      <c r="AQ44" s="211"/>
      <c r="AR44" s="213"/>
      <c r="AS44" s="190"/>
      <c r="AT44" s="190"/>
      <c r="AU44" s="101"/>
      <c r="AV44" s="296"/>
    </row>
    <row r="45" spans="1:48" s="15" customFormat="1" ht="93" customHeight="1" x14ac:dyDescent="0.3">
      <c r="A45" s="204"/>
      <c r="B45" s="204"/>
      <c r="C45" s="204"/>
      <c r="D45" s="204"/>
      <c r="E45" s="204"/>
      <c r="F45" s="218"/>
      <c r="G45" s="217"/>
      <c r="H45" s="204"/>
      <c r="I45" s="218"/>
      <c r="J45" s="204"/>
      <c r="K45" s="190"/>
      <c r="L45" s="184"/>
      <c r="M45" s="184"/>
      <c r="N45" s="184"/>
      <c r="O45" s="184"/>
      <c r="P45" s="135"/>
      <c r="Q45" s="316"/>
      <c r="R45" s="331"/>
      <c r="S45" s="310"/>
      <c r="T45" s="187"/>
      <c r="U45" s="190"/>
      <c r="V45" s="24" t="s">
        <v>116</v>
      </c>
      <c r="W45" s="24" t="s">
        <v>117</v>
      </c>
      <c r="X45" s="53">
        <v>1</v>
      </c>
      <c r="Y45" s="35" t="s">
        <v>118</v>
      </c>
      <c r="Z45" s="55">
        <v>0</v>
      </c>
      <c r="AA45" s="55">
        <v>0</v>
      </c>
      <c r="AB45" s="55">
        <v>0</v>
      </c>
      <c r="AC45" s="155"/>
      <c r="AD45" s="316"/>
      <c r="AE45" s="260"/>
      <c r="AF45" s="160"/>
      <c r="AG45" s="160"/>
      <c r="AH45" s="160"/>
      <c r="AI45" s="160"/>
      <c r="AJ45" s="160"/>
      <c r="AK45" s="160"/>
      <c r="AL45" s="160"/>
      <c r="AM45" s="55"/>
      <c r="AN45" s="204"/>
      <c r="AO45" s="23"/>
      <c r="AP45" s="23"/>
      <c r="AQ45" s="211"/>
      <c r="AR45" s="213"/>
      <c r="AS45" s="190"/>
      <c r="AT45" s="190"/>
      <c r="AU45" s="101"/>
      <c r="AV45" s="297"/>
    </row>
    <row r="46" spans="1:48" s="15" customFormat="1" ht="117.75" customHeight="1" x14ac:dyDescent="0.3">
      <c r="A46" s="204"/>
      <c r="B46" s="204"/>
      <c r="C46" s="204"/>
      <c r="D46" s="204"/>
      <c r="E46" s="204"/>
      <c r="F46" s="218"/>
      <c r="G46" s="217"/>
      <c r="H46" s="204"/>
      <c r="I46" s="218"/>
      <c r="J46" s="204"/>
      <c r="K46" s="191"/>
      <c r="L46" s="185"/>
      <c r="M46" s="185"/>
      <c r="N46" s="207"/>
      <c r="O46" s="207"/>
      <c r="P46" s="135"/>
      <c r="Q46" s="316"/>
      <c r="R46" s="331"/>
      <c r="S46" s="310"/>
      <c r="T46" s="188"/>
      <c r="U46" s="191"/>
      <c r="V46" s="24" t="s">
        <v>119</v>
      </c>
      <c r="W46" s="24" t="s">
        <v>120</v>
      </c>
      <c r="X46" s="53">
        <v>1</v>
      </c>
      <c r="Y46" s="11" t="s">
        <v>67</v>
      </c>
      <c r="Z46" s="35">
        <v>0</v>
      </c>
      <c r="AA46" s="94">
        <v>0</v>
      </c>
      <c r="AB46" s="55">
        <v>0.5</v>
      </c>
      <c r="AC46" s="155"/>
      <c r="AD46" s="317"/>
      <c r="AE46" s="260"/>
      <c r="AF46" s="160"/>
      <c r="AG46" s="160"/>
      <c r="AH46" s="160"/>
      <c r="AI46" s="160"/>
      <c r="AJ46" s="160"/>
      <c r="AK46" s="160"/>
      <c r="AL46" s="160"/>
      <c r="AM46" s="55"/>
      <c r="AN46" s="204"/>
      <c r="AO46" s="23">
        <v>43862</v>
      </c>
      <c r="AP46" s="23">
        <v>44012</v>
      </c>
      <c r="AQ46" s="211"/>
      <c r="AR46" s="214"/>
      <c r="AS46" s="191"/>
      <c r="AT46" s="190"/>
      <c r="AU46" s="101"/>
      <c r="AV46" s="51" t="s">
        <v>381</v>
      </c>
    </row>
    <row r="47" spans="1:48" s="15" customFormat="1" ht="210" customHeight="1" x14ac:dyDescent="0.3">
      <c r="A47" s="44" t="s">
        <v>121</v>
      </c>
      <c r="B47" s="44" t="s">
        <v>122</v>
      </c>
      <c r="C47" s="44" t="s">
        <v>123</v>
      </c>
      <c r="D47" s="44" t="s">
        <v>124</v>
      </c>
      <c r="E47" s="11" t="s">
        <v>25</v>
      </c>
      <c r="F47" s="11" t="s">
        <v>27</v>
      </c>
      <c r="G47" s="35">
        <v>284</v>
      </c>
      <c r="H47" s="11" t="s">
        <v>126</v>
      </c>
      <c r="I47" s="11" t="s">
        <v>127</v>
      </c>
      <c r="J47" s="35">
        <v>2</v>
      </c>
      <c r="K47" s="35">
        <v>3</v>
      </c>
      <c r="L47" s="35">
        <v>5</v>
      </c>
      <c r="M47" s="35">
        <v>2</v>
      </c>
      <c r="N47" s="96">
        <v>0</v>
      </c>
      <c r="O47" s="96">
        <v>1</v>
      </c>
      <c r="P47" s="150"/>
      <c r="Q47" s="176">
        <f>(L47+O47)/(8)</f>
        <v>0.75</v>
      </c>
      <c r="R47" s="156">
        <f>Q47</f>
        <v>0.75</v>
      </c>
      <c r="S47" s="310"/>
      <c r="T47" s="11" t="s">
        <v>216</v>
      </c>
      <c r="U47" s="35" t="s">
        <v>128</v>
      </c>
      <c r="V47" s="11" t="s">
        <v>217</v>
      </c>
      <c r="W47" s="11" t="s">
        <v>129</v>
      </c>
      <c r="X47" s="35">
        <v>2</v>
      </c>
      <c r="Y47" s="11" t="s">
        <v>130</v>
      </c>
      <c r="Z47" s="35">
        <v>2</v>
      </c>
      <c r="AA47" s="104">
        <v>0</v>
      </c>
      <c r="AB47" s="104">
        <v>1</v>
      </c>
      <c r="AC47" s="155">
        <f t="shared" si="0"/>
        <v>0.5</v>
      </c>
      <c r="AD47" s="156">
        <f>AC47</f>
        <v>0.5</v>
      </c>
      <c r="AE47" s="260"/>
      <c r="AF47" s="160"/>
      <c r="AG47" s="160"/>
      <c r="AH47" s="160"/>
      <c r="AI47" s="160"/>
      <c r="AJ47" s="160"/>
      <c r="AK47" s="160"/>
      <c r="AL47" s="160"/>
      <c r="AM47" s="150"/>
      <c r="AN47" s="56">
        <v>1047321</v>
      </c>
      <c r="AO47" s="28">
        <v>43983</v>
      </c>
      <c r="AP47" s="23">
        <v>44166</v>
      </c>
      <c r="AQ47" s="44" t="s">
        <v>229</v>
      </c>
      <c r="AR47" s="38">
        <v>220000000</v>
      </c>
      <c r="AS47" s="11" t="s">
        <v>131</v>
      </c>
      <c r="AT47" s="35" t="s">
        <v>97</v>
      </c>
      <c r="AU47" s="97" t="s">
        <v>337</v>
      </c>
      <c r="AV47" s="98" t="s">
        <v>367</v>
      </c>
    </row>
    <row r="48" spans="1:48" s="15" customFormat="1" ht="56" x14ac:dyDescent="0.3">
      <c r="A48" s="204" t="s">
        <v>121</v>
      </c>
      <c r="B48" s="204" t="s">
        <v>122</v>
      </c>
      <c r="C48" s="204" t="s">
        <v>123</v>
      </c>
      <c r="D48" s="204" t="s">
        <v>123</v>
      </c>
      <c r="E48" s="204" t="s">
        <v>25</v>
      </c>
      <c r="F48" s="218" t="s">
        <v>221</v>
      </c>
      <c r="G48" s="204">
        <v>284</v>
      </c>
      <c r="H48" s="186" t="s">
        <v>132</v>
      </c>
      <c r="I48" s="186" t="s">
        <v>211</v>
      </c>
      <c r="J48" s="186" t="s">
        <v>213</v>
      </c>
      <c r="K48" s="186" t="s">
        <v>212</v>
      </c>
      <c r="L48" s="11">
        <v>0</v>
      </c>
      <c r="M48" s="11">
        <v>1</v>
      </c>
      <c r="N48" s="189">
        <v>1065</v>
      </c>
      <c r="O48" s="300">
        <v>1073</v>
      </c>
      <c r="P48" s="127"/>
      <c r="Q48" s="316">
        <f>0%</f>
        <v>0</v>
      </c>
      <c r="R48" s="298">
        <f>Q48</f>
        <v>0</v>
      </c>
      <c r="S48" s="310"/>
      <c r="T48" s="11" t="s">
        <v>133</v>
      </c>
      <c r="U48" s="11" t="s">
        <v>128</v>
      </c>
      <c r="V48" s="51" t="s">
        <v>134</v>
      </c>
      <c r="W48" s="57" t="s">
        <v>135</v>
      </c>
      <c r="X48" s="11">
        <v>1</v>
      </c>
      <c r="Y48" s="57" t="s">
        <v>34</v>
      </c>
      <c r="Z48" s="11">
        <v>1</v>
      </c>
      <c r="AA48" s="106">
        <v>0</v>
      </c>
      <c r="AB48" s="106">
        <v>0</v>
      </c>
      <c r="AC48" s="155">
        <f t="shared" si="0"/>
        <v>0</v>
      </c>
      <c r="AD48" s="321">
        <f>SUM(AC48:AC65)/(18)</f>
        <v>0.34780311890838206</v>
      </c>
      <c r="AE48" s="260"/>
      <c r="AF48" s="170"/>
      <c r="AG48" s="170"/>
      <c r="AH48" s="170"/>
      <c r="AI48" s="160"/>
      <c r="AJ48" s="160"/>
      <c r="AK48" s="160"/>
      <c r="AL48" s="160"/>
      <c r="AM48" s="129"/>
      <c r="AN48" s="186">
        <v>1047321</v>
      </c>
      <c r="AO48" s="28">
        <v>43876</v>
      </c>
      <c r="AP48" s="28">
        <v>43905</v>
      </c>
      <c r="AQ48" s="112" t="s">
        <v>392</v>
      </c>
      <c r="AR48" s="58"/>
      <c r="AS48" s="58"/>
      <c r="AT48" s="58"/>
      <c r="AU48" s="111" t="s">
        <v>330</v>
      </c>
      <c r="AV48" s="109" t="s">
        <v>384</v>
      </c>
    </row>
    <row r="49" spans="1:48" s="14" customFormat="1" ht="156.75" customHeight="1" x14ac:dyDescent="0.35">
      <c r="A49" s="204"/>
      <c r="B49" s="204"/>
      <c r="C49" s="204"/>
      <c r="D49" s="204"/>
      <c r="E49" s="204"/>
      <c r="F49" s="218"/>
      <c r="G49" s="204"/>
      <c r="H49" s="187"/>
      <c r="I49" s="187"/>
      <c r="J49" s="187"/>
      <c r="K49" s="187"/>
      <c r="L49" s="32"/>
      <c r="M49" s="32"/>
      <c r="N49" s="190"/>
      <c r="O49" s="190"/>
      <c r="P49" s="127"/>
      <c r="Q49" s="316"/>
      <c r="R49" s="298"/>
      <c r="S49" s="310"/>
      <c r="T49" s="204" t="s">
        <v>136</v>
      </c>
      <c r="U49" s="35" t="s">
        <v>128</v>
      </c>
      <c r="V49" s="59" t="s">
        <v>137</v>
      </c>
      <c r="W49" s="6" t="s">
        <v>138</v>
      </c>
      <c r="X49" s="35">
        <v>15</v>
      </c>
      <c r="Y49" s="11" t="s">
        <v>44</v>
      </c>
      <c r="Z49" s="35">
        <v>15</v>
      </c>
      <c r="AA49" s="107">
        <v>0</v>
      </c>
      <c r="AB49" s="107">
        <v>1</v>
      </c>
      <c r="AC49" s="155">
        <f t="shared" si="0"/>
        <v>6.6666666666666666E-2</v>
      </c>
      <c r="AD49" s="322"/>
      <c r="AE49" s="260"/>
      <c r="AF49" s="160"/>
      <c r="AG49" s="160"/>
      <c r="AH49" s="160"/>
      <c r="AI49" s="160"/>
      <c r="AJ49" s="160"/>
      <c r="AK49" s="160"/>
      <c r="AL49" s="160"/>
      <c r="AM49" s="127"/>
      <c r="AN49" s="187"/>
      <c r="AO49" s="23">
        <v>43891</v>
      </c>
      <c r="AP49" s="23">
        <v>44185</v>
      </c>
      <c r="AQ49" s="211" t="s">
        <v>139</v>
      </c>
      <c r="AR49" s="201">
        <v>473051207</v>
      </c>
      <c r="AS49" s="189" t="s">
        <v>140</v>
      </c>
      <c r="AT49" s="189" t="s">
        <v>97</v>
      </c>
      <c r="AU49" s="192" t="s">
        <v>331</v>
      </c>
      <c r="AV49" s="109" t="s">
        <v>385</v>
      </c>
    </row>
    <row r="50" spans="1:48" s="15" customFormat="1" ht="28" x14ac:dyDescent="0.3">
      <c r="A50" s="204"/>
      <c r="B50" s="204"/>
      <c r="C50" s="204"/>
      <c r="D50" s="204"/>
      <c r="E50" s="204"/>
      <c r="F50" s="218"/>
      <c r="G50" s="204"/>
      <c r="H50" s="187"/>
      <c r="I50" s="187"/>
      <c r="J50" s="187"/>
      <c r="K50" s="187"/>
      <c r="L50" s="36"/>
      <c r="M50" s="36"/>
      <c r="N50" s="190"/>
      <c r="O50" s="190"/>
      <c r="P50" s="127"/>
      <c r="Q50" s="316"/>
      <c r="R50" s="298"/>
      <c r="S50" s="310"/>
      <c r="T50" s="204"/>
      <c r="U50" s="35" t="s">
        <v>128</v>
      </c>
      <c r="V50" s="59" t="s">
        <v>141</v>
      </c>
      <c r="W50" s="6" t="s">
        <v>142</v>
      </c>
      <c r="X50" s="11">
        <v>3</v>
      </c>
      <c r="Y50" s="11" t="s">
        <v>44</v>
      </c>
      <c r="Z50" s="11">
        <v>3</v>
      </c>
      <c r="AA50" s="106">
        <v>0</v>
      </c>
      <c r="AB50" s="106">
        <v>0</v>
      </c>
      <c r="AC50" s="155">
        <f t="shared" si="0"/>
        <v>0</v>
      </c>
      <c r="AD50" s="322"/>
      <c r="AE50" s="260"/>
      <c r="AF50" s="160"/>
      <c r="AG50" s="160"/>
      <c r="AH50" s="160"/>
      <c r="AI50" s="160"/>
      <c r="AJ50" s="160"/>
      <c r="AK50" s="160"/>
      <c r="AL50" s="160"/>
      <c r="AM50" s="130"/>
      <c r="AN50" s="187"/>
      <c r="AO50" s="23">
        <v>43966</v>
      </c>
      <c r="AP50" s="23">
        <v>44185</v>
      </c>
      <c r="AQ50" s="211"/>
      <c r="AR50" s="202"/>
      <c r="AS50" s="190"/>
      <c r="AT50" s="190"/>
      <c r="AU50" s="294"/>
      <c r="AV50" s="109" t="s">
        <v>386</v>
      </c>
    </row>
    <row r="51" spans="1:48" s="15" customFormat="1" ht="56" x14ac:dyDescent="0.3">
      <c r="A51" s="204"/>
      <c r="B51" s="204"/>
      <c r="C51" s="204"/>
      <c r="D51" s="204"/>
      <c r="E51" s="204"/>
      <c r="F51" s="218"/>
      <c r="G51" s="204"/>
      <c r="H51" s="187"/>
      <c r="I51" s="187"/>
      <c r="J51" s="187"/>
      <c r="K51" s="187"/>
      <c r="L51" s="36"/>
      <c r="M51" s="36"/>
      <c r="N51" s="190"/>
      <c r="O51" s="190"/>
      <c r="P51" s="127"/>
      <c r="Q51" s="316"/>
      <c r="R51" s="298"/>
      <c r="S51" s="310"/>
      <c r="T51" s="204"/>
      <c r="U51" s="35" t="s">
        <v>128</v>
      </c>
      <c r="V51" s="59" t="s">
        <v>143</v>
      </c>
      <c r="W51" s="6" t="s">
        <v>34</v>
      </c>
      <c r="X51" s="7">
        <v>1</v>
      </c>
      <c r="Y51" s="58" t="s">
        <v>144</v>
      </c>
      <c r="Z51" s="35">
        <v>1</v>
      </c>
      <c r="AA51" s="107">
        <v>0</v>
      </c>
      <c r="AB51" s="107">
        <v>0</v>
      </c>
      <c r="AC51" s="155">
        <f t="shared" si="0"/>
        <v>0</v>
      </c>
      <c r="AD51" s="322"/>
      <c r="AE51" s="260"/>
      <c r="AF51" s="160"/>
      <c r="AG51" s="160"/>
      <c r="AH51" s="160"/>
      <c r="AI51" s="160"/>
      <c r="AJ51" s="160"/>
      <c r="AK51" s="160"/>
      <c r="AL51" s="160"/>
      <c r="AM51" s="127"/>
      <c r="AN51" s="187"/>
      <c r="AO51" s="23">
        <v>44166</v>
      </c>
      <c r="AP51" s="23">
        <v>44196</v>
      </c>
      <c r="AQ51" s="211"/>
      <c r="AR51" s="203"/>
      <c r="AS51" s="191"/>
      <c r="AT51" s="191"/>
      <c r="AU51" s="193"/>
      <c r="AV51" s="109" t="s">
        <v>387</v>
      </c>
    </row>
    <row r="52" spans="1:48" s="15" customFormat="1" ht="56" x14ac:dyDescent="0.3">
      <c r="A52" s="204"/>
      <c r="B52" s="204"/>
      <c r="C52" s="204"/>
      <c r="D52" s="204"/>
      <c r="E52" s="204"/>
      <c r="F52" s="218"/>
      <c r="G52" s="204"/>
      <c r="H52" s="188"/>
      <c r="I52" s="188"/>
      <c r="J52" s="188"/>
      <c r="K52" s="188"/>
      <c r="L52" s="36"/>
      <c r="M52" s="36"/>
      <c r="N52" s="191"/>
      <c r="O52" s="191"/>
      <c r="P52" s="128"/>
      <c r="Q52" s="316"/>
      <c r="R52" s="298"/>
      <c r="S52" s="310"/>
      <c r="T52" s="24" t="s">
        <v>145</v>
      </c>
      <c r="U52" s="35" t="s">
        <v>128</v>
      </c>
      <c r="V52" s="59" t="s">
        <v>146</v>
      </c>
      <c r="W52" s="6" t="s">
        <v>34</v>
      </c>
      <c r="X52" s="7">
        <v>1</v>
      </c>
      <c r="Y52" s="58" t="s">
        <v>147</v>
      </c>
      <c r="Z52" s="35">
        <v>1</v>
      </c>
      <c r="AA52" s="107">
        <v>0</v>
      </c>
      <c r="AB52" s="107">
        <v>0</v>
      </c>
      <c r="AC52" s="155">
        <f t="shared" si="0"/>
        <v>0</v>
      </c>
      <c r="AD52" s="322"/>
      <c r="AE52" s="260"/>
      <c r="AF52" s="160"/>
      <c r="AG52" s="160"/>
      <c r="AH52" s="160"/>
      <c r="AI52" s="160"/>
      <c r="AJ52" s="160"/>
      <c r="AK52" s="160"/>
      <c r="AL52" s="160"/>
      <c r="AM52" s="128"/>
      <c r="AN52" s="188"/>
      <c r="AO52" s="23">
        <v>43876</v>
      </c>
      <c r="AP52" s="23">
        <v>43920</v>
      </c>
      <c r="AQ52" s="112" t="s">
        <v>392</v>
      </c>
      <c r="AR52" s="36"/>
      <c r="AS52" s="36"/>
      <c r="AT52" s="36"/>
      <c r="AU52" s="100" t="s">
        <v>330</v>
      </c>
      <c r="AV52" s="110" t="s">
        <v>388</v>
      </c>
    </row>
    <row r="53" spans="1:48" s="15" customFormat="1" ht="85.5" customHeight="1" x14ac:dyDescent="0.3">
      <c r="A53" s="204"/>
      <c r="B53" s="204"/>
      <c r="C53" s="204"/>
      <c r="D53" s="204"/>
      <c r="E53" s="204"/>
      <c r="F53" s="218"/>
      <c r="G53" s="204"/>
      <c r="H53" s="186" t="s">
        <v>132</v>
      </c>
      <c r="I53" s="186" t="s">
        <v>211</v>
      </c>
      <c r="J53" s="186" t="s">
        <v>213</v>
      </c>
      <c r="K53" s="186" t="s">
        <v>212</v>
      </c>
      <c r="L53" s="36"/>
      <c r="M53" s="36"/>
      <c r="N53" s="189">
        <v>1065</v>
      </c>
      <c r="O53" s="103"/>
      <c r="P53" s="126"/>
      <c r="Q53" s="316"/>
      <c r="R53" s="298"/>
      <c r="S53" s="310"/>
      <c r="T53" s="204" t="s">
        <v>148</v>
      </c>
      <c r="U53" s="35" t="s">
        <v>128</v>
      </c>
      <c r="V53" s="8" t="s">
        <v>149</v>
      </c>
      <c r="W53" s="60" t="s">
        <v>150</v>
      </c>
      <c r="X53" s="61">
        <v>1</v>
      </c>
      <c r="Y53" s="62" t="s">
        <v>151</v>
      </c>
      <c r="Z53" s="35">
        <v>1</v>
      </c>
      <c r="AA53" s="107">
        <v>1</v>
      </c>
      <c r="AB53" s="107">
        <v>1</v>
      </c>
      <c r="AC53" s="155">
        <f>100%</f>
        <v>1</v>
      </c>
      <c r="AD53" s="322"/>
      <c r="AE53" s="260"/>
      <c r="AF53" s="160"/>
      <c r="AG53" s="160"/>
      <c r="AH53" s="160"/>
      <c r="AI53" s="160"/>
      <c r="AJ53" s="160"/>
      <c r="AK53" s="160"/>
      <c r="AL53" s="160"/>
      <c r="AM53" s="127"/>
      <c r="AN53" s="199">
        <v>800</v>
      </c>
      <c r="AO53" s="23">
        <v>43845</v>
      </c>
      <c r="AP53" s="23">
        <v>43905</v>
      </c>
      <c r="AQ53" s="211" t="s">
        <v>152</v>
      </c>
      <c r="AR53" s="36"/>
      <c r="AS53" s="36"/>
      <c r="AT53" s="36"/>
      <c r="AU53" s="111" t="s">
        <v>332</v>
      </c>
      <c r="AV53" s="115" t="s">
        <v>332</v>
      </c>
    </row>
    <row r="54" spans="1:48" s="15" customFormat="1" ht="114" customHeight="1" x14ac:dyDescent="0.3">
      <c r="A54" s="204"/>
      <c r="B54" s="204"/>
      <c r="C54" s="204"/>
      <c r="D54" s="204"/>
      <c r="E54" s="204"/>
      <c r="F54" s="218"/>
      <c r="G54" s="204"/>
      <c r="H54" s="187"/>
      <c r="I54" s="187"/>
      <c r="J54" s="187"/>
      <c r="K54" s="187"/>
      <c r="L54" s="36"/>
      <c r="M54" s="36"/>
      <c r="N54" s="190"/>
      <c r="O54" s="190">
        <v>1073</v>
      </c>
      <c r="P54" s="127"/>
      <c r="Q54" s="316"/>
      <c r="R54" s="298"/>
      <c r="S54" s="310"/>
      <c r="T54" s="204"/>
      <c r="U54" s="35" t="s">
        <v>128</v>
      </c>
      <c r="V54" s="233" t="s">
        <v>153</v>
      </c>
      <c r="W54" s="60" t="s">
        <v>154</v>
      </c>
      <c r="X54" s="61">
        <v>19</v>
      </c>
      <c r="Y54" s="11" t="s">
        <v>44</v>
      </c>
      <c r="Z54" s="61">
        <v>19</v>
      </c>
      <c r="AA54" s="108">
        <v>3</v>
      </c>
      <c r="AB54" s="108">
        <v>3</v>
      </c>
      <c r="AC54" s="155">
        <f t="shared" si="0"/>
        <v>0.31578947368421051</v>
      </c>
      <c r="AD54" s="322"/>
      <c r="AE54" s="260"/>
      <c r="AF54" s="160"/>
      <c r="AG54" s="160"/>
      <c r="AH54" s="160"/>
      <c r="AI54" s="160"/>
      <c r="AJ54" s="160"/>
      <c r="AK54" s="160"/>
      <c r="AL54" s="160"/>
      <c r="AM54" s="151"/>
      <c r="AN54" s="199"/>
      <c r="AO54" s="23">
        <v>43862</v>
      </c>
      <c r="AP54" s="23">
        <v>44196</v>
      </c>
      <c r="AQ54" s="211"/>
      <c r="AR54" s="201">
        <v>1707524750</v>
      </c>
      <c r="AS54" s="189" t="s">
        <v>155</v>
      </c>
      <c r="AT54" s="189" t="s">
        <v>97</v>
      </c>
      <c r="AU54" s="192" t="s">
        <v>333</v>
      </c>
      <c r="AV54" s="109" t="s">
        <v>389</v>
      </c>
    </row>
    <row r="55" spans="1:48" s="15" customFormat="1" ht="42" x14ac:dyDescent="0.3">
      <c r="A55" s="204"/>
      <c r="B55" s="204"/>
      <c r="C55" s="204"/>
      <c r="D55" s="204"/>
      <c r="E55" s="204"/>
      <c r="F55" s="218"/>
      <c r="G55" s="204"/>
      <c r="H55" s="187"/>
      <c r="I55" s="187"/>
      <c r="J55" s="187"/>
      <c r="K55" s="187"/>
      <c r="L55" s="36"/>
      <c r="M55" s="36"/>
      <c r="N55" s="190"/>
      <c r="O55" s="190"/>
      <c r="P55" s="127"/>
      <c r="Q55" s="316"/>
      <c r="R55" s="298"/>
      <c r="S55" s="310"/>
      <c r="T55" s="204"/>
      <c r="U55" s="35"/>
      <c r="V55" s="234"/>
      <c r="W55" s="60" t="s">
        <v>156</v>
      </c>
      <c r="X55" s="61">
        <v>500</v>
      </c>
      <c r="Y55" s="11" t="s">
        <v>44</v>
      </c>
      <c r="Z55" s="61">
        <v>500</v>
      </c>
      <c r="AA55" s="108">
        <v>116</v>
      </c>
      <c r="AB55" s="108">
        <v>348</v>
      </c>
      <c r="AC55" s="155">
        <f t="shared" si="0"/>
        <v>0.92800000000000005</v>
      </c>
      <c r="AD55" s="322"/>
      <c r="AE55" s="260"/>
      <c r="AF55" s="160"/>
      <c r="AG55" s="160"/>
      <c r="AH55" s="160"/>
      <c r="AI55" s="160"/>
      <c r="AJ55" s="160"/>
      <c r="AK55" s="160"/>
      <c r="AL55" s="160"/>
      <c r="AM55" s="151"/>
      <c r="AN55" s="199"/>
      <c r="AO55" s="23">
        <v>43862</v>
      </c>
      <c r="AP55" s="23">
        <v>44196</v>
      </c>
      <c r="AQ55" s="211"/>
      <c r="AR55" s="202"/>
      <c r="AS55" s="190"/>
      <c r="AT55" s="190"/>
      <c r="AU55" s="294"/>
      <c r="AV55" s="109" t="s">
        <v>390</v>
      </c>
    </row>
    <row r="56" spans="1:48" s="15" customFormat="1" ht="42.75" customHeight="1" x14ac:dyDescent="0.3">
      <c r="A56" s="204"/>
      <c r="B56" s="204"/>
      <c r="C56" s="204"/>
      <c r="D56" s="204"/>
      <c r="E56" s="204"/>
      <c r="F56" s="218"/>
      <c r="G56" s="204"/>
      <c r="H56" s="187"/>
      <c r="I56" s="187"/>
      <c r="J56" s="187"/>
      <c r="K56" s="187"/>
      <c r="L56" s="36"/>
      <c r="M56" s="36"/>
      <c r="N56" s="190"/>
      <c r="O56" s="190"/>
      <c r="P56" s="127"/>
      <c r="Q56" s="316"/>
      <c r="R56" s="298"/>
      <c r="S56" s="310"/>
      <c r="T56" s="204"/>
      <c r="U56" s="35" t="s">
        <v>128</v>
      </c>
      <c r="V56" s="8" t="s">
        <v>157</v>
      </c>
      <c r="W56" s="60" t="s">
        <v>158</v>
      </c>
      <c r="X56" s="7">
        <v>2</v>
      </c>
      <c r="Y56" s="11" t="s">
        <v>34</v>
      </c>
      <c r="Z56" s="7">
        <v>2</v>
      </c>
      <c r="AA56" s="105">
        <v>0</v>
      </c>
      <c r="AB56" s="105">
        <v>0</v>
      </c>
      <c r="AC56" s="155">
        <f t="shared" si="0"/>
        <v>0</v>
      </c>
      <c r="AD56" s="322"/>
      <c r="AE56" s="260"/>
      <c r="AF56" s="160"/>
      <c r="AG56" s="160"/>
      <c r="AH56" s="160"/>
      <c r="AI56" s="160"/>
      <c r="AJ56" s="160"/>
      <c r="AK56" s="160"/>
      <c r="AL56" s="160"/>
      <c r="AM56" s="152"/>
      <c r="AN56" s="200"/>
      <c r="AO56" s="23">
        <v>43862</v>
      </c>
      <c r="AP56" s="23">
        <v>44196</v>
      </c>
      <c r="AQ56" s="211"/>
      <c r="AR56" s="203"/>
      <c r="AS56" s="191"/>
      <c r="AT56" s="191"/>
      <c r="AU56" s="193"/>
      <c r="AV56" s="109" t="s">
        <v>391</v>
      </c>
    </row>
    <row r="57" spans="1:48" s="15" customFormat="1" ht="42.75" customHeight="1" x14ac:dyDescent="0.3">
      <c r="A57" s="204"/>
      <c r="B57" s="204"/>
      <c r="C57" s="204"/>
      <c r="D57" s="204"/>
      <c r="E57" s="204"/>
      <c r="F57" s="218"/>
      <c r="G57" s="204"/>
      <c r="H57" s="187"/>
      <c r="I57" s="187"/>
      <c r="J57" s="187"/>
      <c r="K57" s="187"/>
      <c r="L57" s="36"/>
      <c r="M57" s="36"/>
      <c r="N57" s="190"/>
      <c r="O57" s="190"/>
      <c r="P57" s="127"/>
      <c r="Q57" s="316"/>
      <c r="R57" s="298"/>
      <c r="S57" s="310"/>
      <c r="T57" s="204" t="s">
        <v>159</v>
      </c>
      <c r="U57" s="35" t="s">
        <v>128</v>
      </c>
      <c r="V57" s="8" t="s">
        <v>269</v>
      </c>
      <c r="W57" s="11" t="s">
        <v>274</v>
      </c>
      <c r="X57" s="7">
        <v>1</v>
      </c>
      <c r="Y57" s="6" t="s">
        <v>34</v>
      </c>
      <c r="Z57" s="7">
        <v>1</v>
      </c>
      <c r="AA57" s="105">
        <v>1</v>
      </c>
      <c r="AB57" s="105">
        <v>1</v>
      </c>
      <c r="AC57" s="155">
        <f>100%</f>
        <v>1</v>
      </c>
      <c r="AD57" s="322"/>
      <c r="AE57" s="260"/>
      <c r="AF57" s="160"/>
      <c r="AG57" s="160"/>
      <c r="AH57" s="160"/>
      <c r="AI57" s="160"/>
      <c r="AJ57" s="160"/>
      <c r="AK57" s="160"/>
      <c r="AL57" s="160"/>
      <c r="AM57" s="105"/>
      <c r="AN57" s="11">
        <v>800</v>
      </c>
      <c r="AO57" s="23">
        <v>43850</v>
      </c>
      <c r="AP57" s="23">
        <v>44196</v>
      </c>
      <c r="AQ57" s="211" t="s">
        <v>392</v>
      </c>
      <c r="AR57" s="36"/>
      <c r="AS57" s="36"/>
      <c r="AT57" s="36"/>
      <c r="AU57" s="111" t="s">
        <v>334</v>
      </c>
      <c r="AV57" s="115" t="s">
        <v>334</v>
      </c>
    </row>
    <row r="58" spans="1:48" s="15" customFormat="1" ht="42" x14ac:dyDescent="0.3">
      <c r="A58" s="204"/>
      <c r="B58" s="204"/>
      <c r="C58" s="204"/>
      <c r="D58" s="204"/>
      <c r="E58" s="204"/>
      <c r="F58" s="218"/>
      <c r="G58" s="204"/>
      <c r="H58" s="188"/>
      <c r="I58" s="188"/>
      <c r="J58" s="188"/>
      <c r="K58" s="188"/>
      <c r="L58" s="36"/>
      <c r="M58" s="36"/>
      <c r="N58" s="190"/>
      <c r="O58" s="190"/>
      <c r="P58" s="127"/>
      <c r="Q58" s="316"/>
      <c r="R58" s="298"/>
      <c r="S58" s="310"/>
      <c r="T58" s="204"/>
      <c r="U58" s="35" t="s">
        <v>128</v>
      </c>
      <c r="V58" s="8" t="s">
        <v>270</v>
      </c>
      <c r="W58" s="51" t="s">
        <v>275</v>
      </c>
      <c r="X58" s="7">
        <v>1</v>
      </c>
      <c r="Y58" s="6" t="s">
        <v>34</v>
      </c>
      <c r="Z58" s="7">
        <v>1</v>
      </c>
      <c r="AA58" s="7">
        <v>0</v>
      </c>
      <c r="AB58" s="114">
        <v>1</v>
      </c>
      <c r="AC58" s="155">
        <f t="shared" si="0"/>
        <v>1</v>
      </c>
      <c r="AD58" s="322"/>
      <c r="AE58" s="260"/>
      <c r="AF58" s="160"/>
      <c r="AG58" s="160"/>
      <c r="AH58" s="160"/>
      <c r="AI58" s="160"/>
      <c r="AJ58" s="160"/>
      <c r="AK58" s="160"/>
      <c r="AL58" s="160"/>
      <c r="AM58" s="114"/>
      <c r="AN58" s="11">
        <v>800</v>
      </c>
      <c r="AO58" s="23">
        <v>43850</v>
      </c>
      <c r="AP58" s="23">
        <v>44196</v>
      </c>
      <c r="AQ58" s="211"/>
      <c r="AR58" s="36"/>
      <c r="AS58" s="36"/>
      <c r="AT58" s="36"/>
      <c r="AU58" s="111" t="s">
        <v>335</v>
      </c>
      <c r="AV58" s="115" t="s">
        <v>394</v>
      </c>
    </row>
    <row r="59" spans="1:48" s="15" customFormat="1" ht="42.75" customHeight="1" x14ac:dyDescent="0.3">
      <c r="A59" s="204"/>
      <c r="B59" s="204"/>
      <c r="C59" s="204"/>
      <c r="D59" s="204"/>
      <c r="E59" s="204"/>
      <c r="F59" s="218"/>
      <c r="G59" s="204"/>
      <c r="H59" s="186" t="s">
        <v>132</v>
      </c>
      <c r="I59" s="186" t="s">
        <v>211</v>
      </c>
      <c r="J59" s="186" t="s">
        <v>213</v>
      </c>
      <c r="K59" s="186" t="s">
        <v>212</v>
      </c>
      <c r="L59" s="36"/>
      <c r="M59" s="36"/>
      <c r="N59" s="190"/>
      <c r="O59" s="190"/>
      <c r="P59" s="127"/>
      <c r="Q59" s="316"/>
      <c r="R59" s="298"/>
      <c r="S59" s="310"/>
      <c r="T59" s="204"/>
      <c r="U59" s="35" t="s">
        <v>128</v>
      </c>
      <c r="V59" s="8" t="s">
        <v>160</v>
      </c>
      <c r="W59" s="11" t="s">
        <v>162</v>
      </c>
      <c r="X59" s="7">
        <v>6</v>
      </c>
      <c r="Y59" s="6" t="s">
        <v>161</v>
      </c>
      <c r="Z59" s="7">
        <v>6</v>
      </c>
      <c r="AA59" s="7">
        <v>0</v>
      </c>
      <c r="AB59" s="114">
        <v>0</v>
      </c>
      <c r="AC59" s="155">
        <f t="shared" si="0"/>
        <v>0</v>
      </c>
      <c r="AD59" s="322"/>
      <c r="AE59" s="260"/>
      <c r="AF59" s="160"/>
      <c r="AG59" s="160"/>
      <c r="AH59" s="160"/>
      <c r="AI59" s="160"/>
      <c r="AJ59" s="160"/>
      <c r="AK59" s="160"/>
      <c r="AL59" s="160"/>
      <c r="AM59" s="114"/>
      <c r="AN59" s="11">
        <v>800</v>
      </c>
      <c r="AO59" s="23">
        <v>43850</v>
      </c>
      <c r="AP59" s="23">
        <v>44196</v>
      </c>
      <c r="AQ59" s="211"/>
      <c r="AR59" s="36"/>
      <c r="AS59" s="36"/>
      <c r="AT59" s="36"/>
      <c r="AU59" s="111" t="s">
        <v>276</v>
      </c>
      <c r="AV59" s="115" t="s">
        <v>395</v>
      </c>
    </row>
    <row r="60" spans="1:48" s="15" customFormat="1" ht="14" x14ac:dyDescent="0.3">
      <c r="A60" s="204"/>
      <c r="B60" s="204"/>
      <c r="C60" s="204"/>
      <c r="D60" s="204"/>
      <c r="E60" s="204"/>
      <c r="F60" s="218"/>
      <c r="G60" s="204"/>
      <c r="H60" s="187"/>
      <c r="I60" s="187"/>
      <c r="J60" s="187"/>
      <c r="K60" s="187"/>
      <c r="L60" s="36"/>
      <c r="M60" s="36"/>
      <c r="N60" s="190"/>
      <c r="O60" s="190"/>
      <c r="P60" s="127"/>
      <c r="Q60" s="316"/>
      <c r="R60" s="298"/>
      <c r="S60" s="310"/>
      <c r="T60" s="204"/>
      <c r="U60" s="35" t="s">
        <v>128</v>
      </c>
      <c r="V60" s="8" t="s">
        <v>271</v>
      </c>
      <c r="W60" s="11" t="s">
        <v>163</v>
      </c>
      <c r="X60" s="7">
        <v>6</v>
      </c>
      <c r="Y60" s="6" t="s">
        <v>34</v>
      </c>
      <c r="Z60" s="7">
        <v>6</v>
      </c>
      <c r="AA60" s="7">
        <v>0</v>
      </c>
      <c r="AB60" s="114">
        <v>0</v>
      </c>
      <c r="AC60" s="155">
        <f t="shared" si="0"/>
        <v>0</v>
      </c>
      <c r="AD60" s="322"/>
      <c r="AE60" s="260"/>
      <c r="AF60" s="160"/>
      <c r="AG60" s="160"/>
      <c r="AH60" s="160"/>
      <c r="AI60" s="160"/>
      <c r="AJ60" s="160"/>
      <c r="AK60" s="160"/>
      <c r="AL60" s="160"/>
      <c r="AM60" s="114"/>
      <c r="AN60" s="11">
        <v>800</v>
      </c>
      <c r="AO60" s="23">
        <v>43850</v>
      </c>
      <c r="AP60" s="23">
        <v>44196</v>
      </c>
      <c r="AQ60" s="211"/>
      <c r="AR60" s="36"/>
      <c r="AS60" s="36"/>
      <c r="AT60" s="36"/>
      <c r="AU60" s="111" t="s">
        <v>277</v>
      </c>
      <c r="AV60" s="115" t="s">
        <v>277</v>
      </c>
    </row>
    <row r="61" spans="1:48" s="15" customFormat="1" ht="28" x14ac:dyDescent="0.3">
      <c r="A61" s="204"/>
      <c r="B61" s="204"/>
      <c r="C61" s="204"/>
      <c r="D61" s="204"/>
      <c r="E61" s="204"/>
      <c r="F61" s="218"/>
      <c r="G61" s="204"/>
      <c r="H61" s="187"/>
      <c r="I61" s="187"/>
      <c r="J61" s="187"/>
      <c r="K61" s="187"/>
      <c r="L61" s="36"/>
      <c r="M61" s="36"/>
      <c r="N61" s="190"/>
      <c r="O61" s="190"/>
      <c r="P61" s="127"/>
      <c r="Q61" s="316"/>
      <c r="R61" s="298"/>
      <c r="S61" s="310"/>
      <c r="T61" s="204"/>
      <c r="U61" s="35" t="s">
        <v>128</v>
      </c>
      <c r="V61" s="8" t="s">
        <v>272</v>
      </c>
      <c r="W61" s="11" t="s">
        <v>165</v>
      </c>
      <c r="X61" s="7">
        <v>6</v>
      </c>
      <c r="Y61" s="6" t="s">
        <v>164</v>
      </c>
      <c r="Z61" s="7">
        <v>1</v>
      </c>
      <c r="AA61" s="7">
        <v>0</v>
      </c>
      <c r="AB61" s="114">
        <v>0</v>
      </c>
      <c r="AC61" s="155">
        <f t="shared" si="0"/>
        <v>0</v>
      </c>
      <c r="AD61" s="322"/>
      <c r="AE61" s="260"/>
      <c r="AF61" s="160"/>
      <c r="AG61" s="160"/>
      <c r="AH61" s="160"/>
      <c r="AI61" s="160"/>
      <c r="AJ61" s="160"/>
      <c r="AK61" s="160"/>
      <c r="AL61" s="160"/>
      <c r="AM61" s="114"/>
      <c r="AN61" s="11">
        <v>800</v>
      </c>
      <c r="AO61" s="23">
        <v>43850</v>
      </c>
      <c r="AP61" s="23">
        <v>44196</v>
      </c>
      <c r="AQ61" s="211"/>
      <c r="AR61" s="36"/>
      <c r="AS61" s="36"/>
      <c r="AT61" s="36"/>
      <c r="AU61" s="111" t="s">
        <v>278</v>
      </c>
      <c r="AV61" s="115" t="s">
        <v>278</v>
      </c>
    </row>
    <row r="62" spans="1:48" s="15" customFormat="1" ht="42" x14ac:dyDescent="0.3">
      <c r="A62" s="204"/>
      <c r="B62" s="204"/>
      <c r="C62" s="204"/>
      <c r="D62" s="204"/>
      <c r="E62" s="204"/>
      <c r="F62" s="218"/>
      <c r="G62" s="204"/>
      <c r="H62" s="187"/>
      <c r="I62" s="187"/>
      <c r="J62" s="187"/>
      <c r="K62" s="187"/>
      <c r="L62" s="36"/>
      <c r="M62" s="36"/>
      <c r="N62" s="190"/>
      <c r="O62" s="190"/>
      <c r="P62" s="127"/>
      <c r="Q62" s="316"/>
      <c r="R62" s="298"/>
      <c r="S62" s="310"/>
      <c r="T62" s="204"/>
      <c r="U62" s="35" t="s">
        <v>128</v>
      </c>
      <c r="V62" s="8" t="s">
        <v>166</v>
      </c>
      <c r="W62" s="11" t="s">
        <v>167</v>
      </c>
      <c r="X62" s="7">
        <v>10</v>
      </c>
      <c r="Y62" s="6" t="s">
        <v>164</v>
      </c>
      <c r="Z62" s="7">
        <v>10</v>
      </c>
      <c r="AA62" s="7">
        <v>3</v>
      </c>
      <c r="AB62" s="114">
        <v>4</v>
      </c>
      <c r="AC62" s="155">
        <f t="shared" si="0"/>
        <v>0.7</v>
      </c>
      <c r="AD62" s="322"/>
      <c r="AE62" s="260"/>
      <c r="AF62" s="160"/>
      <c r="AG62" s="160"/>
      <c r="AH62" s="160"/>
      <c r="AI62" s="160"/>
      <c r="AJ62" s="160"/>
      <c r="AK62" s="160"/>
      <c r="AL62" s="160"/>
      <c r="AM62" s="114"/>
      <c r="AN62" s="11">
        <v>800</v>
      </c>
      <c r="AO62" s="23">
        <v>43850</v>
      </c>
      <c r="AP62" s="23">
        <v>44196</v>
      </c>
      <c r="AQ62" s="211"/>
      <c r="AR62" s="36"/>
      <c r="AS62" s="36"/>
      <c r="AT62" s="36"/>
      <c r="AU62" s="111" t="s">
        <v>279</v>
      </c>
      <c r="AV62" s="115" t="s">
        <v>279</v>
      </c>
    </row>
    <row r="63" spans="1:48" s="15" customFormat="1" ht="28" x14ac:dyDescent="0.3">
      <c r="A63" s="204"/>
      <c r="B63" s="204"/>
      <c r="C63" s="204"/>
      <c r="D63" s="204"/>
      <c r="E63" s="204"/>
      <c r="F63" s="218"/>
      <c r="G63" s="204"/>
      <c r="H63" s="187"/>
      <c r="I63" s="187"/>
      <c r="J63" s="187"/>
      <c r="K63" s="187"/>
      <c r="L63" s="36"/>
      <c r="M63" s="36"/>
      <c r="N63" s="190"/>
      <c r="O63" s="190"/>
      <c r="P63" s="127"/>
      <c r="Q63" s="316"/>
      <c r="R63" s="298"/>
      <c r="S63" s="310"/>
      <c r="T63" s="204"/>
      <c r="U63" s="35" t="s">
        <v>128</v>
      </c>
      <c r="V63" s="8" t="s">
        <v>273</v>
      </c>
      <c r="W63" s="11" t="s">
        <v>167</v>
      </c>
      <c r="X63" s="7">
        <v>4</v>
      </c>
      <c r="Y63" s="6" t="s">
        <v>164</v>
      </c>
      <c r="Z63" s="7">
        <v>4</v>
      </c>
      <c r="AA63" s="7">
        <v>1</v>
      </c>
      <c r="AB63" s="114">
        <v>2</v>
      </c>
      <c r="AC63" s="155">
        <f t="shared" si="0"/>
        <v>0.75</v>
      </c>
      <c r="AD63" s="322"/>
      <c r="AE63" s="260"/>
      <c r="AF63" s="160"/>
      <c r="AG63" s="160"/>
      <c r="AH63" s="160"/>
      <c r="AI63" s="160"/>
      <c r="AJ63" s="160"/>
      <c r="AK63" s="160"/>
      <c r="AL63" s="160"/>
      <c r="AM63" s="114"/>
      <c r="AN63" s="11">
        <v>800</v>
      </c>
      <c r="AO63" s="23">
        <v>43850</v>
      </c>
      <c r="AP63" s="23">
        <v>44196</v>
      </c>
      <c r="AQ63" s="211"/>
      <c r="AR63" s="36"/>
      <c r="AS63" s="36"/>
      <c r="AT63" s="36"/>
      <c r="AU63" s="111" t="s">
        <v>280</v>
      </c>
      <c r="AV63" s="115" t="s">
        <v>280</v>
      </c>
    </row>
    <row r="64" spans="1:48" s="15" customFormat="1" ht="14.25" customHeight="1" x14ac:dyDescent="0.3">
      <c r="A64" s="204"/>
      <c r="B64" s="204"/>
      <c r="C64" s="204"/>
      <c r="D64" s="204"/>
      <c r="E64" s="204"/>
      <c r="F64" s="218"/>
      <c r="G64" s="204"/>
      <c r="H64" s="187"/>
      <c r="I64" s="187"/>
      <c r="J64" s="187"/>
      <c r="K64" s="187"/>
      <c r="L64" s="36"/>
      <c r="M64" s="36"/>
      <c r="N64" s="190"/>
      <c r="O64" s="190"/>
      <c r="P64" s="127"/>
      <c r="Q64" s="316"/>
      <c r="R64" s="298"/>
      <c r="S64" s="310"/>
      <c r="T64" s="204"/>
      <c r="U64" s="35" t="s">
        <v>128</v>
      </c>
      <c r="V64" s="8" t="s">
        <v>168</v>
      </c>
      <c r="W64" s="11" t="s">
        <v>169</v>
      </c>
      <c r="X64" s="7">
        <v>10</v>
      </c>
      <c r="Y64" s="6" t="s">
        <v>164</v>
      </c>
      <c r="Z64" s="7">
        <v>10</v>
      </c>
      <c r="AA64" s="7">
        <v>2</v>
      </c>
      <c r="AB64" s="114">
        <v>3</v>
      </c>
      <c r="AC64" s="155">
        <f t="shared" si="0"/>
        <v>0.5</v>
      </c>
      <c r="AD64" s="322"/>
      <c r="AE64" s="260"/>
      <c r="AF64" s="160"/>
      <c r="AG64" s="160"/>
      <c r="AH64" s="160"/>
      <c r="AI64" s="160"/>
      <c r="AJ64" s="160"/>
      <c r="AK64" s="160"/>
      <c r="AL64" s="160"/>
      <c r="AM64" s="114"/>
      <c r="AN64" s="11">
        <v>800</v>
      </c>
      <c r="AO64" s="23">
        <v>43850</v>
      </c>
      <c r="AP64" s="23">
        <v>44196</v>
      </c>
      <c r="AQ64" s="211"/>
      <c r="AR64" s="36"/>
      <c r="AS64" s="36"/>
      <c r="AT64" s="36"/>
      <c r="AU64" s="100" t="s">
        <v>281</v>
      </c>
      <c r="AV64" s="115" t="s">
        <v>396</v>
      </c>
    </row>
    <row r="65" spans="1:117" s="15" customFormat="1" ht="57" customHeight="1" x14ac:dyDescent="0.3">
      <c r="A65" s="204"/>
      <c r="B65" s="204"/>
      <c r="C65" s="204"/>
      <c r="D65" s="204"/>
      <c r="E65" s="204"/>
      <c r="F65" s="218"/>
      <c r="G65" s="204"/>
      <c r="H65" s="188"/>
      <c r="I65" s="188"/>
      <c r="J65" s="188"/>
      <c r="K65" s="188"/>
      <c r="L65" s="36"/>
      <c r="M65" s="36"/>
      <c r="N65" s="191"/>
      <c r="O65" s="191"/>
      <c r="P65" s="128"/>
      <c r="Q65" s="317"/>
      <c r="R65" s="299"/>
      <c r="S65" s="311"/>
      <c r="T65" s="204"/>
      <c r="U65" s="35" t="s">
        <v>128</v>
      </c>
      <c r="V65" s="8" t="s">
        <v>170</v>
      </c>
      <c r="W65" s="11" t="s">
        <v>171</v>
      </c>
      <c r="X65" s="7">
        <v>1</v>
      </c>
      <c r="Y65" s="6" t="s">
        <v>34</v>
      </c>
      <c r="Z65" s="7">
        <v>1</v>
      </c>
      <c r="AA65" s="7">
        <v>0</v>
      </c>
      <c r="AB65" s="114">
        <v>0</v>
      </c>
      <c r="AC65" s="155">
        <f t="shared" si="0"/>
        <v>0</v>
      </c>
      <c r="AD65" s="323"/>
      <c r="AE65" s="261"/>
      <c r="AF65" s="161"/>
      <c r="AG65" s="161"/>
      <c r="AH65" s="161"/>
      <c r="AI65" s="161"/>
      <c r="AJ65" s="161"/>
      <c r="AK65" s="161"/>
      <c r="AL65" s="161"/>
      <c r="AM65" s="114"/>
      <c r="AN65" s="11">
        <v>800</v>
      </c>
      <c r="AO65" s="23">
        <v>43850</v>
      </c>
      <c r="AP65" s="23">
        <v>44196</v>
      </c>
      <c r="AQ65" s="211"/>
      <c r="AR65" s="36"/>
      <c r="AS65" s="36"/>
      <c r="AT65" s="36"/>
      <c r="AU65" s="111" t="s">
        <v>336</v>
      </c>
      <c r="AV65" s="115" t="s">
        <v>336</v>
      </c>
    </row>
    <row r="66" spans="1:117" s="17" customFormat="1" ht="117.75" customHeight="1" x14ac:dyDescent="0.35">
      <c r="A66" s="197" t="s">
        <v>121</v>
      </c>
      <c r="B66" s="197" t="s">
        <v>172</v>
      </c>
      <c r="C66" s="197" t="s">
        <v>123</v>
      </c>
      <c r="D66" s="197" t="s">
        <v>172</v>
      </c>
      <c r="E66" s="204" t="s">
        <v>173</v>
      </c>
      <c r="F66" s="204" t="s">
        <v>174</v>
      </c>
      <c r="G66" s="219" t="s">
        <v>175</v>
      </c>
      <c r="H66" s="197" t="s">
        <v>176</v>
      </c>
      <c r="I66" s="186" t="s">
        <v>177</v>
      </c>
      <c r="J66" s="186" t="s">
        <v>178</v>
      </c>
      <c r="K66" s="219" t="s">
        <v>179</v>
      </c>
      <c r="L66" s="205">
        <v>3195498498</v>
      </c>
      <c r="M66" s="186" t="s">
        <v>180</v>
      </c>
      <c r="N66" s="186"/>
      <c r="O66" s="186"/>
      <c r="P66" s="129"/>
      <c r="Q66" s="321">
        <f>L66/(40000000000)</f>
        <v>7.9887462450000002E-2</v>
      </c>
      <c r="R66" s="225">
        <f>Q66</f>
        <v>7.9887462450000002E-2</v>
      </c>
      <c r="S66" s="225">
        <f>R66</f>
        <v>7.9887462450000002E-2</v>
      </c>
      <c r="T66" s="197" t="s">
        <v>181</v>
      </c>
      <c r="U66" s="223">
        <v>2017130010004</v>
      </c>
      <c r="V66" s="301" t="s">
        <v>311</v>
      </c>
      <c r="W66" s="24" t="s">
        <v>315</v>
      </c>
      <c r="X66" s="25">
        <v>1000000000</v>
      </c>
      <c r="Y66" s="11" t="s">
        <v>320</v>
      </c>
      <c r="Z66" s="25">
        <v>1000000000</v>
      </c>
      <c r="AA66" s="25">
        <v>429485947</v>
      </c>
      <c r="AB66" s="25">
        <v>429485947</v>
      </c>
      <c r="AC66" s="155">
        <f t="shared" si="0"/>
        <v>0.85897189399999996</v>
      </c>
      <c r="AD66" s="324">
        <f>SUM(AC66:AC70)/(5)</f>
        <v>0.7717943787999999</v>
      </c>
      <c r="AE66" s="225">
        <f>AD66</f>
        <v>0.7717943787999999</v>
      </c>
      <c r="AF66" s="142" t="s">
        <v>433</v>
      </c>
      <c r="AG66" s="142" t="s">
        <v>427</v>
      </c>
      <c r="AH66" s="142" t="s">
        <v>434</v>
      </c>
      <c r="AI66" s="172">
        <v>101726686.34</v>
      </c>
      <c r="AJ66" s="142"/>
      <c r="AK66" s="172">
        <v>101726687.34</v>
      </c>
      <c r="AL66" s="142"/>
      <c r="AM66" s="153"/>
      <c r="AN66" s="194" t="s">
        <v>321</v>
      </c>
      <c r="AO66" s="28">
        <v>43845</v>
      </c>
      <c r="AP66" s="28">
        <v>44012</v>
      </c>
      <c r="AQ66" s="211" t="s">
        <v>227</v>
      </c>
      <c r="AR66" s="303">
        <v>101726687</v>
      </c>
      <c r="AS66" s="186" t="s">
        <v>182</v>
      </c>
      <c r="AT66" s="186" t="s">
        <v>183</v>
      </c>
      <c r="AU66" s="122" t="s">
        <v>353</v>
      </c>
      <c r="AV66" s="122" t="s">
        <v>402</v>
      </c>
    </row>
    <row r="67" spans="1:117" s="17" customFormat="1" ht="28" x14ac:dyDescent="0.35">
      <c r="A67" s="198"/>
      <c r="B67" s="198"/>
      <c r="C67" s="198"/>
      <c r="D67" s="198"/>
      <c r="E67" s="204"/>
      <c r="F67" s="204"/>
      <c r="G67" s="219"/>
      <c r="H67" s="198"/>
      <c r="I67" s="187"/>
      <c r="J67" s="187"/>
      <c r="K67" s="219"/>
      <c r="L67" s="206"/>
      <c r="M67" s="187"/>
      <c r="N67" s="187"/>
      <c r="O67" s="187"/>
      <c r="P67" s="130"/>
      <c r="Q67" s="322"/>
      <c r="R67" s="245"/>
      <c r="S67" s="245"/>
      <c r="T67" s="198"/>
      <c r="U67" s="224"/>
      <c r="V67" s="302"/>
      <c r="W67" s="24" t="s">
        <v>316</v>
      </c>
      <c r="X67" s="11">
        <v>6</v>
      </c>
      <c r="Y67" s="11" t="s">
        <v>67</v>
      </c>
      <c r="Z67" s="11">
        <v>6</v>
      </c>
      <c r="AA67" s="118">
        <v>2</v>
      </c>
      <c r="AB67" s="118">
        <v>5</v>
      </c>
      <c r="AC67" s="155">
        <f>100%</f>
        <v>1</v>
      </c>
      <c r="AD67" s="325"/>
      <c r="AE67" s="245"/>
      <c r="AF67" s="143"/>
      <c r="AG67" s="143"/>
      <c r="AH67" s="143"/>
      <c r="AI67" s="143"/>
      <c r="AJ67" s="143"/>
      <c r="AK67" s="143"/>
      <c r="AL67" s="143"/>
      <c r="AM67" s="130"/>
      <c r="AN67" s="195"/>
      <c r="AO67" s="28">
        <v>43845</v>
      </c>
      <c r="AP67" s="28">
        <v>44012</v>
      </c>
      <c r="AQ67" s="211"/>
      <c r="AR67" s="304"/>
      <c r="AS67" s="187"/>
      <c r="AT67" s="187"/>
      <c r="AU67" s="122" t="s">
        <v>354</v>
      </c>
      <c r="AV67" s="192" t="s">
        <v>399</v>
      </c>
    </row>
    <row r="68" spans="1:117" s="17" customFormat="1" ht="74.25" customHeight="1" x14ac:dyDescent="0.35">
      <c r="A68" s="198"/>
      <c r="B68" s="198"/>
      <c r="C68" s="198"/>
      <c r="D68" s="198"/>
      <c r="E68" s="204"/>
      <c r="F68" s="204"/>
      <c r="G68" s="219"/>
      <c r="H68" s="198"/>
      <c r="I68" s="187"/>
      <c r="J68" s="187"/>
      <c r="K68" s="219"/>
      <c r="L68" s="206"/>
      <c r="M68" s="187"/>
      <c r="N68" s="187"/>
      <c r="O68" s="187"/>
      <c r="P68" s="130"/>
      <c r="Q68" s="322"/>
      <c r="R68" s="245"/>
      <c r="S68" s="245"/>
      <c r="T68" s="198"/>
      <c r="U68" s="224"/>
      <c r="V68" s="57" t="s">
        <v>312</v>
      </c>
      <c r="W68" s="24" t="s">
        <v>317</v>
      </c>
      <c r="X68" s="11">
        <v>6</v>
      </c>
      <c r="Y68" s="11" t="s">
        <v>67</v>
      </c>
      <c r="Z68" s="11">
        <v>6</v>
      </c>
      <c r="AA68" s="118">
        <v>5</v>
      </c>
      <c r="AB68" s="118">
        <v>5</v>
      </c>
      <c r="AC68" s="155">
        <f>100%</f>
        <v>1</v>
      </c>
      <c r="AD68" s="325"/>
      <c r="AE68" s="245"/>
      <c r="AF68" s="143" t="s">
        <v>435</v>
      </c>
      <c r="AG68" s="143" t="s">
        <v>436</v>
      </c>
      <c r="AH68" s="143" t="s">
        <v>437</v>
      </c>
      <c r="AI68" s="173">
        <v>1</v>
      </c>
      <c r="AJ68" s="143"/>
      <c r="AK68" s="143"/>
      <c r="AL68" s="143"/>
      <c r="AM68" s="131"/>
      <c r="AN68" s="278"/>
      <c r="AO68" s="28">
        <v>43845</v>
      </c>
      <c r="AP68" s="28">
        <v>44012</v>
      </c>
      <c r="AQ68" s="211"/>
      <c r="AR68" s="304"/>
      <c r="AS68" s="187"/>
      <c r="AT68" s="187"/>
      <c r="AU68" s="122" t="s">
        <v>355</v>
      </c>
      <c r="AV68" s="193"/>
    </row>
    <row r="69" spans="1:117" s="17" customFormat="1" ht="97.5" customHeight="1" x14ac:dyDescent="0.35">
      <c r="A69" s="198"/>
      <c r="B69" s="198"/>
      <c r="C69" s="198"/>
      <c r="D69" s="198"/>
      <c r="E69" s="204"/>
      <c r="F69" s="204"/>
      <c r="G69" s="219"/>
      <c r="H69" s="198"/>
      <c r="I69" s="187"/>
      <c r="J69" s="187"/>
      <c r="K69" s="219"/>
      <c r="L69" s="206"/>
      <c r="M69" s="187"/>
      <c r="N69" s="187"/>
      <c r="O69" s="187"/>
      <c r="P69" s="130"/>
      <c r="Q69" s="322"/>
      <c r="R69" s="245"/>
      <c r="S69" s="245"/>
      <c r="T69" s="198"/>
      <c r="U69" s="224"/>
      <c r="V69" s="51" t="s">
        <v>313</v>
      </c>
      <c r="W69" s="24" t="s">
        <v>318</v>
      </c>
      <c r="X69" s="11">
        <v>100</v>
      </c>
      <c r="Y69" s="11" t="s">
        <v>67</v>
      </c>
      <c r="Z69" s="11">
        <v>100</v>
      </c>
      <c r="AA69" s="118">
        <v>108</v>
      </c>
      <c r="AB69" s="118">
        <v>167</v>
      </c>
      <c r="AC69" s="155">
        <f>100%</f>
        <v>1</v>
      </c>
      <c r="AD69" s="325"/>
      <c r="AE69" s="245"/>
      <c r="AF69" s="143"/>
      <c r="AG69" s="143"/>
      <c r="AH69" s="143"/>
      <c r="AI69" s="143"/>
      <c r="AJ69" s="143"/>
      <c r="AK69" s="143"/>
      <c r="AL69" s="143"/>
      <c r="AM69" s="145"/>
      <c r="AN69" s="26" t="s">
        <v>323</v>
      </c>
      <c r="AO69" s="28">
        <v>43866</v>
      </c>
      <c r="AP69" s="28">
        <v>44012</v>
      </c>
      <c r="AQ69" s="211"/>
      <c r="AR69" s="305"/>
      <c r="AS69" s="188"/>
      <c r="AT69" s="188"/>
      <c r="AU69" s="122" t="s">
        <v>356</v>
      </c>
      <c r="AV69" s="109" t="s">
        <v>400</v>
      </c>
    </row>
    <row r="70" spans="1:117" s="17" customFormat="1" ht="87" customHeight="1" x14ac:dyDescent="0.35">
      <c r="A70" s="198"/>
      <c r="B70" s="198"/>
      <c r="C70" s="198"/>
      <c r="D70" s="198"/>
      <c r="E70" s="204"/>
      <c r="F70" s="204"/>
      <c r="G70" s="219"/>
      <c r="H70" s="198"/>
      <c r="I70" s="187"/>
      <c r="J70" s="187"/>
      <c r="K70" s="219"/>
      <c r="L70" s="206"/>
      <c r="M70" s="187"/>
      <c r="N70" s="188"/>
      <c r="O70" s="188"/>
      <c r="P70" s="130"/>
      <c r="Q70" s="323"/>
      <c r="R70" s="226"/>
      <c r="S70" s="226"/>
      <c r="T70" s="198"/>
      <c r="U70" s="224"/>
      <c r="V70" s="51" t="s">
        <v>314</v>
      </c>
      <c r="W70" s="24" t="s">
        <v>319</v>
      </c>
      <c r="X70" s="11">
        <v>3</v>
      </c>
      <c r="Y70" s="11" t="s">
        <v>67</v>
      </c>
      <c r="Z70" s="11">
        <v>3</v>
      </c>
      <c r="AA70" s="118">
        <v>0</v>
      </c>
      <c r="AB70" s="118">
        <v>0</v>
      </c>
      <c r="AC70" s="155">
        <f t="shared" ref="AC70:AC77" si="1">(AA70+AB70)/(Z70)</f>
        <v>0</v>
      </c>
      <c r="AD70" s="326"/>
      <c r="AE70" s="226"/>
      <c r="AF70" s="144"/>
      <c r="AG70" s="144"/>
      <c r="AH70" s="144"/>
      <c r="AI70" s="144"/>
      <c r="AJ70" s="144"/>
      <c r="AK70" s="144"/>
      <c r="AL70" s="144"/>
      <c r="AM70" s="131"/>
      <c r="AN70" s="27" t="s">
        <v>322</v>
      </c>
      <c r="AO70" s="28">
        <v>43895</v>
      </c>
      <c r="AP70" s="28">
        <v>44012</v>
      </c>
      <c r="AQ70" s="211"/>
      <c r="AR70" s="63">
        <v>2500000</v>
      </c>
      <c r="AS70" s="24" t="s">
        <v>182</v>
      </c>
      <c r="AT70" s="24" t="s">
        <v>183</v>
      </c>
      <c r="AU70" s="117"/>
      <c r="AV70" s="109" t="s">
        <v>401</v>
      </c>
    </row>
    <row r="71" spans="1:117" s="78" customFormat="1" ht="212.5" x14ac:dyDescent="0.25">
      <c r="A71" s="220" t="s">
        <v>121</v>
      </c>
      <c r="B71" s="220" t="s">
        <v>122</v>
      </c>
      <c r="C71" s="220" t="s">
        <v>123</v>
      </c>
      <c r="D71" s="220" t="s">
        <v>123</v>
      </c>
      <c r="E71" s="220" t="s">
        <v>125</v>
      </c>
      <c r="F71" s="220" t="s">
        <v>27</v>
      </c>
      <c r="G71" s="227">
        <v>284</v>
      </c>
      <c r="H71" s="220" t="s">
        <v>184</v>
      </c>
      <c r="I71" s="220" t="s">
        <v>185</v>
      </c>
      <c r="J71" s="69" t="s">
        <v>186</v>
      </c>
      <c r="K71" s="68">
        <v>0</v>
      </c>
      <c r="L71" s="69">
        <v>10</v>
      </c>
      <c r="M71" s="69">
        <v>15</v>
      </c>
      <c r="N71" s="95">
        <v>0</v>
      </c>
      <c r="O71" s="95">
        <v>0</v>
      </c>
      <c r="P71" s="136"/>
      <c r="Q71" s="177">
        <f>L71/50</f>
        <v>0.2</v>
      </c>
      <c r="R71" s="140">
        <f>Q71</f>
        <v>0.2</v>
      </c>
      <c r="S71" s="312">
        <f>R71</f>
        <v>0.2</v>
      </c>
      <c r="T71" s="230" t="s">
        <v>187</v>
      </c>
      <c r="U71" s="231">
        <v>2017130010018</v>
      </c>
      <c r="V71" s="72" t="s">
        <v>188</v>
      </c>
      <c r="W71" s="73" t="s">
        <v>189</v>
      </c>
      <c r="X71" s="74">
        <v>10</v>
      </c>
      <c r="Y71" s="75" t="s">
        <v>190</v>
      </c>
      <c r="Z71" s="74">
        <v>15</v>
      </c>
      <c r="AA71" s="74">
        <v>0</v>
      </c>
      <c r="AB71" s="74">
        <v>0</v>
      </c>
      <c r="AC71" s="155">
        <f t="shared" si="1"/>
        <v>0</v>
      </c>
      <c r="AD71" s="246">
        <f>SUM(AC71:AC74)/(4)</f>
        <v>0</v>
      </c>
      <c r="AE71" s="246">
        <f>AD71</f>
        <v>0</v>
      </c>
      <c r="AF71" s="162"/>
      <c r="AG71" s="162"/>
      <c r="AH71" s="162"/>
      <c r="AI71" s="162"/>
      <c r="AJ71" s="162"/>
      <c r="AK71" s="162"/>
      <c r="AL71" s="162"/>
      <c r="AM71" s="74"/>
      <c r="AN71" s="76" t="s">
        <v>191</v>
      </c>
      <c r="AO71" s="77">
        <v>43850</v>
      </c>
      <c r="AP71" s="77">
        <v>44196</v>
      </c>
      <c r="AQ71" s="306" t="s">
        <v>324</v>
      </c>
      <c r="AR71" s="232" t="s">
        <v>192</v>
      </c>
      <c r="AS71" s="230" t="s">
        <v>193</v>
      </c>
      <c r="AT71" s="230" t="s">
        <v>194</v>
      </c>
      <c r="AU71" s="113" t="s">
        <v>327</v>
      </c>
      <c r="AV71" s="113" t="s">
        <v>327</v>
      </c>
    </row>
    <row r="72" spans="1:117" s="78" customFormat="1" ht="102" customHeight="1" x14ac:dyDescent="0.25">
      <c r="A72" s="221"/>
      <c r="B72" s="221"/>
      <c r="C72" s="221"/>
      <c r="D72" s="221"/>
      <c r="E72" s="221"/>
      <c r="F72" s="221"/>
      <c r="G72" s="228"/>
      <c r="H72" s="221"/>
      <c r="I72" s="221"/>
      <c r="J72" s="79" t="s">
        <v>195</v>
      </c>
      <c r="K72" s="68">
        <v>0</v>
      </c>
      <c r="L72" s="69">
        <v>0</v>
      </c>
      <c r="M72" s="69">
        <v>1</v>
      </c>
      <c r="N72" s="95">
        <v>0</v>
      </c>
      <c r="O72" s="95">
        <v>0</v>
      </c>
      <c r="P72" s="136"/>
      <c r="Q72" s="177"/>
      <c r="R72" s="136"/>
      <c r="S72" s="313"/>
      <c r="T72" s="230"/>
      <c r="U72" s="231"/>
      <c r="V72" s="72" t="s">
        <v>196</v>
      </c>
      <c r="W72" s="73" t="s">
        <v>197</v>
      </c>
      <c r="X72" s="74">
        <v>0</v>
      </c>
      <c r="Y72" s="75" t="s">
        <v>190</v>
      </c>
      <c r="Z72" s="74">
        <v>1</v>
      </c>
      <c r="AA72" s="74">
        <v>0</v>
      </c>
      <c r="AB72" s="74">
        <v>0</v>
      </c>
      <c r="AC72" s="155">
        <f t="shared" si="1"/>
        <v>0</v>
      </c>
      <c r="AD72" s="247"/>
      <c r="AE72" s="247"/>
      <c r="AF72" s="163"/>
      <c r="AG72" s="163"/>
      <c r="AH72" s="163"/>
      <c r="AI72" s="163"/>
      <c r="AJ72" s="163"/>
      <c r="AK72" s="163"/>
      <c r="AL72" s="163"/>
      <c r="AM72" s="74"/>
      <c r="AN72" s="80" t="s">
        <v>198</v>
      </c>
      <c r="AO72" s="81">
        <v>43850</v>
      </c>
      <c r="AP72" s="81">
        <v>44196</v>
      </c>
      <c r="AQ72" s="307"/>
      <c r="AR72" s="232"/>
      <c r="AS72" s="230"/>
      <c r="AT72" s="230"/>
      <c r="AU72" s="180" t="s">
        <v>328</v>
      </c>
      <c r="AV72" s="180" t="s">
        <v>393</v>
      </c>
    </row>
    <row r="73" spans="1:117" s="78" customFormat="1" ht="114.75" customHeight="1" x14ac:dyDescent="0.25">
      <c r="A73" s="221"/>
      <c r="B73" s="221"/>
      <c r="C73" s="221"/>
      <c r="D73" s="221"/>
      <c r="E73" s="221"/>
      <c r="F73" s="221"/>
      <c r="G73" s="228"/>
      <c r="H73" s="221"/>
      <c r="I73" s="221"/>
      <c r="J73" s="79" t="s">
        <v>199</v>
      </c>
      <c r="K73" s="68">
        <v>0</v>
      </c>
      <c r="L73" s="69">
        <v>7</v>
      </c>
      <c r="M73" s="69">
        <v>8</v>
      </c>
      <c r="N73" s="95">
        <v>0</v>
      </c>
      <c r="O73" s="95">
        <v>0</v>
      </c>
      <c r="P73" s="136"/>
      <c r="Q73" s="136"/>
      <c r="R73" s="136"/>
      <c r="S73" s="313"/>
      <c r="T73" s="230" t="s">
        <v>187</v>
      </c>
      <c r="U73" s="231">
        <v>2017130010018</v>
      </c>
      <c r="V73" s="72" t="s">
        <v>200</v>
      </c>
      <c r="W73" s="73" t="s">
        <v>201</v>
      </c>
      <c r="X73" s="74">
        <v>7</v>
      </c>
      <c r="Y73" s="75" t="s">
        <v>190</v>
      </c>
      <c r="Z73" s="74">
        <v>8</v>
      </c>
      <c r="AA73" s="74">
        <v>0</v>
      </c>
      <c r="AB73" s="74">
        <v>0</v>
      </c>
      <c r="AC73" s="155">
        <f t="shared" si="1"/>
        <v>0</v>
      </c>
      <c r="AD73" s="247"/>
      <c r="AE73" s="247"/>
      <c r="AF73" s="163"/>
      <c r="AG73" s="163"/>
      <c r="AH73" s="163"/>
      <c r="AI73" s="163"/>
      <c r="AJ73" s="163"/>
      <c r="AK73" s="163"/>
      <c r="AL73" s="163"/>
      <c r="AM73" s="74"/>
      <c r="AN73" s="80" t="s">
        <v>198</v>
      </c>
      <c r="AO73" s="81">
        <v>43850</v>
      </c>
      <c r="AP73" s="81">
        <v>44196</v>
      </c>
      <c r="AQ73" s="307"/>
      <c r="AR73" s="232" t="s">
        <v>192</v>
      </c>
      <c r="AS73" s="230" t="s">
        <v>193</v>
      </c>
      <c r="AT73" s="230" t="s">
        <v>194</v>
      </c>
      <c r="AU73" s="181"/>
      <c r="AV73" s="181"/>
    </row>
    <row r="74" spans="1:117" s="70" customFormat="1" ht="62.5" x14ac:dyDescent="0.25">
      <c r="A74" s="222"/>
      <c r="B74" s="222"/>
      <c r="C74" s="222"/>
      <c r="D74" s="222"/>
      <c r="E74" s="222"/>
      <c r="F74" s="222"/>
      <c r="G74" s="229"/>
      <c r="H74" s="222"/>
      <c r="I74" s="222"/>
      <c r="J74" s="79" t="s">
        <v>202</v>
      </c>
      <c r="K74" s="68">
        <v>0</v>
      </c>
      <c r="L74" s="69">
        <v>0</v>
      </c>
      <c r="M74" s="69">
        <v>4</v>
      </c>
      <c r="N74" s="95">
        <v>0</v>
      </c>
      <c r="O74" s="95">
        <v>0</v>
      </c>
      <c r="P74" s="136"/>
      <c r="Q74" s="136"/>
      <c r="R74" s="136"/>
      <c r="S74" s="314"/>
      <c r="T74" s="230"/>
      <c r="U74" s="231"/>
      <c r="V74" s="72" t="s">
        <v>203</v>
      </c>
      <c r="W74" s="73" t="s">
        <v>204</v>
      </c>
      <c r="X74" s="74">
        <v>0</v>
      </c>
      <c r="Y74" s="75" t="s">
        <v>190</v>
      </c>
      <c r="Z74" s="74">
        <v>4</v>
      </c>
      <c r="AA74" s="74">
        <v>0</v>
      </c>
      <c r="AB74" s="74">
        <v>0</v>
      </c>
      <c r="AC74" s="155">
        <f t="shared" si="1"/>
        <v>0</v>
      </c>
      <c r="AD74" s="248"/>
      <c r="AE74" s="248"/>
      <c r="AF74" s="164"/>
      <c r="AG74" s="164"/>
      <c r="AH74" s="164"/>
      <c r="AI74" s="164"/>
      <c r="AJ74" s="164"/>
      <c r="AK74" s="164"/>
      <c r="AL74" s="164"/>
      <c r="AM74" s="74"/>
      <c r="AN74" s="80" t="s">
        <v>198</v>
      </c>
      <c r="AO74" s="81">
        <v>43850</v>
      </c>
      <c r="AP74" s="81">
        <v>44196</v>
      </c>
      <c r="AQ74" s="308"/>
      <c r="AR74" s="232"/>
      <c r="AS74" s="230"/>
      <c r="AT74" s="230"/>
      <c r="AU74" s="182"/>
      <c r="AV74" s="182"/>
      <c r="AW74" s="78"/>
      <c r="AX74" s="78"/>
      <c r="AY74" s="78"/>
      <c r="AZ74" s="78"/>
      <c r="BA74" s="78"/>
      <c r="BB74" s="78"/>
      <c r="BC74" s="78"/>
      <c r="BD74" s="78"/>
      <c r="BE74" s="78"/>
      <c r="BF74" s="78"/>
      <c r="BG74" s="78"/>
      <c r="BH74" s="78"/>
      <c r="BI74" s="78"/>
      <c r="BJ74" s="78"/>
      <c r="BK74" s="78"/>
      <c r="BL74" s="78"/>
      <c r="BM74" s="78"/>
      <c r="BN74" s="78"/>
      <c r="BO74" s="78"/>
      <c r="BP74" s="78"/>
      <c r="BQ74" s="78"/>
      <c r="BR74" s="78"/>
      <c r="BS74" s="78"/>
      <c r="BT74" s="78"/>
      <c r="BU74" s="78"/>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row>
    <row r="75" spans="1:117" s="18" customFormat="1" ht="210" customHeight="1" x14ac:dyDescent="0.35">
      <c r="A75" s="186" t="s">
        <v>205</v>
      </c>
      <c r="B75" s="186" t="s">
        <v>122</v>
      </c>
      <c r="C75" s="186" t="s">
        <v>123</v>
      </c>
      <c r="D75" s="186" t="s">
        <v>123</v>
      </c>
      <c r="E75" s="186" t="s">
        <v>25</v>
      </c>
      <c r="F75" s="225" t="s">
        <v>221</v>
      </c>
      <c r="G75" s="189">
        <v>13719</v>
      </c>
      <c r="H75" s="186" t="s">
        <v>206</v>
      </c>
      <c r="I75" s="186" t="s">
        <v>214</v>
      </c>
      <c r="J75" s="186" t="s">
        <v>207</v>
      </c>
      <c r="K75" s="189">
        <v>281</v>
      </c>
      <c r="L75" s="189">
        <v>464</v>
      </c>
      <c r="M75" s="189">
        <v>13255</v>
      </c>
      <c r="N75" s="189">
        <v>571</v>
      </c>
      <c r="O75" s="189">
        <v>571</v>
      </c>
      <c r="P75" s="126"/>
      <c r="Q75" s="126"/>
      <c r="R75" s="126"/>
      <c r="S75" s="126"/>
      <c r="T75" s="235" t="s">
        <v>403</v>
      </c>
      <c r="U75" s="35" t="s">
        <v>128</v>
      </c>
      <c r="V75" s="115" t="s">
        <v>208</v>
      </c>
      <c r="W75" s="124" t="s">
        <v>209</v>
      </c>
      <c r="X75" s="35">
        <v>1200</v>
      </c>
      <c r="Y75" s="124" t="s">
        <v>408</v>
      </c>
      <c r="Z75" s="35">
        <v>1200</v>
      </c>
      <c r="AA75" s="121">
        <v>10</v>
      </c>
      <c r="AB75" s="121">
        <v>0</v>
      </c>
      <c r="AC75" s="155">
        <f t="shared" si="1"/>
        <v>8.3333333333333332E-3</v>
      </c>
      <c r="AD75" s="327">
        <f>SUM(AC75:AC78)/(3)</f>
        <v>2.7777777777777779E-3</v>
      </c>
      <c r="AE75" s="290">
        <f>AD75</f>
        <v>2.7777777777777779E-3</v>
      </c>
      <c r="AF75" s="157"/>
      <c r="AG75" s="157"/>
      <c r="AH75" s="157"/>
      <c r="AI75" s="157"/>
      <c r="AJ75" s="157"/>
      <c r="AK75" s="157"/>
      <c r="AL75" s="157"/>
      <c r="AM75" s="126"/>
      <c r="AN75" s="194">
        <v>1047321</v>
      </c>
      <c r="AO75" s="23">
        <v>43862</v>
      </c>
      <c r="AP75" s="23">
        <v>44166</v>
      </c>
      <c r="AQ75" s="208" t="s">
        <v>230</v>
      </c>
      <c r="AR75" s="242">
        <v>966320817</v>
      </c>
      <c r="AS75" s="186" t="s">
        <v>210</v>
      </c>
      <c r="AT75" s="189" t="s">
        <v>97</v>
      </c>
      <c r="AU75" s="115" t="s">
        <v>410</v>
      </c>
      <c r="AV75" s="115" t="s">
        <v>410</v>
      </c>
    </row>
    <row r="76" spans="1:117" s="18" customFormat="1" ht="116" x14ac:dyDescent="0.35">
      <c r="A76" s="188"/>
      <c r="B76" s="188"/>
      <c r="C76" s="188"/>
      <c r="D76" s="188"/>
      <c r="E76" s="187"/>
      <c r="F76" s="226"/>
      <c r="G76" s="190"/>
      <c r="H76" s="187"/>
      <c r="I76" s="187"/>
      <c r="J76" s="187"/>
      <c r="K76" s="190"/>
      <c r="L76" s="190"/>
      <c r="M76" s="190"/>
      <c r="N76" s="190"/>
      <c r="O76" s="190"/>
      <c r="P76" s="127"/>
      <c r="Q76" s="316">
        <f>(L75+O75)/(13719)</f>
        <v>7.5442816531817183E-2</v>
      </c>
      <c r="R76" s="298">
        <f>Q76</f>
        <v>7.5442816531817183E-2</v>
      </c>
      <c r="S76" s="298">
        <f>R76</f>
        <v>7.5442816531817183E-2</v>
      </c>
      <c r="T76" s="236"/>
      <c r="U76" s="35" t="s">
        <v>128</v>
      </c>
      <c r="V76" s="123" t="s">
        <v>404</v>
      </c>
      <c r="W76" s="125" t="s">
        <v>407</v>
      </c>
      <c r="X76" s="64">
        <v>50</v>
      </c>
      <c r="Y76" s="125" t="s">
        <v>409</v>
      </c>
      <c r="Z76" s="120">
        <v>272</v>
      </c>
      <c r="AA76" s="119">
        <v>0</v>
      </c>
      <c r="AB76" s="119">
        <v>0</v>
      </c>
      <c r="AC76" s="155">
        <f t="shared" si="1"/>
        <v>0</v>
      </c>
      <c r="AD76" s="328"/>
      <c r="AE76" s="291"/>
      <c r="AF76" s="165"/>
      <c r="AG76" s="165"/>
      <c r="AH76" s="165"/>
      <c r="AI76" s="165"/>
      <c r="AJ76" s="165"/>
      <c r="AK76" s="165"/>
      <c r="AL76" s="165"/>
      <c r="AM76" s="131"/>
      <c r="AN76" s="188"/>
      <c r="AO76" s="22">
        <v>43832</v>
      </c>
      <c r="AP76" s="23">
        <v>43984</v>
      </c>
      <c r="AQ76" s="209"/>
      <c r="AR76" s="243"/>
      <c r="AS76" s="187"/>
      <c r="AT76" s="190"/>
      <c r="AU76" s="65" t="s">
        <v>411</v>
      </c>
      <c r="AV76" s="65" t="s">
        <v>412</v>
      </c>
    </row>
    <row r="77" spans="1:117" s="14" customFormat="1" ht="85.5" customHeight="1" x14ac:dyDescent="0.35">
      <c r="A77" s="186" t="s">
        <v>205</v>
      </c>
      <c r="B77" s="186" t="s">
        <v>122</v>
      </c>
      <c r="C77" s="186" t="s">
        <v>123</v>
      </c>
      <c r="D77" s="186" t="s">
        <v>123</v>
      </c>
      <c r="E77" s="187"/>
      <c r="F77" s="225" t="s">
        <v>221</v>
      </c>
      <c r="G77" s="190"/>
      <c r="H77" s="187"/>
      <c r="I77" s="187"/>
      <c r="J77" s="187"/>
      <c r="K77" s="190"/>
      <c r="L77" s="190"/>
      <c r="M77" s="190"/>
      <c r="N77" s="190"/>
      <c r="O77" s="190"/>
      <c r="P77" s="127"/>
      <c r="Q77" s="316"/>
      <c r="R77" s="298"/>
      <c r="S77" s="298"/>
      <c r="T77" s="236"/>
      <c r="U77" s="189" t="s">
        <v>128</v>
      </c>
      <c r="V77" s="286" t="s">
        <v>405</v>
      </c>
      <c r="W77" s="286" t="s">
        <v>406</v>
      </c>
      <c r="X77" s="288">
        <v>65</v>
      </c>
      <c r="Y77" s="286" t="s">
        <v>409</v>
      </c>
      <c r="Z77" s="186">
        <v>65</v>
      </c>
      <c r="AA77" s="186">
        <v>0</v>
      </c>
      <c r="AB77" s="186">
        <v>0</v>
      </c>
      <c r="AC77" s="155">
        <f t="shared" si="1"/>
        <v>0</v>
      </c>
      <c r="AD77" s="328"/>
      <c r="AE77" s="291"/>
      <c r="AF77" s="165"/>
      <c r="AG77" s="165"/>
      <c r="AH77" s="165"/>
      <c r="AI77" s="165"/>
      <c r="AJ77" s="165"/>
      <c r="AK77" s="165"/>
      <c r="AL77" s="165"/>
      <c r="AM77" s="129"/>
      <c r="AN77" s="194">
        <v>1047321</v>
      </c>
      <c r="AO77" s="238">
        <v>43832</v>
      </c>
      <c r="AP77" s="240">
        <v>43984</v>
      </c>
      <c r="AQ77" s="209"/>
      <c r="AR77" s="243"/>
      <c r="AS77" s="187"/>
      <c r="AT77" s="190"/>
      <c r="AU77" s="65" t="s">
        <v>413</v>
      </c>
      <c r="AV77" s="65" t="s">
        <v>413</v>
      </c>
    </row>
    <row r="78" spans="1:117" s="15" customFormat="1" ht="409.5" x14ac:dyDescent="0.3">
      <c r="A78" s="188"/>
      <c r="B78" s="188"/>
      <c r="C78" s="188"/>
      <c r="D78" s="188"/>
      <c r="E78" s="188"/>
      <c r="F78" s="226"/>
      <c r="G78" s="191"/>
      <c r="H78" s="188"/>
      <c r="I78" s="188"/>
      <c r="J78" s="188"/>
      <c r="K78" s="191"/>
      <c r="L78" s="191"/>
      <c r="M78" s="191"/>
      <c r="N78" s="191"/>
      <c r="O78" s="191"/>
      <c r="P78" s="128"/>
      <c r="Q78" s="317"/>
      <c r="R78" s="299"/>
      <c r="S78" s="299"/>
      <c r="T78" s="237"/>
      <c r="U78" s="191"/>
      <c r="V78" s="287"/>
      <c r="W78" s="287"/>
      <c r="X78" s="289"/>
      <c r="Y78" s="287"/>
      <c r="Z78" s="188"/>
      <c r="AA78" s="188"/>
      <c r="AB78" s="188"/>
      <c r="AC78" s="131"/>
      <c r="AD78" s="329"/>
      <c r="AE78" s="292"/>
      <c r="AF78" s="166"/>
      <c r="AG78" s="166"/>
      <c r="AH78" s="166"/>
      <c r="AI78" s="166"/>
      <c r="AJ78" s="166"/>
      <c r="AK78" s="166"/>
      <c r="AL78" s="166"/>
      <c r="AM78" s="131"/>
      <c r="AN78" s="278"/>
      <c r="AO78" s="239"/>
      <c r="AP78" s="241"/>
      <c r="AQ78" s="210"/>
      <c r="AR78" s="244"/>
      <c r="AS78" s="188"/>
      <c r="AT78" s="191"/>
      <c r="AU78" s="115" t="s">
        <v>414</v>
      </c>
      <c r="AV78" s="115" t="s">
        <v>415</v>
      </c>
    </row>
    <row r="79" spans="1:117" s="19" customFormat="1" ht="229.5" customHeight="1" x14ac:dyDescent="0.35">
      <c r="A79" s="275" t="s">
        <v>222</v>
      </c>
      <c r="B79" s="275" t="s">
        <v>282</v>
      </c>
      <c r="C79" s="275" t="s">
        <v>283</v>
      </c>
      <c r="D79" s="275" t="s">
        <v>284</v>
      </c>
      <c r="E79" s="275" t="s">
        <v>218</v>
      </c>
      <c r="F79" s="274" t="s">
        <v>285</v>
      </c>
      <c r="G79" s="277" t="s">
        <v>219</v>
      </c>
      <c r="H79" s="230" t="s">
        <v>286</v>
      </c>
      <c r="I79" s="20" t="s">
        <v>287</v>
      </c>
      <c r="J79" s="65" t="s">
        <v>288</v>
      </c>
      <c r="K79" s="12">
        <v>0</v>
      </c>
      <c r="L79" s="66">
        <v>0.25</v>
      </c>
      <c r="M79" s="12"/>
      <c r="N79" s="89">
        <v>0</v>
      </c>
      <c r="O79" s="89">
        <v>0</v>
      </c>
      <c r="P79" s="136"/>
      <c r="Q79" s="136"/>
      <c r="R79" s="136"/>
      <c r="S79" s="136"/>
      <c r="T79" s="276" t="s">
        <v>305</v>
      </c>
      <c r="U79" s="279">
        <v>2017130010052</v>
      </c>
      <c r="V79" s="11" t="s">
        <v>293</v>
      </c>
      <c r="W79" s="20" t="s">
        <v>294</v>
      </c>
      <c r="X79" s="21">
        <v>3</v>
      </c>
      <c r="Y79" s="20" t="s">
        <v>308</v>
      </c>
      <c r="Z79" s="21">
        <v>3</v>
      </c>
      <c r="AA79" s="21">
        <v>0</v>
      </c>
      <c r="AB79" s="21">
        <v>0</v>
      </c>
      <c r="AC79" s="21"/>
      <c r="AD79" s="21"/>
      <c r="AE79" s="21"/>
      <c r="AF79" s="21"/>
      <c r="AG79" s="21"/>
      <c r="AH79" s="21"/>
      <c r="AI79" s="21"/>
      <c r="AJ79" s="21"/>
      <c r="AK79" s="21"/>
      <c r="AL79" s="21"/>
      <c r="AM79" s="21"/>
      <c r="AN79" s="232">
        <v>1047321</v>
      </c>
      <c r="AO79" s="22">
        <v>43832</v>
      </c>
      <c r="AP79" s="23">
        <v>44196</v>
      </c>
      <c r="AQ79" s="276" t="s">
        <v>230</v>
      </c>
      <c r="AR79" s="283">
        <v>95524689</v>
      </c>
      <c r="AS79" s="220" t="s">
        <v>310</v>
      </c>
      <c r="AT79" s="227" t="s">
        <v>97</v>
      </c>
      <c r="AU79" s="180" t="s">
        <v>382</v>
      </c>
      <c r="AV79" s="180" t="s">
        <v>383</v>
      </c>
    </row>
    <row r="80" spans="1:117" s="19" customFormat="1" ht="80.25" customHeight="1" x14ac:dyDescent="0.35">
      <c r="A80" s="275"/>
      <c r="B80" s="275"/>
      <c r="C80" s="275"/>
      <c r="D80" s="275"/>
      <c r="E80" s="275"/>
      <c r="F80" s="274"/>
      <c r="G80" s="277"/>
      <c r="H80" s="230"/>
      <c r="I80" s="275" t="s">
        <v>289</v>
      </c>
      <c r="J80" s="275" t="s">
        <v>290</v>
      </c>
      <c r="K80" s="277">
        <v>0</v>
      </c>
      <c r="L80" s="231">
        <v>4</v>
      </c>
      <c r="M80" s="230">
        <v>4</v>
      </c>
      <c r="N80" s="220">
        <v>0</v>
      </c>
      <c r="O80" s="220">
        <v>0</v>
      </c>
      <c r="P80" s="137"/>
      <c r="Q80" s="137"/>
      <c r="R80" s="137"/>
      <c r="S80" s="137"/>
      <c r="T80" s="276"/>
      <c r="U80" s="279"/>
      <c r="V80" s="11" t="s">
        <v>306</v>
      </c>
      <c r="W80" s="20" t="s">
        <v>307</v>
      </c>
      <c r="X80" s="21">
        <v>1</v>
      </c>
      <c r="Y80" s="20" t="s">
        <v>308</v>
      </c>
      <c r="Z80" s="21">
        <v>1</v>
      </c>
      <c r="AA80" s="21">
        <v>0</v>
      </c>
      <c r="AB80" s="21">
        <v>0</v>
      </c>
      <c r="AC80" s="21"/>
      <c r="AD80" s="21"/>
      <c r="AE80" s="21"/>
      <c r="AF80" s="21"/>
      <c r="AG80" s="21"/>
      <c r="AH80" s="21"/>
      <c r="AI80" s="21"/>
      <c r="AJ80" s="21"/>
      <c r="AK80" s="21"/>
      <c r="AL80" s="21"/>
      <c r="AM80" s="21"/>
      <c r="AN80" s="232"/>
      <c r="AO80" s="22">
        <v>43832</v>
      </c>
      <c r="AP80" s="23">
        <v>44196</v>
      </c>
      <c r="AQ80" s="276"/>
      <c r="AR80" s="284"/>
      <c r="AS80" s="221"/>
      <c r="AT80" s="228"/>
      <c r="AU80" s="182"/>
      <c r="AV80" s="182"/>
    </row>
    <row r="81" spans="1:48" s="19" customFormat="1" ht="87.5" x14ac:dyDescent="0.35">
      <c r="A81" s="275"/>
      <c r="B81" s="275"/>
      <c r="C81" s="275"/>
      <c r="D81" s="275"/>
      <c r="E81" s="275"/>
      <c r="F81" s="274"/>
      <c r="G81" s="277"/>
      <c r="H81" s="230"/>
      <c r="I81" s="275"/>
      <c r="J81" s="275"/>
      <c r="K81" s="277"/>
      <c r="L81" s="231"/>
      <c r="M81" s="230"/>
      <c r="N81" s="221"/>
      <c r="O81" s="221"/>
      <c r="P81" s="138"/>
      <c r="Q81" s="138"/>
      <c r="R81" s="138"/>
      <c r="S81" s="138"/>
      <c r="T81" s="276"/>
      <c r="U81" s="279"/>
      <c r="V81" s="11" t="s">
        <v>295</v>
      </c>
      <c r="W81" s="20" t="s">
        <v>296</v>
      </c>
      <c r="X81" s="21">
        <v>1</v>
      </c>
      <c r="Y81" s="21" t="s">
        <v>309</v>
      </c>
      <c r="Z81" s="21">
        <v>1</v>
      </c>
      <c r="AA81" s="21">
        <v>0</v>
      </c>
      <c r="AB81" s="21">
        <v>0</v>
      </c>
      <c r="AC81" s="21"/>
      <c r="AD81" s="21"/>
      <c r="AE81" s="21"/>
      <c r="AF81" s="21"/>
      <c r="AG81" s="21"/>
      <c r="AH81" s="21"/>
      <c r="AI81" s="21"/>
      <c r="AJ81" s="21"/>
      <c r="AK81" s="21"/>
      <c r="AL81" s="21"/>
      <c r="AM81" s="21"/>
      <c r="AN81" s="232"/>
      <c r="AO81" s="22">
        <v>43832</v>
      </c>
      <c r="AP81" s="23">
        <v>44196</v>
      </c>
      <c r="AQ81" s="276"/>
      <c r="AR81" s="284"/>
      <c r="AS81" s="221"/>
      <c r="AT81" s="228"/>
      <c r="AU81" s="102" t="s">
        <v>382</v>
      </c>
      <c r="AV81" s="180" t="s">
        <v>383</v>
      </c>
    </row>
    <row r="82" spans="1:48" s="19" customFormat="1" ht="127.5" customHeight="1" x14ac:dyDescent="0.35">
      <c r="A82" s="275"/>
      <c r="B82" s="275"/>
      <c r="C82" s="275"/>
      <c r="D82" s="275"/>
      <c r="E82" s="275"/>
      <c r="F82" s="274"/>
      <c r="G82" s="277"/>
      <c r="H82" s="230"/>
      <c r="I82" s="275"/>
      <c r="J82" s="275"/>
      <c r="K82" s="277"/>
      <c r="L82" s="231"/>
      <c r="M82" s="230"/>
      <c r="N82" s="222"/>
      <c r="O82" s="222"/>
      <c r="P82" s="139"/>
      <c r="Q82" s="139"/>
      <c r="R82" s="139"/>
      <c r="S82" s="139"/>
      <c r="T82" s="276"/>
      <c r="U82" s="279"/>
      <c r="V82" s="11" t="s">
        <v>297</v>
      </c>
      <c r="W82" s="20" t="s">
        <v>298</v>
      </c>
      <c r="X82" s="277">
        <v>4</v>
      </c>
      <c r="Y82" s="277" t="s">
        <v>309</v>
      </c>
      <c r="Z82" s="293">
        <v>4</v>
      </c>
      <c r="AA82" s="88">
        <v>0</v>
      </c>
      <c r="AB82" s="88">
        <v>0</v>
      </c>
      <c r="AC82" s="132"/>
      <c r="AD82" s="132"/>
      <c r="AE82" s="132"/>
      <c r="AF82" s="132"/>
      <c r="AG82" s="132"/>
      <c r="AH82" s="132"/>
      <c r="AI82" s="132"/>
      <c r="AJ82" s="132"/>
      <c r="AK82" s="132"/>
      <c r="AL82" s="132"/>
      <c r="AM82" s="132"/>
      <c r="AN82" s="232"/>
      <c r="AO82" s="22">
        <v>43832</v>
      </c>
      <c r="AP82" s="23">
        <v>44196</v>
      </c>
      <c r="AQ82" s="276"/>
      <c r="AR82" s="284"/>
      <c r="AS82" s="221"/>
      <c r="AT82" s="228"/>
      <c r="AU82" s="102" t="s">
        <v>382</v>
      </c>
      <c r="AV82" s="182"/>
    </row>
    <row r="83" spans="1:48" s="19" customFormat="1" ht="87.5" x14ac:dyDescent="0.35">
      <c r="A83" s="275"/>
      <c r="B83" s="275"/>
      <c r="C83" s="275"/>
      <c r="D83" s="275"/>
      <c r="E83" s="275"/>
      <c r="F83" s="274"/>
      <c r="G83" s="277"/>
      <c r="H83" s="230"/>
      <c r="I83" s="275" t="s">
        <v>291</v>
      </c>
      <c r="J83" s="275" t="s">
        <v>292</v>
      </c>
      <c r="K83" s="277"/>
      <c r="L83" s="231"/>
      <c r="M83" s="230"/>
      <c r="N83" s="220">
        <v>0</v>
      </c>
      <c r="O83" s="220">
        <v>0</v>
      </c>
      <c r="P83" s="137"/>
      <c r="Q83" s="137"/>
      <c r="R83" s="137"/>
      <c r="S83" s="137"/>
      <c r="T83" s="276"/>
      <c r="U83" s="279"/>
      <c r="V83" s="11" t="s">
        <v>299</v>
      </c>
      <c r="W83" s="20" t="s">
        <v>300</v>
      </c>
      <c r="X83" s="277"/>
      <c r="Y83" s="277"/>
      <c r="Z83" s="293"/>
      <c r="AA83" s="88">
        <v>0</v>
      </c>
      <c r="AB83" s="88">
        <v>0</v>
      </c>
      <c r="AC83" s="132"/>
      <c r="AD83" s="132"/>
      <c r="AE83" s="132"/>
      <c r="AF83" s="132"/>
      <c r="AG83" s="132"/>
      <c r="AH83" s="132"/>
      <c r="AI83" s="132"/>
      <c r="AJ83" s="132"/>
      <c r="AK83" s="132"/>
      <c r="AL83" s="132"/>
      <c r="AM83" s="132"/>
      <c r="AN83" s="232"/>
      <c r="AO83" s="22">
        <v>43832</v>
      </c>
      <c r="AP83" s="23">
        <v>44196</v>
      </c>
      <c r="AQ83" s="276"/>
      <c r="AR83" s="284"/>
      <c r="AS83" s="221"/>
      <c r="AT83" s="228"/>
      <c r="AU83" s="102" t="s">
        <v>382</v>
      </c>
      <c r="AV83" s="180" t="s">
        <v>383</v>
      </c>
    </row>
    <row r="84" spans="1:48" s="19" customFormat="1" ht="126.75" customHeight="1" x14ac:dyDescent="0.35">
      <c r="A84" s="275"/>
      <c r="B84" s="275"/>
      <c r="C84" s="275"/>
      <c r="D84" s="275"/>
      <c r="E84" s="275"/>
      <c r="F84" s="274"/>
      <c r="G84" s="277"/>
      <c r="H84" s="230"/>
      <c r="I84" s="275"/>
      <c r="J84" s="275"/>
      <c r="K84" s="277"/>
      <c r="L84" s="231"/>
      <c r="M84" s="230"/>
      <c r="N84" s="221"/>
      <c r="O84" s="221"/>
      <c r="P84" s="138"/>
      <c r="Q84" s="138"/>
      <c r="R84" s="138"/>
      <c r="S84" s="138"/>
      <c r="T84" s="276"/>
      <c r="U84" s="279"/>
      <c r="V84" s="11" t="s">
        <v>301</v>
      </c>
      <c r="W84" s="20" t="s">
        <v>302</v>
      </c>
      <c r="X84" s="277"/>
      <c r="Y84" s="277"/>
      <c r="Z84" s="293"/>
      <c r="AA84" s="88">
        <v>0</v>
      </c>
      <c r="AB84" s="88">
        <v>0</v>
      </c>
      <c r="AC84" s="132"/>
      <c r="AD84" s="132"/>
      <c r="AE84" s="132"/>
      <c r="AF84" s="132"/>
      <c r="AG84" s="132"/>
      <c r="AH84" s="132"/>
      <c r="AI84" s="132"/>
      <c r="AJ84" s="132"/>
      <c r="AK84" s="132"/>
      <c r="AL84" s="132"/>
      <c r="AM84" s="132"/>
      <c r="AN84" s="232"/>
      <c r="AO84" s="22">
        <v>43832</v>
      </c>
      <c r="AP84" s="23">
        <v>44196</v>
      </c>
      <c r="AQ84" s="276"/>
      <c r="AR84" s="284"/>
      <c r="AS84" s="221"/>
      <c r="AT84" s="228"/>
      <c r="AU84" s="102" t="s">
        <v>382</v>
      </c>
      <c r="AV84" s="182"/>
    </row>
    <row r="85" spans="1:48" s="19" customFormat="1" ht="221.25" customHeight="1" x14ac:dyDescent="0.35">
      <c r="A85" s="275"/>
      <c r="B85" s="275"/>
      <c r="C85" s="275"/>
      <c r="D85" s="275"/>
      <c r="E85" s="275"/>
      <c r="F85" s="274"/>
      <c r="G85" s="277"/>
      <c r="H85" s="230"/>
      <c r="I85" s="275"/>
      <c r="J85" s="275"/>
      <c r="K85" s="277"/>
      <c r="L85" s="231"/>
      <c r="M85" s="230"/>
      <c r="N85" s="222"/>
      <c r="O85" s="222"/>
      <c r="P85" s="139"/>
      <c r="Q85" s="139"/>
      <c r="R85" s="139"/>
      <c r="S85" s="139"/>
      <c r="T85" s="276"/>
      <c r="U85" s="279"/>
      <c r="V85" s="11" t="s">
        <v>303</v>
      </c>
      <c r="W85" s="20" t="s">
        <v>304</v>
      </c>
      <c r="X85" s="277"/>
      <c r="Y85" s="277"/>
      <c r="Z85" s="293"/>
      <c r="AA85" s="88">
        <v>0</v>
      </c>
      <c r="AB85" s="88">
        <v>0</v>
      </c>
      <c r="AC85" s="132"/>
      <c r="AD85" s="132"/>
      <c r="AE85" s="132"/>
      <c r="AF85" s="132"/>
      <c r="AG85" s="132"/>
      <c r="AH85" s="132"/>
      <c r="AI85" s="132"/>
      <c r="AJ85" s="132"/>
      <c r="AK85" s="132"/>
      <c r="AL85" s="132"/>
      <c r="AM85" s="132"/>
      <c r="AN85" s="232"/>
      <c r="AO85" s="22">
        <v>43832</v>
      </c>
      <c r="AP85" s="23">
        <v>44196</v>
      </c>
      <c r="AQ85" s="276"/>
      <c r="AR85" s="285"/>
      <c r="AS85" s="222"/>
      <c r="AT85" s="229"/>
      <c r="AU85" s="102" t="s">
        <v>382</v>
      </c>
      <c r="AV85" s="102" t="s">
        <v>382</v>
      </c>
    </row>
    <row r="86" spans="1:48" s="19" customFormat="1" ht="21" x14ac:dyDescent="0.5">
      <c r="S86" s="178">
        <f>SUM(S3:S78)/(2)</f>
        <v>0.32752942520519429</v>
      </c>
      <c r="V86" s="85"/>
      <c r="X86" s="85"/>
      <c r="Z86" s="13"/>
      <c r="AA86" s="13"/>
      <c r="AB86" s="13"/>
      <c r="AC86" s="13"/>
      <c r="AD86" s="13"/>
      <c r="AE86" s="174">
        <f>+(16.7%+77%)/2</f>
        <v>0.46850000000000003</v>
      </c>
      <c r="AF86" s="158"/>
      <c r="AG86" s="158"/>
      <c r="AH86" s="158"/>
      <c r="AI86" s="179">
        <f>SUM(AI3:AI85)</f>
        <v>1064095742.67</v>
      </c>
      <c r="AJ86" s="179">
        <f>SUM(AJ3:AJ85)</f>
        <v>368700000</v>
      </c>
      <c r="AK86" s="179">
        <f>SUM(AK3:AK85)</f>
        <v>1064095742.67</v>
      </c>
      <c r="AL86" s="179">
        <f>SUM(AL3:AL85)</f>
        <v>368700000</v>
      </c>
      <c r="AM86" s="174">
        <f>AL86/AK86</f>
        <v>0.34649137781048539</v>
      </c>
      <c r="AO86" s="85"/>
      <c r="AQ86" s="86"/>
      <c r="AU86" s="87"/>
    </row>
    <row r="87" spans="1:48" s="19" customFormat="1" x14ac:dyDescent="0.35">
      <c r="V87" s="85"/>
      <c r="X87" s="85"/>
      <c r="Z87" s="13"/>
      <c r="AA87" s="13"/>
      <c r="AB87" s="13"/>
      <c r="AC87" s="13"/>
      <c r="AD87" s="13"/>
      <c r="AE87" s="13"/>
      <c r="AF87" s="13"/>
      <c r="AG87" s="13"/>
      <c r="AH87" s="13"/>
      <c r="AI87" s="13"/>
      <c r="AJ87" s="13"/>
      <c r="AK87" s="13"/>
      <c r="AL87" s="13"/>
      <c r="AM87" s="13"/>
      <c r="AO87" s="85"/>
      <c r="AQ87" s="86"/>
      <c r="AU87" s="87"/>
    </row>
    <row r="88" spans="1:48" s="19" customFormat="1" x14ac:dyDescent="0.35">
      <c r="V88" s="85"/>
      <c r="X88" s="85"/>
      <c r="Z88" s="13"/>
      <c r="AA88" s="13"/>
      <c r="AB88" s="13"/>
      <c r="AC88" s="13"/>
      <c r="AD88" s="13"/>
      <c r="AE88" s="13"/>
      <c r="AF88" s="13"/>
      <c r="AG88" s="13"/>
      <c r="AH88" s="13"/>
      <c r="AI88" s="13"/>
      <c r="AJ88" s="13"/>
      <c r="AK88" s="13"/>
      <c r="AL88" s="13"/>
      <c r="AM88" s="13"/>
      <c r="AO88" s="85"/>
      <c r="AQ88" s="86"/>
      <c r="AU88" s="87"/>
    </row>
    <row r="89" spans="1:48" s="19" customFormat="1" x14ac:dyDescent="0.35">
      <c r="V89" s="85"/>
      <c r="X89" s="85"/>
      <c r="Z89" s="13"/>
      <c r="AA89" s="13"/>
      <c r="AB89" s="13"/>
      <c r="AC89" s="13"/>
      <c r="AD89" s="13"/>
      <c r="AE89" s="13"/>
      <c r="AF89" s="13"/>
      <c r="AG89" s="13"/>
      <c r="AH89" s="13"/>
      <c r="AI89" s="13"/>
      <c r="AJ89" s="13"/>
      <c r="AK89" s="13"/>
      <c r="AL89" s="13"/>
      <c r="AM89" s="13"/>
      <c r="AO89" s="85"/>
      <c r="AQ89" s="86"/>
      <c r="AU89" s="87"/>
    </row>
    <row r="90" spans="1:48" s="19" customFormat="1" x14ac:dyDescent="0.35">
      <c r="A90" s="19" t="s">
        <v>419</v>
      </c>
      <c r="V90" s="85"/>
      <c r="X90" s="85"/>
      <c r="Z90" s="13"/>
      <c r="AA90" s="13"/>
      <c r="AB90" s="13"/>
      <c r="AC90" s="13"/>
      <c r="AD90" s="13"/>
      <c r="AE90" s="13"/>
      <c r="AF90" s="13"/>
      <c r="AG90" s="13"/>
      <c r="AH90" s="13"/>
      <c r="AI90" s="13"/>
      <c r="AJ90" s="13"/>
      <c r="AK90" s="13"/>
      <c r="AL90" s="13"/>
      <c r="AM90" s="13"/>
      <c r="AO90" s="85"/>
      <c r="AQ90" s="86"/>
      <c r="AU90" s="87"/>
    </row>
    <row r="91" spans="1:48" s="19" customFormat="1" x14ac:dyDescent="0.35">
      <c r="V91" s="85"/>
      <c r="X91" s="85"/>
      <c r="Z91" s="13"/>
      <c r="AA91" s="13"/>
      <c r="AB91" s="13"/>
      <c r="AC91" s="13"/>
      <c r="AD91" s="13"/>
      <c r="AE91" s="13"/>
      <c r="AF91" s="13"/>
      <c r="AG91" s="13"/>
      <c r="AH91" s="13"/>
      <c r="AI91" s="13"/>
      <c r="AJ91" s="13"/>
      <c r="AK91" s="13"/>
      <c r="AL91" s="13"/>
      <c r="AM91" s="13"/>
      <c r="AO91" s="85"/>
      <c r="AQ91" s="86"/>
      <c r="AU91" s="87"/>
    </row>
    <row r="92" spans="1:48" s="19" customFormat="1" x14ac:dyDescent="0.35">
      <c r="V92" s="85"/>
      <c r="X92" s="85"/>
      <c r="Z92" s="13"/>
      <c r="AA92" s="13"/>
      <c r="AB92" s="13"/>
      <c r="AC92" s="13"/>
      <c r="AD92" s="13"/>
      <c r="AE92" s="13"/>
      <c r="AF92" s="13"/>
      <c r="AG92" s="13"/>
      <c r="AH92" s="13"/>
      <c r="AI92" s="13"/>
      <c r="AJ92" s="13"/>
      <c r="AK92" s="13"/>
      <c r="AL92" s="13"/>
      <c r="AM92" s="13"/>
      <c r="AO92" s="85"/>
      <c r="AQ92" s="86"/>
      <c r="AU92" s="87"/>
    </row>
    <row r="93" spans="1:48" s="19" customFormat="1" x14ac:dyDescent="0.35">
      <c r="V93" s="85"/>
      <c r="X93" s="85"/>
      <c r="Z93" s="13"/>
      <c r="AA93" s="13"/>
      <c r="AB93" s="13"/>
      <c r="AC93" s="13"/>
      <c r="AD93" s="13"/>
      <c r="AE93" s="13"/>
      <c r="AF93" s="13"/>
      <c r="AG93" s="13"/>
      <c r="AH93" s="13"/>
      <c r="AI93" s="13"/>
      <c r="AJ93" s="13"/>
      <c r="AK93" s="13"/>
      <c r="AL93" s="13"/>
      <c r="AM93" s="13"/>
      <c r="AO93" s="85"/>
      <c r="AQ93" s="86"/>
      <c r="AU93" s="87"/>
    </row>
    <row r="94" spans="1:48" s="19" customFormat="1" x14ac:dyDescent="0.35">
      <c r="V94" s="85"/>
      <c r="X94" s="85"/>
      <c r="Z94" s="13"/>
      <c r="AA94" s="13"/>
      <c r="AB94" s="13"/>
      <c r="AC94" s="13"/>
      <c r="AD94" s="13"/>
      <c r="AE94" s="13"/>
      <c r="AF94" s="13"/>
      <c r="AG94" s="13"/>
      <c r="AH94" s="13"/>
      <c r="AI94" s="13"/>
      <c r="AJ94" s="13"/>
      <c r="AK94" s="13"/>
      <c r="AL94" s="13"/>
      <c r="AM94" s="13"/>
      <c r="AO94" s="85"/>
      <c r="AQ94" s="86"/>
      <c r="AU94" s="87"/>
    </row>
    <row r="95" spans="1:48" s="19" customFormat="1" x14ac:dyDescent="0.35">
      <c r="V95" s="85"/>
      <c r="X95" s="85"/>
      <c r="Z95" s="13"/>
      <c r="AA95" s="13"/>
      <c r="AB95" s="13"/>
      <c r="AC95" s="13"/>
      <c r="AD95" s="13"/>
      <c r="AE95" s="13"/>
      <c r="AF95" s="13"/>
      <c r="AG95" s="13"/>
      <c r="AH95" s="13"/>
      <c r="AI95" s="13"/>
      <c r="AJ95" s="13"/>
      <c r="AK95" s="13"/>
      <c r="AL95" s="13"/>
      <c r="AM95" s="13"/>
      <c r="AO95" s="85"/>
      <c r="AQ95" s="86"/>
      <c r="AU95" s="87"/>
    </row>
    <row r="96" spans="1:48" s="19" customFormat="1" x14ac:dyDescent="0.35">
      <c r="V96" s="85"/>
      <c r="X96" s="85"/>
      <c r="Z96" s="13"/>
      <c r="AA96" s="13"/>
      <c r="AB96" s="13"/>
      <c r="AC96" s="13"/>
      <c r="AD96" s="13"/>
      <c r="AE96" s="13"/>
      <c r="AF96" s="13"/>
      <c r="AG96" s="13"/>
      <c r="AH96" s="13"/>
      <c r="AI96" s="13"/>
      <c r="AJ96" s="13"/>
      <c r="AK96" s="13"/>
      <c r="AL96" s="13"/>
      <c r="AM96" s="13"/>
      <c r="AO96" s="85"/>
      <c r="AQ96" s="86"/>
      <c r="AU96" s="87"/>
    </row>
    <row r="97" spans="22:47" s="19" customFormat="1" x14ac:dyDescent="0.35">
      <c r="V97" s="85"/>
      <c r="X97" s="85"/>
      <c r="Z97" s="13"/>
      <c r="AA97" s="13"/>
      <c r="AB97" s="13"/>
      <c r="AC97" s="13"/>
      <c r="AD97" s="13"/>
      <c r="AE97" s="13"/>
      <c r="AF97" s="13"/>
      <c r="AG97" s="13"/>
      <c r="AH97" s="13"/>
      <c r="AI97" s="13"/>
      <c r="AJ97" s="13"/>
      <c r="AK97" s="13"/>
      <c r="AL97" s="13"/>
      <c r="AM97" s="13"/>
      <c r="AO97" s="85"/>
      <c r="AQ97" s="86"/>
      <c r="AU97" s="87"/>
    </row>
    <row r="98" spans="22:47" s="19" customFormat="1" x14ac:dyDescent="0.35">
      <c r="V98" s="85"/>
      <c r="X98" s="85"/>
      <c r="Z98" s="13"/>
      <c r="AA98" s="13"/>
      <c r="AB98" s="13"/>
      <c r="AC98" s="13"/>
      <c r="AD98" s="13"/>
      <c r="AE98" s="13"/>
      <c r="AF98" s="13"/>
      <c r="AG98" s="13"/>
      <c r="AH98" s="13"/>
      <c r="AI98" s="13"/>
      <c r="AJ98" s="13"/>
      <c r="AK98" s="13"/>
      <c r="AL98" s="13"/>
      <c r="AM98" s="13"/>
      <c r="AO98" s="85"/>
      <c r="AQ98" s="86"/>
      <c r="AU98" s="87"/>
    </row>
    <row r="99" spans="22:47" s="19" customFormat="1" x14ac:dyDescent="0.35">
      <c r="V99" s="85"/>
      <c r="X99" s="85"/>
      <c r="Z99" s="13"/>
      <c r="AA99" s="13"/>
      <c r="AB99" s="13"/>
      <c r="AC99" s="13"/>
      <c r="AD99" s="13"/>
      <c r="AE99" s="13"/>
      <c r="AF99" s="13"/>
      <c r="AG99" s="13"/>
      <c r="AH99" s="13"/>
      <c r="AI99" s="13"/>
      <c r="AJ99" s="13"/>
      <c r="AK99" s="13"/>
      <c r="AL99" s="13"/>
      <c r="AM99" s="13"/>
      <c r="AO99" s="85"/>
      <c r="AQ99" s="86"/>
      <c r="AU99" s="87"/>
    </row>
    <row r="100" spans="22:47" s="19" customFormat="1" x14ac:dyDescent="0.35">
      <c r="V100" s="85"/>
      <c r="X100" s="85"/>
      <c r="Z100" s="13"/>
      <c r="AA100" s="13"/>
      <c r="AB100" s="13"/>
      <c r="AC100" s="13"/>
      <c r="AD100" s="13"/>
      <c r="AE100" s="13"/>
      <c r="AF100" s="13"/>
      <c r="AG100" s="13"/>
      <c r="AH100" s="13"/>
      <c r="AI100" s="13"/>
      <c r="AJ100" s="13"/>
      <c r="AK100" s="13"/>
      <c r="AL100" s="13"/>
      <c r="AM100" s="13"/>
      <c r="AO100" s="85"/>
      <c r="AQ100" s="86"/>
      <c r="AU100" s="87"/>
    </row>
    <row r="101" spans="22:47" s="19" customFormat="1" x14ac:dyDescent="0.35">
      <c r="V101" s="85"/>
      <c r="X101" s="85"/>
      <c r="Z101" s="13"/>
      <c r="AA101" s="13"/>
      <c r="AB101" s="13"/>
      <c r="AC101" s="13"/>
      <c r="AD101" s="13"/>
      <c r="AE101" s="13"/>
      <c r="AF101" s="13"/>
      <c r="AG101" s="13"/>
      <c r="AH101" s="13"/>
      <c r="AI101" s="13"/>
      <c r="AJ101" s="13"/>
      <c r="AK101" s="13"/>
      <c r="AL101" s="13"/>
      <c r="AM101" s="13"/>
      <c r="AO101" s="85"/>
      <c r="AQ101" s="86"/>
      <c r="AU101" s="87"/>
    </row>
    <row r="102" spans="22:47" s="19" customFormat="1" x14ac:dyDescent="0.35">
      <c r="V102" s="85"/>
      <c r="X102" s="85"/>
      <c r="Z102" s="13"/>
      <c r="AA102" s="13"/>
      <c r="AB102" s="13"/>
      <c r="AC102" s="13"/>
      <c r="AD102" s="13"/>
      <c r="AE102" s="13"/>
      <c r="AF102" s="13"/>
      <c r="AG102" s="13"/>
      <c r="AH102" s="13"/>
      <c r="AI102" s="13"/>
      <c r="AJ102" s="13"/>
      <c r="AK102" s="13"/>
      <c r="AL102" s="13"/>
      <c r="AM102" s="13"/>
      <c r="AO102" s="85"/>
      <c r="AQ102" s="86"/>
      <c r="AU102" s="87"/>
    </row>
    <row r="103" spans="22:47" s="19" customFormat="1" x14ac:dyDescent="0.35">
      <c r="V103" s="85"/>
      <c r="X103" s="85"/>
      <c r="Z103" s="13"/>
      <c r="AA103" s="13"/>
      <c r="AB103" s="13"/>
      <c r="AC103" s="13"/>
      <c r="AD103" s="13"/>
      <c r="AE103" s="13"/>
      <c r="AF103" s="13"/>
      <c r="AG103" s="13"/>
      <c r="AH103" s="13"/>
      <c r="AI103" s="13"/>
      <c r="AJ103" s="13"/>
      <c r="AK103" s="13"/>
      <c r="AL103" s="13"/>
      <c r="AM103" s="13"/>
      <c r="AO103" s="85"/>
      <c r="AQ103" s="86"/>
      <c r="AU103" s="87"/>
    </row>
    <row r="104" spans="22:47" s="19" customFormat="1" x14ac:dyDescent="0.35">
      <c r="V104" s="85"/>
      <c r="X104" s="85"/>
      <c r="Z104" s="13"/>
      <c r="AA104" s="13"/>
      <c r="AB104" s="13"/>
      <c r="AC104" s="13"/>
      <c r="AD104" s="13"/>
      <c r="AE104" s="13"/>
      <c r="AF104" s="13"/>
      <c r="AG104" s="13"/>
      <c r="AH104" s="13"/>
      <c r="AI104" s="13"/>
      <c r="AJ104" s="13"/>
      <c r="AK104" s="13"/>
      <c r="AL104" s="13"/>
      <c r="AM104" s="13"/>
      <c r="AO104" s="85"/>
      <c r="AQ104" s="86"/>
      <c r="AU104" s="87"/>
    </row>
    <row r="105" spans="22:47" s="19" customFormat="1" x14ac:dyDescent="0.35">
      <c r="V105" s="85"/>
      <c r="X105" s="85"/>
      <c r="Z105" s="13"/>
      <c r="AA105" s="13"/>
      <c r="AB105" s="13"/>
      <c r="AC105" s="13"/>
      <c r="AD105" s="13"/>
      <c r="AE105" s="13"/>
      <c r="AF105" s="13"/>
      <c r="AG105" s="13"/>
      <c r="AH105" s="13"/>
      <c r="AI105" s="13"/>
      <c r="AJ105" s="13"/>
      <c r="AK105" s="13"/>
      <c r="AL105" s="13"/>
      <c r="AM105" s="13"/>
      <c r="AO105" s="85"/>
      <c r="AQ105" s="86"/>
      <c r="AU105" s="87"/>
    </row>
    <row r="106" spans="22:47" s="19" customFormat="1" x14ac:dyDescent="0.35">
      <c r="V106" s="85"/>
      <c r="X106" s="85"/>
      <c r="Z106" s="13"/>
      <c r="AA106" s="13"/>
      <c r="AB106" s="13"/>
      <c r="AC106" s="13"/>
      <c r="AD106" s="13"/>
      <c r="AE106" s="13"/>
      <c r="AF106" s="13"/>
      <c r="AG106" s="13"/>
      <c r="AH106" s="13"/>
      <c r="AI106" s="13"/>
      <c r="AJ106" s="13"/>
      <c r="AK106" s="13"/>
      <c r="AL106" s="13"/>
      <c r="AM106" s="13"/>
      <c r="AO106" s="85"/>
      <c r="AQ106" s="86"/>
      <c r="AU106" s="87"/>
    </row>
    <row r="107" spans="22:47" s="19" customFormat="1" x14ac:dyDescent="0.35">
      <c r="V107" s="85"/>
      <c r="X107" s="85"/>
      <c r="Z107" s="13"/>
      <c r="AA107" s="13"/>
      <c r="AB107" s="13"/>
      <c r="AC107" s="13"/>
      <c r="AD107" s="13"/>
      <c r="AE107" s="13"/>
      <c r="AF107" s="13"/>
      <c r="AG107" s="13"/>
      <c r="AH107" s="13"/>
      <c r="AI107" s="13"/>
      <c r="AJ107" s="13"/>
      <c r="AK107" s="13"/>
      <c r="AL107" s="13"/>
      <c r="AM107" s="13"/>
      <c r="AO107" s="85"/>
      <c r="AQ107" s="86"/>
      <c r="AU107" s="87"/>
    </row>
    <row r="108" spans="22:47" s="19" customFormat="1" x14ac:dyDescent="0.35">
      <c r="V108" s="85"/>
      <c r="X108" s="85"/>
      <c r="Z108" s="13"/>
      <c r="AA108" s="13"/>
      <c r="AB108" s="13"/>
      <c r="AC108" s="13"/>
      <c r="AD108" s="13"/>
      <c r="AE108" s="13"/>
      <c r="AF108" s="13"/>
      <c r="AG108" s="13"/>
      <c r="AH108" s="13"/>
      <c r="AI108" s="13"/>
      <c r="AJ108" s="13"/>
      <c r="AK108" s="13"/>
      <c r="AL108" s="13"/>
      <c r="AM108" s="13"/>
      <c r="AO108" s="85"/>
      <c r="AQ108" s="86"/>
      <c r="AU108" s="87"/>
    </row>
    <row r="109" spans="22:47" s="19" customFormat="1" x14ac:dyDescent="0.35">
      <c r="V109" s="85"/>
      <c r="X109" s="85"/>
      <c r="Z109" s="13"/>
      <c r="AA109" s="13"/>
      <c r="AB109" s="13"/>
      <c r="AC109" s="13"/>
      <c r="AD109" s="13"/>
      <c r="AE109" s="13"/>
      <c r="AF109" s="13"/>
      <c r="AG109" s="13"/>
      <c r="AH109" s="13"/>
      <c r="AI109" s="13"/>
      <c r="AJ109" s="13"/>
      <c r="AK109" s="13"/>
      <c r="AL109" s="13"/>
      <c r="AM109" s="13"/>
      <c r="AO109" s="85"/>
      <c r="AQ109" s="86"/>
      <c r="AU109" s="87"/>
    </row>
    <row r="110" spans="22:47" s="19" customFormat="1" x14ac:dyDescent="0.35">
      <c r="V110" s="85"/>
      <c r="X110" s="85"/>
      <c r="Z110" s="13"/>
      <c r="AA110" s="13"/>
      <c r="AB110" s="13"/>
      <c r="AC110" s="13"/>
      <c r="AD110" s="13"/>
      <c r="AE110" s="13"/>
      <c r="AF110" s="13"/>
      <c r="AG110" s="13"/>
      <c r="AH110" s="13"/>
      <c r="AI110" s="13"/>
      <c r="AJ110" s="13"/>
      <c r="AK110" s="13"/>
      <c r="AL110" s="13"/>
      <c r="AM110" s="13"/>
      <c r="AO110" s="85"/>
      <c r="AQ110" s="86"/>
      <c r="AU110" s="87"/>
    </row>
    <row r="111" spans="22:47" s="19" customFormat="1" x14ac:dyDescent="0.35">
      <c r="V111" s="85"/>
      <c r="X111" s="85"/>
      <c r="Z111" s="13"/>
      <c r="AA111" s="13"/>
      <c r="AB111" s="13"/>
      <c r="AC111" s="13"/>
      <c r="AD111" s="13"/>
      <c r="AE111" s="13"/>
      <c r="AF111" s="13"/>
      <c r="AG111" s="13"/>
      <c r="AH111" s="13"/>
      <c r="AI111" s="13"/>
      <c r="AJ111" s="13"/>
      <c r="AK111" s="13"/>
      <c r="AL111" s="13"/>
      <c r="AM111" s="13"/>
      <c r="AO111" s="85"/>
      <c r="AQ111" s="86"/>
      <c r="AU111" s="87"/>
    </row>
    <row r="112" spans="22:47" s="19" customFormat="1" x14ac:dyDescent="0.35">
      <c r="V112" s="85"/>
      <c r="X112" s="85"/>
      <c r="Z112" s="13"/>
      <c r="AA112" s="13"/>
      <c r="AB112" s="13"/>
      <c r="AC112" s="13"/>
      <c r="AD112" s="13"/>
      <c r="AE112" s="13"/>
      <c r="AF112" s="13"/>
      <c r="AG112" s="13"/>
      <c r="AH112" s="13"/>
      <c r="AI112" s="13"/>
      <c r="AJ112" s="13"/>
      <c r="AK112" s="13"/>
      <c r="AL112" s="13"/>
      <c r="AM112" s="13"/>
      <c r="AO112" s="85"/>
      <c r="AQ112" s="86"/>
      <c r="AU112" s="87"/>
    </row>
    <row r="113" spans="22:47" s="19" customFormat="1" x14ac:dyDescent="0.35">
      <c r="V113" s="85"/>
      <c r="X113" s="85"/>
      <c r="Z113" s="13"/>
      <c r="AA113" s="13"/>
      <c r="AB113" s="13"/>
      <c r="AC113" s="13"/>
      <c r="AD113" s="13"/>
      <c r="AE113" s="13"/>
      <c r="AF113" s="13"/>
      <c r="AG113" s="13"/>
      <c r="AH113" s="13"/>
      <c r="AI113" s="13"/>
      <c r="AJ113" s="13"/>
      <c r="AK113" s="13"/>
      <c r="AL113" s="13"/>
      <c r="AM113" s="13"/>
      <c r="AO113" s="85"/>
      <c r="AQ113" s="86"/>
      <c r="AU113" s="87"/>
    </row>
    <row r="114" spans="22:47" s="19" customFormat="1" x14ac:dyDescent="0.35">
      <c r="V114" s="85"/>
      <c r="X114" s="85"/>
      <c r="Z114" s="13"/>
      <c r="AA114" s="13"/>
      <c r="AB114" s="13"/>
      <c r="AC114" s="13"/>
      <c r="AD114" s="13"/>
      <c r="AE114" s="13"/>
      <c r="AF114" s="13"/>
      <c r="AG114" s="13"/>
      <c r="AH114" s="13"/>
      <c r="AI114" s="13"/>
      <c r="AJ114" s="13"/>
      <c r="AK114" s="13"/>
      <c r="AL114" s="13"/>
      <c r="AM114" s="13"/>
      <c r="AO114" s="85"/>
      <c r="AQ114" s="86"/>
      <c r="AU114" s="87"/>
    </row>
    <row r="115" spans="22:47" s="19" customFormat="1" x14ac:dyDescent="0.35">
      <c r="V115" s="85"/>
      <c r="X115" s="85"/>
      <c r="Z115" s="13"/>
      <c r="AA115" s="13"/>
      <c r="AB115" s="13"/>
      <c r="AC115" s="13"/>
      <c r="AD115" s="13"/>
      <c r="AE115" s="13"/>
      <c r="AF115" s="13"/>
      <c r="AG115" s="13"/>
      <c r="AH115" s="13"/>
      <c r="AI115" s="13"/>
      <c r="AJ115" s="13"/>
      <c r="AK115" s="13"/>
      <c r="AL115" s="13"/>
      <c r="AM115" s="13"/>
      <c r="AO115" s="85"/>
      <c r="AQ115" s="86"/>
      <c r="AU115" s="87"/>
    </row>
    <row r="116" spans="22:47" s="19" customFormat="1" x14ac:dyDescent="0.35">
      <c r="V116" s="85"/>
      <c r="X116" s="85"/>
      <c r="Z116" s="13"/>
      <c r="AA116" s="13"/>
      <c r="AB116" s="13"/>
      <c r="AC116" s="13"/>
      <c r="AD116" s="13"/>
      <c r="AE116" s="13"/>
      <c r="AF116" s="13"/>
      <c r="AG116" s="13"/>
      <c r="AH116" s="13"/>
      <c r="AI116" s="13"/>
      <c r="AJ116" s="13"/>
      <c r="AK116" s="13"/>
      <c r="AL116" s="13"/>
      <c r="AM116" s="13"/>
      <c r="AO116" s="85"/>
      <c r="AQ116" s="86"/>
      <c r="AU116" s="87"/>
    </row>
    <row r="117" spans="22:47" s="19" customFormat="1" x14ac:dyDescent="0.35">
      <c r="V117" s="85"/>
      <c r="X117" s="85"/>
      <c r="Z117" s="13"/>
      <c r="AA117" s="13"/>
      <c r="AB117" s="13"/>
      <c r="AC117" s="13"/>
      <c r="AD117" s="13"/>
      <c r="AE117" s="13"/>
      <c r="AF117" s="13"/>
      <c r="AG117" s="13"/>
      <c r="AH117" s="13"/>
      <c r="AI117" s="13"/>
      <c r="AJ117" s="13"/>
      <c r="AK117" s="13"/>
      <c r="AL117" s="13"/>
      <c r="AM117" s="13"/>
      <c r="AO117" s="85"/>
      <c r="AQ117" s="86"/>
      <c r="AU117" s="87"/>
    </row>
    <row r="118" spans="22:47" s="19" customFormat="1" x14ac:dyDescent="0.35">
      <c r="V118" s="85"/>
      <c r="X118" s="85"/>
      <c r="Z118" s="13"/>
      <c r="AA118" s="13"/>
      <c r="AB118" s="13"/>
      <c r="AC118" s="13"/>
      <c r="AD118" s="13"/>
      <c r="AE118" s="13"/>
      <c r="AF118" s="13"/>
      <c r="AG118" s="13"/>
      <c r="AH118" s="13"/>
      <c r="AI118" s="13"/>
      <c r="AJ118" s="13"/>
      <c r="AK118" s="13"/>
      <c r="AL118" s="13"/>
      <c r="AM118" s="13"/>
      <c r="AO118" s="85"/>
      <c r="AQ118" s="86"/>
      <c r="AU118" s="87"/>
    </row>
    <row r="119" spans="22:47" s="19" customFormat="1" x14ac:dyDescent="0.35">
      <c r="V119" s="85"/>
      <c r="X119" s="85"/>
      <c r="Z119" s="13"/>
      <c r="AA119" s="13"/>
      <c r="AB119" s="13"/>
      <c r="AC119" s="13"/>
      <c r="AD119" s="13"/>
      <c r="AE119" s="13"/>
      <c r="AF119" s="13"/>
      <c r="AG119" s="13"/>
      <c r="AH119" s="13"/>
      <c r="AI119" s="13"/>
      <c r="AJ119" s="13"/>
      <c r="AK119" s="13"/>
      <c r="AL119" s="13"/>
      <c r="AM119" s="13"/>
      <c r="AO119" s="85"/>
      <c r="AQ119" s="86"/>
      <c r="AU119" s="87"/>
    </row>
    <row r="120" spans="22:47" s="19" customFormat="1" x14ac:dyDescent="0.35">
      <c r="V120" s="85"/>
      <c r="X120" s="85"/>
      <c r="Z120" s="13"/>
      <c r="AA120" s="13"/>
      <c r="AB120" s="13"/>
      <c r="AC120" s="13"/>
      <c r="AD120" s="13"/>
      <c r="AE120" s="13"/>
      <c r="AF120" s="13"/>
      <c r="AG120" s="13"/>
      <c r="AH120" s="13"/>
      <c r="AI120" s="13"/>
      <c r="AJ120" s="13"/>
      <c r="AK120" s="13"/>
      <c r="AL120" s="13"/>
      <c r="AM120" s="13"/>
      <c r="AO120" s="85"/>
      <c r="AQ120" s="86"/>
      <c r="AU120" s="87"/>
    </row>
    <row r="121" spans="22:47" s="19" customFormat="1" x14ac:dyDescent="0.35">
      <c r="V121" s="85"/>
      <c r="X121" s="85"/>
      <c r="Z121" s="13"/>
      <c r="AA121" s="13"/>
      <c r="AB121" s="13"/>
      <c r="AC121" s="13"/>
      <c r="AD121" s="13"/>
      <c r="AE121" s="13"/>
      <c r="AF121" s="13"/>
      <c r="AG121" s="13"/>
      <c r="AH121" s="13"/>
      <c r="AI121" s="13"/>
      <c r="AJ121" s="13"/>
      <c r="AK121" s="13"/>
      <c r="AL121" s="13"/>
      <c r="AM121" s="13"/>
      <c r="AO121" s="85"/>
      <c r="AQ121" s="86"/>
      <c r="AU121" s="87"/>
    </row>
    <row r="122" spans="22:47" s="19" customFormat="1" x14ac:dyDescent="0.35">
      <c r="V122" s="85"/>
      <c r="X122" s="85"/>
      <c r="Z122" s="13"/>
      <c r="AA122" s="13"/>
      <c r="AB122" s="13"/>
      <c r="AC122" s="13"/>
      <c r="AD122" s="13"/>
      <c r="AE122" s="13"/>
      <c r="AF122" s="13"/>
      <c r="AG122" s="13"/>
      <c r="AH122" s="13"/>
      <c r="AI122" s="13"/>
      <c r="AJ122" s="13"/>
      <c r="AK122" s="13"/>
      <c r="AL122" s="13"/>
      <c r="AM122" s="13"/>
      <c r="AO122" s="85"/>
      <c r="AQ122" s="86"/>
      <c r="AU122" s="87"/>
    </row>
    <row r="123" spans="22:47" s="19" customFormat="1" x14ac:dyDescent="0.35">
      <c r="V123" s="85"/>
      <c r="X123" s="85"/>
      <c r="Z123" s="13"/>
      <c r="AA123" s="13"/>
      <c r="AB123" s="13"/>
      <c r="AC123" s="13"/>
      <c r="AD123" s="13"/>
      <c r="AE123" s="13"/>
      <c r="AF123" s="13"/>
      <c r="AG123" s="13"/>
      <c r="AH123" s="13"/>
      <c r="AI123" s="13"/>
      <c r="AJ123" s="13"/>
      <c r="AK123" s="13"/>
      <c r="AL123" s="13"/>
      <c r="AM123" s="13"/>
      <c r="AO123" s="85"/>
      <c r="AQ123" s="86"/>
      <c r="AU123" s="87"/>
    </row>
    <row r="124" spans="22:47" s="19" customFormat="1" x14ac:dyDescent="0.35">
      <c r="V124" s="85"/>
      <c r="X124" s="85"/>
      <c r="Z124" s="13"/>
      <c r="AA124" s="13"/>
      <c r="AB124" s="13"/>
      <c r="AC124" s="13"/>
      <c r="AD124" s="13"/>
      <c r="AE124" s="13"/>
      <c r="AF124" s="13"/>
      <c r="AG124" s="13"/>
      <c r="AH124" s="13"/>
      <c r="AI124" s="13"/>
      <c r="AJ124" s="13"/>
      <c r="AK124" s="13"/>
      <c r="AL124" s="13"/>
      <c r="AM124" s="13"/>
      <c r="AO124" s="85"/>
      <c r="AQ124" s="86"/>
      <c r="AU124" s="87"/>
    </row>
    <row r="125" spans="22:47" s="19" customFormat="1" x14ac:dyDescent="0.35">
      <c r="V125" s="85"/>
      <c r="X125" s="85"/>
      <c r="Z125" s="13"/>
      <c r="AA125" s="13"/>
      <c r="AB125" s="13"/>
      <c r="AC125" s="13"/>
      <c r="AD125" s="13"/>
      <c r="AE125" s="13"/>
      <c r="AF125" s="13"/>
      <c r="AG125" s="13"/>
      <c r="AH125" s="13"/>
      <c r="AI125" s="13"/>
      <c r="AJ125" s="13"/>
      <c r="AK125" s="13"/>
      <c r="AL125" s="13"/>
      <c r="AM125" s="13"/>
      <c r="AO125" s="85"/>
      <c r="AQ125" s="86"/>
      <c r="AU125" s="87"/>
    </row>
    <row r="126" spans="22:47" s="19" customFormat="1" x14ac:dyDescent="0.35">
      <c r="V126" s="85"/>
      <c r="X126" s="85"/>
      <c r="Z126" s="13"/>
      <c r="AA126" s="13"/>
      <c r="AB126" s="13"/>
      <c r="AC126" s="13"/>
      <c r="AD126" s="13"/>
      <c r="AE126" s="13"/>
      <c r="AF126" s="13"/>
      <c r="AG126" s="13"/>
      <c r="AH126" s="13"/>
      <c r="AI126" s="13"/>
      <c r="AJ126" s="13"/>
      <c r="AK126" s="13"/>
      <c r="AL126" s="13"/>
      <c r="AM126" s="13"/>
      <c r="AO126" s="85"/>
      <c r="AQ126" s="86"/>
      <c r="AU126" s="87"/>
    </row>
    <row r="127" spans="22:47" s="19" customFormat="1" x14ac:dyDescent="0.35">
      <c r="V127" s="85"/>
      <c r="X127" s="85"/>
      <c r="Z127" s="13"/>
      <c r="AA127" s="13"/>
      <c r="AB127" s="13"/>
      <c r="AC127" s="13"/>
      <c r="AD127" s="13"/>
      <c r="AE127" s="13"/>
      <c r="AF127" s="13"/>
      <c r="AG127" s="13"/>
      <c r="AH127" s="13"/>
      <c r="AI127" s="13"/>
      <c r="AJ127" s="13"/>
      <c r="AK127" s="13"/>
      <c r="AL127" s="13"/>
      <c r="AM127" s="13"/>
      <c r="AO127" s="85"/>
      <c r="AQ127" s="86"/>
      <c r="AU127" s="87"/>
    </row>
    <row r="128" spans="22:47" s="19" customFormat="1" x14ac:dyDescent="0.35">
      <c r="V128" s="85"/>
      <c r="X128" s="85"/>
      <c r="Z128" s="13"/>
      <c r="AA128" s="13"/>
      <c r="AB128" s="13"/>
      <c r="AC128" s="13"/>
      <c r="AD128" s="13"/>
      <c r="AE128" s="13"/>
      <c r="AF128" s="13"/>
      <c r="AG128" s="13"/>
      <c r="AH128" s="13"/>
      <c r="AI128" s="13"/>
      <c r="AJ128" s="13"/>
      <c r="AK128" s="13"/>
      <c r="AL128" s="13"/>
      <c r="AM128" s="13"/>
      <c r="AO128" s="85"/>
      <c r="AQ128" s="86"/>
      <c r="AU128" s="87"/>
    </row>
    <row r="129" spans="22:47" s="19" customFormat="1" x14ac:dyDescent="0.35">
      <c r="V129" s="85"/>
      <c r="X129" s="85"/>
      <c r="Z129" s="13"/>
      <c r="AA129" s="13"/>
      <c r="AB129" s="13"/>
      <c r="AC129" s="13"/>
      <c r="AD129" s="13"/>
      <c r="AE129" s="13"/>
      <c r="AF129" s="13"/>
      <c r="AG129" s="13"/>
      <c r="AH129" s="13"/>
      <c r="AI129" s="13"/>
      <c r="AJ129" s="13"/>
      <c r="AK129" s="13"/>
      <c r="AL129" s="13"/>
      <c r="AM129" s="13"/>
      <c r="AO129" s="85"/>
      <c r="AQ129" s="86"/>
      <c r="AU129" s="87"/>
    </row>
    <row r="130" spans="22:47" s="19" customFormat="1" x14ac:dyDescent="0.35">
      <c r="V130" s="85"/>
      <c r="X130" s="85"/>
      <c r="Z130" s="13"/>
      <c r="AA130" s="13"/>
      <c r="AB130" s="13"/>
      <c r="AC130" s="13"/>
      <c r="AD130" s="13"/>
      <c r="AE130" s="13"/>
      <c r="AF130" s="13"/>
      <c r="AG130" s="13"/>
      <c r="AH130" s="13"/>
      <c r="AI130" s="13"/>
      <c r="AJ130" s="13"/>
      <c r="AK130" s="13"/>
      <c r="AL130" s="13"/>
      <c r="AM130" s="13"/>
      <c r="AO130" s="85"/>
      <c r="AQ130" s="86"/>
      <c r="AU130" s="87"/>
    </row>
    <row r="131" spans="22:47" s="19" customFormat="1" x14ac:dyDescent="0.35">
      <c r="V131" s="85"/>
      <c r="X131" s="85"/>
      <c r="Z131" s="13"/>
      <c r="AA131" s="13"/>
      <c r="AB131" s="13"/>
      <c r="AC131" s="13"/>
      <c r="AD131" s="13"/>
      <c r="AE131" s="13"/>
      <c r="AF131" s="13"/>
      <c r="AG131" s="13"/>
      <c r="AH131" s="13"/>
      <c r="AI131" s="13"/>
      <c r="AJ131" s="13"/>
      <c r="AK131" s="13"/>
      <c r="AL131" s="13"/>
      <c r="AM131" s="13"/>
      <c r="AO131" s="85"/>
      <c r="AQ131" s="86"/>
      <c r="AU131" s="87"/>
    </row>
    <row r="132" spans="22:47" s="19" customFormat="1" x14ac:dyDescent="0.35">
      <c r="V132" s="85"/>
      <c r="X132" s="85"/>
      <c r="Z132" s="13"/>
      <c r="AA132" s="13"/>
      <c r="AB132" s="13"/>
      <c r="AC132" s="13"/>
      <c r="AD132" s="13"/>
      <c r="AE132" s="13"/>
      <c r="AF132" s="13"/>
      <c r="AG132" s="13"/>
      <c r="AH132" s="13"/>
      <c r="AI132" s="13"/>
      <c r="AJ132" s="13"/>
      <c r="AK132" s="13"/>
      <c r="AL132" s="13"/>
      <c r="AM132" s="13"/>
      <c r="AO132" s="85"/>
      <c r="AQ132" s="86"/>
      <c r="AU132" s="87"/>
    </row>
    <row r="133" spans="22:47" s="19" customFormat="1" x14ac:dyDescent="0.35">
      <c r="V133" s="85"/>
      <c r="X133" s="85"/>
      <c r="Z133" s="13"/>
      <c r="AA133" s="13"/>
      <c r="AB133" s="13"/>
      <c r="AC133" s="13"/>
      <c r="AD133" s="13"/>
      <c r="AE133" s="13"/>
      <c r="AF133" s="13"/>
      <c r="AG133" s="13"/>
      <c r="AH133" s="13"/>
      <c r="AI133" s="13"/>
      <c r="AJ133" s="13"/>
      <c r="AK133" s="13"/>
      <c r="AL133" s="13"/>
      <c r="AM133" s="13"/>
      <c r="AO133" s="85"/>
      <c r="AQ133" s="86"/>
      <c r="AU133" s="87"/>
    </row>
    <row r="134" spans="22:47" s="19" customFormat="1" x14ac:dyDescent="0.35">
      <c r="V134" s="85"/>
      <c r="X134" s="85"/>
      <c r="Z134" s="13"/>
      <c r="AA134" s="13"/>
      <c r="AB134" s="13"/>
      <c r="AC134" s="13"/>
      <c r="AD134" s="13"/>
      <c r="AE134" s="13"/>
      <c r="AF134" s="13"/>
      <c r="AG134" s="13"/>
      <c r="AH134" s="13"/>
      <c r="AI134" s="13"/>
      <c r="AJ134" s="13"/>
      <c r="AK134" s="13"/>
      <c r="AL134" s="13"/>
      <c r="AM134" s="13"/>
      <c r="AO134" s="85"/>
      <c r="AQ134" s="86"/>
      <c r="AU134" s="87"/>
    </row>
    <row r="135" spans="22:47" s="19" customFormat="1" x14ac:dyDescent="0.35">
      <c r="V135" s="85"/>
      <c r="X135" s="85"/>
      <c r="Z135" s="13"/>
      <c r="AA135" s="13"/>
      <c r="AB135" s="13"/>
      <c r="AC135" s="13"/>
      <c r="AD135" s="13"/>
      <c r="AE135" s="13"/>
      <c r="AF135" s="13"/>
      <c r="AG135" s="13"/>
      <c r="AH135" s="13"/>
      <c r="AI135" s="13"/>
      <c r="AJ135" s="13"/>
      <c r="AK135" s="13"/>
      <c r="AL135" s="13"/>
      <c r="AM135" s="13"/>
      <c r="AO135" s="85"/>
      <c r="AQ135" s="86"/>
      <c r="AU135" s="87"/>
    </row>
    <row r="136" spans="22:47" s="19" customFormat="1" x14ac:dyDescent="0.35">
      <c r="V136" s="85"/>
      <c r="X136" s="85"/>
      <c r="Z136" s="13"/>
      <c r="AA136" s="13"/>
      <c r="AB136" s="13"/>
      <c r="AC136" s="13"/>
      <c r="AD136" s="13"/>
      <c r="AE136" s="13"/>
      <c r="AF136" s="13"/>
      <c r="AG136" s="13"/>
      <c r="AH136" s="13"/>
      <c r="AI136" s="13"/>
      <c r="AJ136" s="13"/>
      <c r="AK136" s="13"/>
      <c r="AL136" s="13"/>
      <c r="AM136" s="13"/>
      <c r="AO136" s="85"/>
      <c r="AQ136" s="86"/>
      <c r="AU136" s="87"/>
    </row>
    <row r="137" spans="22:47" s="19" customFormat="1" x14ac:dyDescent="0.35">
      <c r="V137" s="85"/>
      <c r="X137" s="85"/>
      <c r="Z137" s="13"/>
      <c r="AA137" s="13"/>
      <c r="AB137" s="13"/>
      <c r="AC137" s="13"/>
      <c r="AD137" s="13"/>
      <c r="AE137" s="13"/>
      <c r="AF137" s="13"/>
      <c r="AG137" s="13"/>
      <c r="AH137" s="13"/>
      <c r="AI137" s="13"/>
      <c r="AJ137" s="13"/>
      <c r="AK137" s="13"/>
      <c r="AL137" s="13"/>
      <c r="AM137" s="13"/>
      <c r="AO137" s="85"/>
      <c r="AQ137" s="86"/>
      <c r="AU137" s="87"/>
    </row>
    <row r="138" spans="22:47" s="19" customFormat="1" x14ac:dyDescent="0.35">
      <c r="V138" s="85"/>
      <c r="X138" s="85"/>
      <c r="Z138" s="13"/>
      <c r="AA138" s="13"/>
      <c r="AB138" s="13"/>
      <c r="AC138" s="13"/>
      <c r="AD138" s="13"/>
      <c r="AE138" s="13"/>
      <c r="AF138" s="13"/>
      <c r="AG138" s="13"/>
      <c r="AH138" s="13"/>
      <c r="AI138" s="13"/>
      <c r="AJ138" s="13"/>
      <c r="AK138" s="13"/>
      <c r="AL138" s="13"/>
      <c r="AM138" s="13"/>
      <c r="AO138" s="85"/>
      <c r="AQ138" s="86"/>
      <c r="AU138" s="87"/>
    </row>
    <row r="139" spans="22:47" s="19" customFormat="1" x14ac:dyDescent="0.35">
      <c r="V139" s="85"/>
      <c r="X139" s="85"/>
      <c r="Z139" s="13"/>
      <c r="AA139" s="13"/>
      <c r="AB139" s="13"/>
      <c r="AC139" s="13"/>
      <c r="AD139" s="13"/>
      <c r="AE139" s="13"/>
      <c r="AF139" s="13"/>
      <c r="AG139" s="13"/>
      <c r="AH139" s="13"/>
      <c r="AI139" s="13"/>
      <c r="AJ139" s="13"/>
      <c r="AK139" s="13"/>
      <c r="AL139" s="13"/>
      <c r="AM139" s="13"/>
      <c r="AO139" s="85"/>
      <c r="AQ139" s="86"/>
      <c r="AU139" s="87"/>
    </row>
    <row r="140" spans="22:47" s="19" customFormat="1" x14ac:dyDescent="0.35">
      <c r="V140" s="85"/>
      <c r="X140" s="85"/>
      <c r="Z140" s="13"/>
      <c r="AA140" s="13"/>
      <c r="AB140" s="13"/>
      <c r="AC140" s="13"/>
      <c r="AD140" s="13"/>
      <c r="AE140" s="13"/>
      <c r="AF140" s="13"/>
      <c r="AG140" s="13"/>
      <c r="AH140" s="13"/>
      <c r="AI140" s="13"/>
      <c r="AJ140" s="13"/>
      <c r="AK140" s="13"/>
      <c r="AL140" s="13"/>
      <c r="AM140" s="13"/>
      <c r="AO140" s="85"/>
      <c r="AQ140" s="86"/>
      <c r="AU140" s="87"/>
    </row>
    <row r="141" spans="22:47" s="19" customFormat="1" x14ac:dyDescent="0.35">
      <c r="V141" s="85"/>
      <c r="X141" s="85"/>
      <c r="Z141" s="13"/>
      <c r="AA141" s="13"/>
      <c r="AB141" s="13"/>
      <c r="AC141" s="13"/>
      <c r="AD141" s="13"/>
      <c r="AE141" s="13"/>
      <c r="AF141" s="13"/>
      <c r="AG141" s="13"/>
      <c r="AH141" s="13"/>
      <c r="AI141" s="13"/>
      <c r="AJ141" s="13"/>
      <c r="AK141" s="13"/>
      <c r="AL141" s="13"/>
      <c r="AM141" s="13"/>
      <c r="AO141" s="85"/>
      <c r="AQ141" s="86"/>
      <c r="AU141" s="87"/>
    </row>
    <row r="142" spans="22:47" s="19" customFormat="1" x14ac:dyDescent="0.35">
      <c r="V142" s="85"/>
      <c r="X142" s="85"/>
      <c r="Z142" s="13"/>
      <c r="AA142" s="13"/>
      <c r="AB142" s="13"/>
      <c r="AC142" s="13"/>
      <c r="AD142" s="13"/>
      <c r="AE142" s="13"/>
      <c r="AF142" s="13"/>
      <c r="AG142" s="13"/>
      <c r="AH142" s="13"/>
      <c r="AI142" s="13"/>
      <c r="AJ142" s="13"/>
      <c r="AK142" s="13"/>
      <c r="AL142" s="13"/>
      <c r="AM142" s="13"/>
      <c r="AO142" s="85"/>
      <c r="AQ142" s="86"/>
      <c r="AU142" s="87"/>
    </row>
    <row r="143" spans="22:47" s="19" customFormat="1" x14ac:dyDescent="0.35">
      <c r="V143" s="85"/>
      <c r="X143" s="85"/>
      <c r="Z143" s="13"/>
      <c r="AA143" s="13"/>
      <c r="AB143" s="13"/>
      <c r="AC143" s="13"/>
      <c r="AD143" s="13"/>
      <c r="AE143" s="13"/>
      <c r="AF143" s="13"/>
      <c r="AG143" s="13"/>
      <c r="AH143" s="13"/>
      <c r="AI143" s="13"/>
      <c r="AJ143" s="13"/>
      <c r="AK143" s="13"/>
      <c r="AL143" s="13"/>
      <c r="AM143" s="13"/>
      <c r="AO143" s="85"/>
      <c r="AQ143" s="86"/>
      <c r="AU143" s="87"/>
    </row>
    <row r="144" spans="22:47" s="19" customFormat="1" x14ac:dyDescent="0.35">
      <c r="V144" s="85"/>
      <c r="X144" s="85"/>
      <c r="Z144" s="13"/>
      <c r="AA144" s="13"/>
      <c r="AB144" s="13"/>
      <c r="AC144" s="13"/>
      <c r="AD144" s="13"/>
      <c r="AE144" s="13"/>
      <c r="AF144" s="13"/>
      <c r="AG144" s="13"/>
      <c r="AH144" s="13"/>
      <c r="AI144" s="13"/>
      <c r="AJ144" s="13"/>
      <c r="AK144" s="13"/>
      <c r="AL144" s="13"/>
      <c r="AM144" s="13"/>
      <c r="AO144" s="85"/>
      <c r="AQ144" s="86"/>
      <c r="AU144" s="87"/>
    </row>
    <row r="145" spans="22:47" s="19" customFormat="1" x14ac:dyDescent="0.35">
      <c r="V145" s="85"/>
      <c r="X145" s="85"/>
      <c r="Z145" s="13"/>
      <c r="AA145" s="13"/>
      <c r="AB145" s="13"/>
      <c r="AC145" s="13"/>
      <c r="AD145" s="13"/>
      <c r="AE145" s="13"/>
      <c r="AF145" s="13"/>
      <c r="AG145" s="13"/>
      <c r="AH145" s="13"/>
      <c r="AI145" s="13"/>
      <c r="AJ145" s="13"/>
      <c r="AK145" s="13"/>
      <c r="AL145" s="13"/>
      <c r="AM145" s="13"/>
      <c r="AO145" s="85"/>
      <c r="AQ145" s="86"/>
      <c r="AU145" s="87"/>
    </row>
    <row r="146" spans="22:47" s="19" customFormat="1" x14ac:dyDescent="0.35">
      <c r="V146" s="85"/>
      <c r="X146" s="85"/>
      <c r="Z146" s="13"/>
      <c r="AA146" s="13"/>
      <c r="AB146" s="13"/>
      <c r="AC146" s="13"/>
      <c r="AD146" s="13"/>
      <c r="AE146" s="13"/>
      <c r="AF146" s="13"/>
      <c r="AG146" s="13"/>
      <c r="AH146" s="13"/>
      <c r="AI146" s="13"/>
      <c r="AJ146" s="13"/>
      <c r="AK146" s="13"/>
      <c r="AL146" s="13"/>
      <c r="AM146" s="13"/>
      <c r="AO146" s="85"/>
      <c r="AQ146" s="86"/>
      <c r="AU146" s="87"/>
    </row>
    <row r="147" spans="22:47" s="19" customFormat="1" x14ac:dyDescent="0.35">
      <c r="V147" s="85"/>
      <c r="X147" s="85"/>
      <c r="Z147" s="13"/>
      <c r="AA147" s="13"/>
      <c r="AB147" s="13"/>
      <c r="AC147" s="13"/>
      <c r="AD147" s="13"/>
      <c r="AE147" s="13"/>
      <c r="AF147" s="13"/>
      <c r="AG147" s="13"/>
      <c r="AH147" s="13"/>
      <c r="AI147" s="13"/>
      <c r="AJ147" s="13"/>
      <c r="AK147" s="13"/>
      <c r="AL147" s="13"/>
      <c r="AM147" s="13"/>
      <c r="AO147" s="85"/>
      <c r="AQ147" s="86"/>
      <c r="AU147" s="87"/>
    </row>
    <row r="148" spans="22:47" s="19" customFormat="1" x14ac:dyDescent="0.35">
      <c r="V148" s="85"/>
      <c r="X148" s="85"/>
      <c r="Z148" s="13"/>
      <c r="AA148" s="13"/>
      <c r="AB148" s="13"/>
      <c r="AC148" s="13"/>
      <c r="AD148" s="13"/>
      <c r="AE148" s="13"/>
      <c r="AF148" s="13"/>
      <c r="AG148" s="13"/>
      <c r="AH148" s="13"/>
      <c r="AI148" s="13"/>
      <c r="AJ148" s="13"/>
      <c r="AK148" s="13"/>
      <c r="AL148" s="13"/>
      <c r="AM148" s="13"/>
      <c r="AO148" s="85"/>
      <c r="AQ148" s="86"/>
      <c r="AU148" s="87"/>
    </row>
    <row r="149" spans="22:47" s="19" customFormat="1" x14ac:dyDescent="0.35">
      <c r="V149" s="85"/>
      <c r="X149" s="85"/>
      <c r="Z149" s="13"/>
      <c r="AA149" s="13"/>
      <c r="AB149" s="13"/>
      <c r="AC149" s="13"/>
      <c r="AD149" s="13"/>
      <c r="AE149" s="13"/>
      <c r="AF149" s="13"/>
      <c r="AG149" s="13"/>
      <c r="AH149" s="13"/>
      <c r="AI149" s="13"/>
      <c r="AJ149" s="13"/>
      <c r="AK149" s="13"/>
      <c r="AL149" s="13"/>
      <c r="AM149" s="13"/>
      <c r="AO149" s="85"/>
      <c r="AQ149" s="86"/>
      <c r="AU149" s="87"/>
    </row>
    <row r="150" spans="22:47" s="19" customFormat="1" x14ac:dyDescent="0.35">
      <c r="V150" s="85"/>
      <c r="X150" s="85"/>
      <c r="Z150" s="13"/>
      <c r="AA150" s="13"/>
      <c r="AB150" s="13"/>
      <c r="AC150" s="13"/>
      <c r="AD150" s="13"/>
      <c r="AE150" s="13"/>
      <c r="AF150" s="13"/>
      <c r="AG150" s="13"/>
      <c r="AH150" s="13"/>
      <c r="AI150" s="13"/>
      <c r="AJ150" s="13"/>
      <c r="AK150" s="13"/>
      <c r="AL150" s="13"/>
      <c r="AM150" s="13"/>
      <c r="AO150" s="85"/>
      <c r="AQ150" s="86"/>
      <c r="AU150" s="87"/>
    </row>
    <row r="151" spans="22:47" s="19" customFormat="1" x14ac:dyDescent="0.35">
      <c r="V151" s="85"/>
      <c r="X151" s="85"/>
      <c r="Z151" s="13"/>
      <c r="AA151" s="13"/>
      <c r="AB151" s="13"/>
      <c r="AC151" s="13"/>
      <c r="AD151" s="13"/>
      <c r="AE151" s="13"/>
      <c r="AF151" s="13"/>
      <c r="AG151" s="13"/>
      <c r="AH151" s="13"/>
      <c r="AI151" s="13"/>
      <c r="AJ151" s="13"/>
      <c r="AK151" s="13"/>
      <c r="AL151" s="13"/>
      <c r="AM151" s="13"/>
      <c r="AO151" s="85"/>
      <c r="AQ151" s="86"/>
      <c r="AU151" s="87"/>
    </row>
    <row r="152" spans="22:47" s="19" customFormat="1" x14ac:dyDescent="0.35">
      <c r="V152" s="85"/>
      <c r="X152" s="85"/>
      <c r="Z152" s="13"/>
      <c r="AA152" s="13"/>
      <c r="AB152" s="13"/>
      <c r="AC152" s="13"/>
      <c r="AD152" s="13"/>
      <c r="AE152" s="13"/>
      <c r="AF152" s="13"/>
      <c r="AG152" s="13"/>
      <c r="AH152" s="13"/>
      <c r="AI152" s="13"/>
      <c r="AJ152" s="13"/>
      <c r="AK152" s="13"/>
      <c r="AL152" s="13"/>
      <c r="AM152" s="13"/>
      <c r="AO152" s="85"/>
      <c r="AQ152" s="86"/>
      <c r="AU152" s="87"/>
    </row>
    <row r="153" spans="22:47" s="19" customFormat="1" x14ac:dyDescent="0.35">
      <c r="V153" s="85"/>
      <c r="X153" s="85"/>
      <c r="Z153" s="13"/>
      <c r="AA153" s="13"/>
      <c r="AB153" s="13"/>
      <c r="AC153" s="13"/>
      <c r="AD153" s="13"/>
      <c r="AE153" s="13"/>
      <c r="AF153" s="13"/>
      <c r="AG153" s="13"/>
      <c r="AH153" s="13"/>
      <c r="AI153" s="13"/>
      <c r="AJ153" s="13"/>
      <c r="AK153" s="13"/>
      <c r="AL153" s="13"/>
      <c r="AM153" s="13"/>
      <c r="AO153" s="85"/>
      <c r="AQ153" s="86"/>
      <c r="AU153" s="87"/>
    </row>
    <row r="154" spans="22:47" s="19" customFormat="1" x14ac:dyDescent="0.35">
      <c r="V154" s="85"/>
      <c r="X154" s="85"/>
      <c r="Z154" s="13"/>
      <c r="AA154" s="13"/>
      <c r="AB154" s="13"/>
      <c r="AC154" s="13"/>
      <c r="AD154" s="13"/>
      <c r="AE154" s="13"/>
      <c r="AF154" s="13"/>
      <c r="AG154" s="13"/>
      <c r="AH154" s="13"/>
      <c r="AI154" s="13"/>
      <c r="AJ154" s="13"/>
      <c r="AK154" s="13"/>
      <c r="AL154" s="13"/>
      <c r="AM154" s="13"/>
      <c r="AO154" s="85"/>
      <c r="AQ154" s="86"/>
      <c r="AU154" s="87"/>
    </row>
    <row r="155" spans="22:47" s="19" customFormat="1" x14ac:dyDescent="0.35">
      <c r="V155" s="85"/>
      <c r="X155" s="85"/>
      <c r="Z155" s="13"/>
      <c r="AA155" s="13"/>
      <c r="AB155" s="13"/>
      <c r="AC155" s="13"/>
      <c r="AD155" s="13"/>
      <c r="AE155" s="13"/>
      <c r="AF155" s="13"/>
      <c r="AG155" s="13"/>
      <c r="AH155" s="13"/>
      <c r="AI155" s="13"/>
      <c r="AJ155" s="13"/>
      <c r="AK155" s="13"/>
      <c r="AL155" s="13"/>
      <c r="AM155" s="13"/>
      <c r="AO155" s="85"/>
      <c r="AQ155" s="86"/>
      <c r="AU155" s="87"/>
    </row>
    <row r="156" spans="22:47" s="19" customFormat="1" x14ac:dyDescent="0.35">
      <c r="V156" s="85"/>
      <c r="X156" s="85"/>
      <c r="Z156" s="13"/>
      <c r="AA156" s="13"/>
      <c r="AB156" s="13"/>
      <c r="AC156" s="13"/>
      <c r="AD156" s="13"/>
      <c r="AE156" s="13"/>
      <c r="AF156" s="13"/>
      <c r="AG156" s="13"/>
      <c r="AH156" s="13"/>
      <c r="AI156" s="13"/>
      <c r="AJ156" s="13"/>
      <c r="AK156" s="13"/>
      <c r="AL156" s="13"/>
      <c r="AM156" s="13"/>
      <c r="AO156" s="85"/>
      <c r="AQ156" s="86"/>
      <c r="AU156" s="87"/>
    </row>
    <row r="157" spans="22:47" s="19" customFormat="1" x14ac:dyDescent="0.35">
      <c r="V157" s="85"/>
      <c r="X157" s="85"/>
      <c r="Z157" s="13"/>
      <c r="AA157" s="13"/>
      <c r="AB157" s="13"/>
      <c r="AC157" s="13"/>
      <c r="AD157" s="13"/>
      <c r="AE157" s="13"/>
      <c r="AF157" s="13"/>
      <c r="AG157" s="13"/>
      <c r="AH157" s="13"/>
      <c r="AI157" s="13"/>
      <c r="AJ157" s="13"/>
      <c r="AK157" s="13"/>
      <c r="AL157" s="13"/>
      <c r="AM157" s="13"/>
      <c r="AO157" s="85"/>
      <c r="AQ157" s="86"/>
      <c r="AU157" s="87"/>
    </row>
    <row r="158" spans="22:47" s="19" customFormat="1" x14ac:dyDescent="0.35">
      <c r="V158" s="85"/>
      <c r="X158" s="85"/>
      <c r="Z158" s="13"/>
      <c r="AA158" s="13"/>
      <c r="AB158" s="13"/>
      <c r="AC158" s="13"/>
      <c r="AD158" s="13"/>
      <c r="AE158" s="13"/>
      <c r="AF158" s="13"/>
      <c r="AG158" s="13"/>
      <c r="AH158" s="13"/>
      <c r="AI158" s="13"/>
      <c r="AJ158" s="13"/>
      <c r="AK158" s="13"/>
      <c r="AL158" s="13"/>
      <c r="AM158" s="13"/>
      <c r="AO158" s="85"/>
      <c r="AQ158" s="86"/>
      <c r="AU158" s="87"/>
    </row>
    <row r="159" spans="22:47" s="19" customFormat="1" x14ac:dyDescent="0.35">
      <c r="V159" s="85"/>
      <c r="X159" s="85"/>
      <c r="Z159" s="13"/>
      <c r="AA159" s="13"/>
      <c r="AB159" s="13"/>
      <c r="AC159" s="13"/>
      <c r="AD159" s="13"/>
      <c r="AE159" s="13"/>
      <c r="AF159" s="13"/>
      <c r="AG159" s="13"/>
      <c r="AH159" s="13"/>
      <c r="AI159" s="13"/>
      <c r="AJ159" s="13"/>
      <c r="AK159" s="13"/>
      <c r="AL159" s="13"/>
      <c r="AM159" s="13"/>
      <c r="AO159" s="85"/>
      <c r="AQ159" s="86"/>
      <c r="AU159" s="87"/>
    </row>
    <row r="160" spans="22:47" s="19" customFormat="1" x14ac:dyDescent="0.35">
      <c r="V160" s="85"/>
      <c r="X160" s="85"/>
      <c r="Z160" s="13"/>
      <c r="AA160" s="13"/>
      <c r="AB160" s="13"/>
      <c r="AC160" s="13"/>
      <c r="AD160" s="13"/>
      <c r="AE160" s="13"/>
      <c r="AF160" s="13"/>
      <c r="AG160" s="13"/>
      <c r="AH160" s="13"/>
      <c r="AI160" s="13"/>
      <c r="AJ160" s="13"/>
      <c r="AK160" s="13"/>
      <c r="AL160" s="13"/>
      <c r="AM160" s="13"/>
      <c r="AO160" s="85"/>
      <c r="AQ160" s="86"/>
      <c r="AU160" s="87"/>
    </row>
    <row r="161" spans="22:47" s="19" customFormat="1" x14ac:dyDescent="0.35">
      <c r="V161" s="85"/>
      <c r="X161" s="85"/>
      <c r="Z161" s="13"/>
      <c r="AA161" s="13"/>
      <c r="AB161" s="13"/>
      <c r="AC161" s="13"/>
      <c r="AD161" s="13"/>
      <c r="AE161" s="13"/>
      <c r="AF161" s="13"/>
      <c r="AG161" s="13"/>
      <c r="AH161" s="13"/>
      <c r="AI161" s="13"/>
      <c r="AJ161" s="13"/>
      <c r="AK161" s="13"/>
      <c r="AL161" s="13"/>
      <c r="AM161" s="13"/>
      <c r="AO161" s="85"/>
      <c r="AQ161" s="86"/>
      <c r="AU161" s="87"/>
    </row>
    <row r="162" spans="22:47" s="19" customFormat="1" x14ac:dyDescent="0.35">
      <c r="V162" s="85"/>
      <c r="X162" s="85"/>
      <c r="Z162" s="13"/>
      <c r="AA162" s="13"/>
      <c r="AB162" s="13"/>
      <c r="AC162" s="13"/>
      <c r="AD162" s="13"/>
      <c r="AE162" s="13"/>
      <c r="AF162" s="13"/>
      <c r="AG162" s="13"/>
      <c r="AH162" s="13"/>
      <c r="AI162" s="13"/>
      <c r="AJ162" s="13"/>
      <c r="AK162" s="13"/>
      <c r="AL162" s="13"/>
      <c r="AM162" s="13"/>
      <c r="AO162" s="85"/>
      <c r="AQ162" s="86"/>
      <c r="AU162" s="87"/>
    </row>
    <row r="163" spans="22:47" s="19" customFormat="1" x14ac:dyDescent="0.35">
      <c r="V163" s="85"/>
      <c r="X163" s="85"/>
      <c r="Z163" s="13"/>
      <c r="AA163" s="13"/>
      <c r="AB163" s="13"/>
      <c r="AC163" s="13"/>
      <c r="AD163" s="13"/>
      <c r="AE163" s="13"/>
      <c r="AF163" s="13"/>
      <c r="AG163" s="13"/>
      <c r="AH163" s="13"/>
      <c r="AI163" s="13"/>
      <c r="AJ163" s="13"/>
      <c r="AK163" s="13"/>
      <c r="AL163" s="13"/>
      <c r="AM163" s="13"/>
      <c r="AO163" s="85"/>
      <c r="AQ163" s="86"/>
      <c r="AU163" s="87"/>
    </row>
    <row r="164" spans="22:47" s="19" customFormat="1" x14ac:dyDescent="0.35">
      <c r="V164" s="85"/>
      <c r="X164" s="85"/>
      <c r="Z164" s="13"/>
      <c r="AA164" s="13"/>
      <c r="AB164" s="13"/>
      <c r="AC164" s="13"/>
      <c r="AD164" s="13"/>
      <c r="AE164" s="13"/>
      <c r="AF164" s="13"/>
      <c r="AG164" s="13"/>
      <c r="AH164" s="13"/>
      <c r="AI164" s="13"/>
      <c r="AJ164" s="13"/>
      <c r="AK164" s="13"/>
      <c r="AL164" s="13"/>
      <c r="AM164" s="13"/>
      <c r="AO164" s="85"/>
      <c r="AQ164" s="86"/>
      <c r="AU164" s="87"/>
    </row>
    <row r="165" spans="22:47" s="19" customFormat="1" x14ac:dyDescent="0.35">
      <c r="V165" s="85"/>
      <c r="X165" s="85"/>
      <c r="Z165" s="13"/>
      <c r="AA165" s="13"/>
      <c r="AB165" s="13"/>
      <c r="AC165" s="13"/>
      <c r="AD165" s="13"/>
      <c r="AE165" s="13"/>
      <c r="AF165" s="13"/>
      <c r="AG165" s="13"/>
      <c r="AH165" s="13"/>
      <c r="AI165" s="13"/>
      <c r="AJ165" s="13"/>
      <c r="AK165" s="13"/>
      <c r="AL165" s="13"/>
      <c r="AM165" s="13"/>
      <c r="AO165" s="85"/>
      <c r="AQ165" s="86"/>
      <c r="AU165" s="87"/>
    </row>
    <row r="166" spans="22:47" s="19" customFormat="1" x14ac:dyDescent="0.35">
      <c r="V166" s="85"/>
      <c r="X166" s="85"/>
      <c r="Z166" s="13"/>
      <c r="AA166" s="13"/>
      <c r="AB166" s="13"/>
      <c r="AC166" s="13"/>
      <c r="AD166" s="13"/>
      <c r="AE166" s="13"/>
      <c r="AF166" s="13"/>
      <c r="AG166" s="13"/>
      <c r="AH166" s="13"/>
      <c r="AI166" s="13"/>
      <c r="AJ166" s="13"/>
      <c r="AK166" s="13"/>
      <c r="AL166" s="13"/>
      <c r="AM166" s="13"/>
      <c r="AO166" s="85"/>
      <c r="AQ166" s="86"/>
      <c r="AU166" s="87"/>
    </row>
    <row r="167" spans="22:47" s="19" customFormat="1" x14ac:dyDescent="0.35">
      <c r="V167" s="85"/>
      <c r="X167" s="85"/>
      <c r="Z167" s="13"/>
      <c r="AA167" s="13"/>
      <c r="AB167" s="13"/>
      <c r="AC167" s="13"/>
      <c r="AD167" s="13"/>
      <c r="AE167" s="13"/>
      <c r="AF167" s="13"/>
      <c r="AG167" s="13"/>
      <c r="AH167" s="13"/>
      <c r="AI167" s="13"/>
      <c r="AJ167" s="13"/>
      <c r="AK167" s="13"/>
      <c r="AL167" s="13"/>
      <c r="AM167" s="13"/>
      <c r="AO167" s="85"/>
      <c r="AQ167" s="86"/>
      <c r="AU167" s="87"/>
    </row>
    <row r="168" spans="22:47" s="19" customFormat="1" x14ac:dyDescent="0.35">
      <c r="V168" s="85"/>
      <c r="X168" s="85"/>
      <c r="Z168" s="13"/>
      <c r="AA168" s="13"/>
      <c r="AB168" s="13"/>
      <c r="AC168" s="13"/>
      <c r="AD168" s="13"/>
      <c r="AE168" s="13"/>
      <c r="AF168" s="13"/>
      <c r="AG168" s="13"/>
      <c r="AH168" s="13"/>
      <c r="AI168" s="13"/>
      <c r="AJ168" s="13"/>
      <c r="AK168" s="13"/>
      <c r="AL168" s="13"/>
      <c r="AM168" s="13"/>
      <c r="AO168" s="85"/>
      <c r="AQ168" s="86"/>
      <c r="AU168" s="87"/>
    </row>
    <row r="169" spans="22:47" s="19" customFormat="1" x14ac:dyDescent="0.35">
      <c r="V169" s="85"/>
      <c r="X169" s="85"/>
      <c r="Z169" s="13"/>
      <c r="AA169" s="13"/>
      <c r="AB169" s="13"/>
      <c r="AC169" s="13"/>
      <c r="AD169" s="13"/>
      <c r="AE169" s="13"/>
      <c r="AF169" s="13"/>
      <c r="AG169" s="13"/>
      <c r="AH169" s="13"/>
      <c r="AI169" s="13"/>
      <c r="AJ169" s="13"/>
      <c r="AK169" s="13"/>
      <c r="AL169" s="13"/>
      <c r="AM169" s="13"/>
      <c r="AO169" s="85"/>
      <c r="AQ169" s="86"/>
      <c r="AU169" s="87"/>
    </row>
    <row r="170" spans="22:47" s="19" customFormat="1" x14ac:dyDescent="0.35">
      <c r="V170" s="85"/>
      <c r="X170" s="85"/>
      <c r="Z170" s="13"/>
      <c r="AA170" s="13"/>
      <c r="AB170" s="13"/>
      <c r="AC170" s="13"/>
      <c r="AD170" s="13"/>
      <c r="AE170" s="13"/>
      <c r="AF170" s="13"/>
      <c r="AG170" s="13"/>
      <c r="AH170" s="13"/>
      <c r="AI170" s="13"/>
      <c r="AJ170" s="13"/>
      <c r="AK170" s="13"/>
      <c r="AL170" s="13"/>
      <c r="AM170" s="13"/>
      <c r="AO170" s="85"/>
      <c r="AQ170" s="86"/>
      <c r="AU170" s="87"/>
    </row>
    <row r="171" spans="22:47" s="19" customFormat="1" x14ac:dyDescent="0.35">
      <c r="V171" s="85"/>
      <c r="X171" s="85"/>
      <c r="Z171" s="13"/>
      <c r="AA171" s="13"/>
      <c r="AB171" s="13"/>
      <c r="AC171" s="13"/>
      <c r="AD171" s="13"/>
      <c r="AE171" s="13"/>
      <c r="AF171" s="13"/>
      <c r="AG171" s="13"/>
      <c r="AH171" s="13"/>
      <c r="AI171" s="13"/>
      <c r="AJ171" s="13"/>
      <c r="AK171" s="13"/>
      <c r="AL171" s="13"/>
      <c r="AM171" s="13"/>
      <c r="AO171" s="85"/>
      <c r="AQ171" s="86"/>
      <c r="AU171" s="87"/>
    </row>
    <row r="172" spans="22:47" s="19" customFormat="1" x14ac:dyDescent="0.35">
      <c r="V172" s="85"/>
      <c r="X172" s="85"/>
      <c r="Z172" s="13"/>
      <c r="AA172" s="13"/>
      <c r="AB172" s="13"/>
      <c r="AC172" s="13"/>
      <c r="AD172" s="13"/>
      <c r="AE172" s="13"/>
      <c r="AF172" s="13"/>
      <c r="AG172" s="13"/>
      <c r="AH172" s="13"/>
      <c r="AI172" s="13"/>
      <c r="AJ172" s="13"/>
      <c r="AK172" s="13"/>
      <c r="AL172" s="13"/>
      <c r="AM172" s="13"/>
      <c r="AO172" s="85"/>
      <c r="AQ172" s="86"/>
      <c r="AU172" s="87"/>
    </row>
    <row r="173" spans="22:47" s="19" customFormat="1" x14ac:dyDescent="0.35">
      <c r="V173" s="85"/>
      <c r="X173" s="85"/>
      <c r="Z173" s="13"/>
      <c r="AA173" s="13"/>
      <c r="AB173" s="13"/>
      <c r="AC173" s="13"/>
      <c r="AD173" s="13"/>
      <c r="AE173" s="13"/>
      <c r="AF173" s="13"/>
      <c r="AG173" s="13"/>
      <c r="AH173" s="13"/>
      <c r="AI173" s="13"/>
      <c r="AJ173" s="13"/>
      <c r="AK173" s="13"/>
      <c r="AL173" s="13"/>
      <c r="AM173" s="13"/>
      <c r="AO173" s="85"/>
      <c r="AQ173" s="86"/>
      <c r="AU173" s="87"/>
    </row>
    <row r="174" spans="22:47" s="19" customFormat="1" x14ac:dyDescent="0.35">
      <c r="V174" s="85"/>
      <c r="X174" s="85"/>
      <c r="Z174" s="13"/>
      <c r="AA174" s="13"/>
      <c r="AB174" s="13"/>
      <c r="AC174" s="13"/>
      <c r="AD174" s="13"/>
      <c r="AE174" s="13"/>
      <c r="AF174" s="13"/>
      <c r="AG174" s="13"/>
      <c r="AH174" s="13"/>
      <c r="AI174" s="13"/>
      <c r="AJ174" s="13"/>
      <c r="AK174" s="13"/>
      <c r="AL174" s="13"/>
      <c r="AM174" s="13"/>
      <c r="AO174" s="85"/>
      <c r="AQ174" s="86"/>
      <c r="AU174" s="87"/>
    </row>
    <row r="175" spans="22:47" s="19" customFormat="1" x14ac:dyDescent="0.35">
      <c r="V175" s="85"/>
      <c r="X175" s="85"/>
      <c r="Z175" s="13"/>
      <c r="AA175" s="13"/>
      <c r="AB175" s="13"/>
      <c r="AC175" s="13"/>
      <c r="AD175" s="13"/>
      <c r="AE175" s="13"/>
      <c r="AF175" s="13"/>
      <c r="AG175" s="13"/>
      <c r="AH175" s="13"/>
      <c r="AI175" s="13"/>
      <c r="AJ175" s="13"/>
      <c r="AK175" s="13"/>
      <c r="AL175" s="13"/>
      <c r="AM175" s="13"/>
      <c r="AO175" s="85"/>
      <c r="AQ175" s="86"/>
      <c r="AU175" s="87"/>
    </row>
    <row r="176" spans="22:47" s="19" customFormat="1" x14ac:dyDescent="0.35">
      <c r="V176" s="85"/>
      <c r="X176" s="85"/>
      <c r="Z176" s="13"/>
      <c r="AA176" s="13"/>
      <c r="AB176" s="13"/>
      <c r="AC176" s="13"/>
      <c r="AD176" s="13"/>
      <c r="AE176" s="13"/>
      <c r="AF176" s="13"/>
      <c r="AG176" s="13"/>
      <c r="AH176" s="13"/>
      <c r="AI176" s="13"/>
      <c r="AJ176" s="13"/>
      <c r="AK176" s="13"/>
      <c r="AL176" s="13"/>
      <c r="AM176" s="13"/>
      <c r="AO176" s="85"/>
      <c r="AQ176" s="86"/>
      <c r="AU176" s="87"/>
    </row>
    <row r="177" spans="22:47" s="19" customFormat="1" x14ac:dyDescent="0.35">
      <c r="V177" s="85"/>
      <c r="X177" s="85"/>
      <c r="Z177" s="13"/>
      <c r="AA177" s="13"/>
      <c r="AB177" s="13"/>
      <c r="AC177" s="13"/>
      <c r="AD177" s="13"/>
      <c r="AE177" s="13"/>
      <c r="AF177" s="13"/>
      <c r="AG177" s="13"/>
      <c r="AH177" s="13"/>
      <c r="AI177" s="13"/>
      <c r="AJ177" s="13"/>
      <c r="AK177" s="13"/>
      <c r="AL177" s="13"/>
      <c r="AM177" s="13"/>
      <c r="AO177" s="85"/>
      <c r="AQ177" s="86"/>
      <c r="AU177" s="87"/>
    </row>
    <row r="178" spans="22:47" s="19" customFormat="1" x14ac:dyDescent="0.35">
      <c r="V178" s="85"/>
      <c r="X178" s="85"/>
      <c r="Z178" s="13"/>
      <c r="AA178" s="13"/>
      <c r="AB178" s="13"/>
      <c r="AC178" s="13"/>
      <c r="AD178" s="13"/>
      <c r="AE178" s="13"/>
      <c r="AF178" s="13"/>
      <c r="AG178" s="13"/>
      <c r="AH178" s="13"/>
      <c r="AI178" s="13"/>
      <c r="AJ178" s="13"/>
      <c r="AK178" s="13"/>
      <c r="AL178" s="13"/>
      <c r="AM178" s="13"/>
      <c r="AO178" s="85"/>
      <c r="AQ178" s="86"/>
      <c r="AU178" s="87"/>
    </row>
    <row r="179" spans="22:47" s="19" customFormat="1" x14ac:dyDescent="0.35">
      <c r="V179" s="85"/>
      <c r="X179" s="85"/>
      <c r="Z179" s="13"/>
      <c r="AA179" s="13"/>
      <c r="AB179" s="13"/>
      <c r="AC179" s="13"/>
      <c r="AD179" s="13"/>
      <c r="AE179" s="13"/>
      <c r="AF179" s="13"/>
      <c r="AG179" s="13"/>
      <c r="AH179" s="13"/>
      <c r="AI179" s="13"/>
      <c r="AJ179" s="13"/>
      <c r="AK179" s="13"/>
      <c r="AL179" s="13"/>
      <c r="AM179" s="13"/>
      <c r="AO179" s="85"/>
      <c r="AQ179" s="86"/>
      <c r="AU179" s="87"/>
    </row>
    <row r="180" spans="22:47" s="19" customFormat="1" x14ac:dyDescent="0.35">
      <c r="V180" s="85"/>
      <c r="X180" s="85"/>
      <c r="Z180" s="13"/>
      <c r="AA180" s="13"/>
      <c r="AB180" s="13"/>
      <c r="AC180" s="13"/>
      <c r="AD180" s="13"/>
      <c r="AE180" s="13"/>
      <c r="AF180" s="13"/>
      <c r="AG180" s="13"/>
      <c r="AH180" s="13"/>
      <c r="AI180" s="13"/>
      <c r="AJ180" s="13"/>
      <c r="AK180" s="13"/>
      <c r="AL180" s="13"/>
      <c r="AM180" s="13"/>
      <c r="AO180" s="85"/>
      <c r="AQ180" s="86"/>
      <c r="AU180" s="87"/>
    </row>
    <row r="181" spans="22:47" s="19" customFormat="1" x14ac:dyDescent="0.35">
      <c r="V181" s="85"/>
      <c r="X181" s="85"/>
      <c r="Z181" s="13"/>
      <c r="AA181" s="13"/>
      <c r="AB181" s="13"/>
      <c r="AC181" s="13"/>
      <c r="AD181" s="13"/>
      <c r="AE181" s="13"/>
      <c r="AF181" s="13"/>
      <c r="AG181" s="13"/>
      <c r="AH181" s="13"/>
      <c r="AI181" s="13"/>
      <c r="AJ181" s="13"/>
      <c r="AK181" s="13"/>
      <c r="AL181" s="13"/>
      <c r="AM181" s="13"/>
      <c r="AO181" s="85"/>
      <c r="AQ181" s="86"/>
      <c r="AU181" s="87"/>
    </row>
    <row r="182" spans="22:47" s="19" customFormat="1" x14ac:dyDescent="0.35">
      <c r="V182" s="85"/>
      <c r="X182" s="85"/>
      <c r="Z182" s="13"/>
      <c r="AA182" s="13"/>
      <c r="AB182" s="13"/>
      <c r="AC182" s="13"/>
      <c r="AD182" s="13"/>
      <c r="AE182" s="13"/>
      <c r="AF182" s="13"/>
      <c r="AG182" s="13"/>
      <c r="AH182" s="13"/>
      <c r="AI182" s="13"/>
      <c r="AJ182" s="13"/>
      <c r="AK182" s="13"/>
      <c r="AL182" s="13"/>
      <c r="AM182" s="13"/>
      <c r="AO182" s="85"/>
      <c r="AQ182" s="86"/>
      <c r="AU182" s="87"/>
    </row>
    <row r="183" spans="22:47" s="19" customFormat="1" x14ac:dyDescent="0.35">
      <c r="V183" s="85"/>
      <c r="X183" s="85"/>
      <c r="Z183" s="13"/>
      <c r="AA183" s="13"/>
      <c r="AB183" s="13"/>
      <c r="AC183" s="13"/>
      <c r="AD183" s="13"/>
      <c r="AE183" s="13"/>
      <c r="AF183" s="13"/>
      <c r="AG183" s="13"/>
      <c r="AH183" s="13"/>
      <c r="AI183" s="13"/>
      <c r="AJ183" s="13"/>
      <c r="AK183" s="13"/>
      <c r="AL183" s="13"/>
      <c r="AM183" s="13"/>
      <c r="AO183" s="85"/>
      <c r="AQ183" s="86"/>
      <c r="AU183" s="87"/>
    </row>
    <row r="184" spans="22:47" s="19" customFormat="1" x14ac:dyDescent="0.35">
      <c r="V184" s="85"/>
      <c r="X184" s="85"/>
      <c r="Z184" s="13"/>
      <c r="AA184" s="13"/>
      <c r="AB184" s="13"/>
      <c r="AC184" s="13"/>
      <c r="AD184" s="13"/>
      <c r="AE184" s="13"/>
      <c r="AF184" s="13"/>
      <c r="AG184" s="13"/>
      <c r="AH184" s="13"/>
      <c r="AI184" s="13"/>
      <c r="AJ184" s="13"/>
      <c r="AK184" s="13"/>
      <c r="AL184" s="13"/>
      <c r="AM184" s="13"/>
      <c r="AO184" s="85"/>
      <c r="AQ184" s="86"/>
      <c r="AU184" s="87"/>
    </row>
    <row r="185" spans="22:47" s="19" customFormat="1" x14ac:dyDescent="0.35">
      <c r="V185" s="85"/>
      <c r="X185" s="85"/>
      <c r="Z185" s="13"/>
      <c r="AA185" s="13"/>
      <c r="AB185" s="13"/>
      <c r="AC185" s="13"/>
      <c r="AD185" s="13"/>
      <c r="AE185" s="13"/>
      <c r="AF185" s="13"/>
      <c r="AG185" s="13"/>
      <c r="AH185" s="13"/>
      <c r="AI185" s="13"/>
      <c r="AJ185" s="13"/>
      <c r="AK185" s="13"/>
      <c r="AL185" s="13"/>
      <c r="AM185" s="13"/>
      <c r="AO185" s="85"/>
      <c r="AQ185" s="86"/>
      <c r="AU185" s="87"/>
    </row>
    <row r="186" spans="22:47" s="19" customFormat="1" x14ac:dyDescent="0.35">
      <c r="V186" s="85"/>
      <c r="X186" s="85"/>
      <c r="Z186" s="13"/>
      <c r="AA186" s="13"/>
      <c r="AB186" s="13"/>
      <c r="AC186" s="13"/>
      <c r="AD186" s="13"/>
      <c r="AE186" s="13"/>
      <c r="AF186" s="13"/>
      <c r="AG186" s="13"/>
      <c r="AH186" s="13"/>
      <c r="AI186" s="13"/>
      <c r="AJ186" s="13"/>
      <c r="AK186" s="13"/>
      <c r="AL186" s="13"/>
      <c r="AM186" s="13"/>
      <c r="AO186" s="85"/>
      <c r="AQ186" s="86"/>
      <c r="AU186" s="87"/>
    </row>
    <row r="187" spans="22:47" s="19" customFormat="1" x14ac:dyDescent="0.35">
      <c r="V187" s="85"/>
      <c r="X187" s="85"/>
      <c r="Z187" s="13"/>
      <c r="AA187" s="13"/>
      <c r="AB187" s="13"/>
      <c r="AC187" s="13"/>
      <c r="AD187" s="13"/>
      <c r="AE187" s="13"/>
      <c r="AF187" s="13"/>
      <c r="AG187" s="13"/>
      <c r="AH187" s="13"/>
      <c r="AI187" s="13"/>
      <c r="AJ187" s="13"/>
      <c r="AK187" s="13"/>
      <c r="AL187" s="13"/>
      <c r="AM187" s="13"/>
      <c r="AO187" s="85"/>
      <c r="AQ187" s="86"/>
      <c r="AU187" s="87"/>
    </row>
    <row r="188" spans="22:47" s="19" customFormat="1" x14ac:dyDescent="0.35">
      <c r="V188" s="85"/>
      <c r="X188" s="85"/>
      <c r="Z188" s="13"/>
      <c r="AA188" s="13"/>
      <c r="AB188" s="13"/>
      <c r="AC188" s="13"/>
      <c r="AD188" s="13"/>
      <c r="AE188" s="13"/>
      <c r="AF188" s="13"/>
      <c r="AG188" s="13"/>
      <c r="AH188" s="13"/>
      <c r="AI188" s="13"/>
      <c r="AJ188" s="13"/>
      <c r="AK188" s="13"/>
      <c r="AL188" s="13"/>
      <c r="AM188" s="13"/>
      <c r="AO188" s="85"/>
      <c r="AQ188" s="86"/>
      <c r="AU188" s="87"/>
    </row>
    <row r="189" spans="22:47" s="19" customFormat="1" x14ac:dyDescent="0.35">
      <c r="V189" s="85"/>
      <c r="X189" s="85"/>
      <c r="Z189" s="13"/>
      <c r="AA189" s="13"/>
      <c r="AB189" s="13"/>
      <c r="AC189" s="13"/>
      <c r="AD189" s="13"/>
      <c r="AE189" s="13"/>
      <c r="AF189" s="13"/>
      <c r="AG189" s="13"/>
      <c r="AH189" s="13"/>
      <c r="AI189" s="13"/>
      <c r="AJ189" s="13"/>
      <c r="AK189" s="13"/>
      <c r="AL189" s="13"/>
      <c r="AM189" s="13"/>
      <c r="AO189" s="85"/>
      <c r="AQ189" s="86"/>
      <c r="AU189" s="87"/>
    </row>
    <row r="190" spans="22:47" s="19" customFormat="1" x14ac:dyDescent="0.35">
      <c r="V190" s="85"/>
      <c r="X190" s="85"/>
      <c r="Z190" s="13"/>
      <c r="AA190" s="13"/>
      <c r="AB190" s="13"/>
      <c r="AC190" s="13"/>
      <c r="AD190" s="13"/>
      <c r="AE190" s="13"/>
      <c r="AF190" s="13"/>
      <c r="AG190" s="13"/>
      <c r="AH190" s="13"/>
      <c r="AI190" s="13"/>
      <c r="AJ190" s="13"/>
      <c r="AK190" s="13"/>
      <c r="AL190" s="13"/>
      <c r="AM190" s="13"/>
      <c r="AO190" s="85"/>
      <c r="AQ190" s="86"/>
      <c r="AU190" s="87"/>
    </row>
    <row r="191" spans="22:47" s="19" customFormat="1" x14ac:dyDescent="0.35">
      <c r="V191" s="85"/>
      <c r="X191" s="85"/>
      <c r="Z191" s="13"/>
      <c r="AA191" s="13"/>
      <c r="AB191" s="13"/>
      <c r="AC191" s="13"/>
      <c r="AD191" s="13"/>
      <c r="AE191" s="13"/>
      <c r="AF191" s="13"/>
      <c r="AG191" s="13"/>
      <c r="AH191" s="13"/>
      <c r="AI191" s="13"/>
      <c r="AJ191" s="13"/>
      <c r="AK191" s="13"/>
      <c r="AL191" s="13"/>
      <c r="AM191" s="13"/>
      <c r="AO191" s="85"/>
      <c r="AQ191" s="86"/>
      <c r="AU191" s="87"/>
    </row>
    <row r="192" spans="22:47" s="19" customFormat="1" x14ac:dyDescent="0.35">
      <c r="V192" s="85"/>
      <c r="X192" s="85"/>
      <c r="Z192" s="13"/>
      <c r="AA192" s="13"/>
      <c r="AB192" s="13"/>
      <c r="AC192" s="13"/>
      <c r="AD192" s="13"/>
      <c r="AE192" s="13"/>
      <c r="AF192" s="13"/>
      <c r="AG192" s="13"/>
      <c r="AH192" s="13"/>
      <c r="AI192" s="13"/>
      <c r="AJ192" s="13"/>
      <c r="AK192" s="13"/>
      <c r="AL192" s="13"/>
      <c r="AM192" s="13"/>
      <c r="AO192" s="85"/>
      <c r="AQ192" s="86"/>
      <c r="AU192" s="87"/>
    </row>
    <row r="193" spans="22:47" s="19" customFormat="1" x14ac:dyDescent="0.35">
      <c r="V193" s="85"/>
      <c r="X193" s="85"/>
      <c r="Z193" s="13"/>
      <c r="AA193" s="13"/>
      <c r="AB193" s="13"/>
      <c r="AC193" s="13"/>
      <c r="AD193" s="13"/>
      <c r="AE193" s="13"/>
      <c r="AF193" s="13"/>
      <c r="AG193" s="13"/>
      <c r="AH193" s="13"/>
      <c r="AI193" s="13"/>
      <c r="AJ193" s="13"/>
      <c r="AK193" s="13"/>
      <c r="AL193" s="13"/>
      <c r="AM193" s="13"/>
      <c r="AO193" s="85"/>
      <c r="AQ193" s="86"/>
      <c r="AU193" s="87"/>
    </row>
    <row r="194" spans="22:47" s="19" customFormat="1" x14ac:dyDescent="0.35">
      <c r="V194" s="85"/>
      <c r="X194" s="85"/>
      <c r="Z194" s="13"/>
      <c r="AA194" s="13"/>
      <c r="AB194" s="13"/>
      <c r="AC194" s="13"/>
      <c r="AD194" s="13"/>
      <c r="AE194" s="13"/>
      <c r="AF194" s="13"/>
      <c r="AG194" s="13"/>
      <c r="AH194" s="13"/>
      <c r="AI194" s="13"/>
      <c r="AJ194" s="13"/>
      <c r="AK194" s="13"/>
      <c r="AL194" s="13"/>
      <c r="AM194" s="13"/>
      <c r="AO194" s="85"/>
      <c r="AQ194" s="86"/>
      <c r="AU194" s="87"/>
    </row>
    <row r="195" spans="22:47" s="19" customFormat="1" x14ac:dyDescent="0.35">
      <c r="V195" s="85"/>
      <c r="X195" s="85"/>
      <c r="Z195" s="13"/>
      <c r="AA195" s="13"/>
      <c r="AB195" s="13"/>
      <c r="AC195" s="13"/>
      <c r="AD195" s="13"/>
      <c r="AE195" s="13"/>
      <c r="AF195" s="13"/>
      <c r="AG195" s="13"/>
      <c r="AH195" s="13"/>
      <c r="AI195" s="13"/>
      <c r="AJ195" s="13"/>
      <c r="AK195" s="13"/>
      <c r="AL195" s="13"/>
      <c r="AM195" s="13"/>
      <c r="AO195" s="85"/>
      <c r="AQ195" s="86"/>
      <c r="AU195" s="87"/>
    </row>
    <row r="196" spans="22:47" s="19" customFormat="1" x14ac:dyDescent="0.35">
      <c r="V196" s="85"/>
      <c r="X196" s="85"/>
      <c r="Z196" s="13"/>
      <c r="AA196" s="13"/>
      <c r="AB196" s="13"/>
      <c r="AC196" s="13"/>
      <c r="AD196" s="13"/>
      <c r="AE196" s="13"/>
      <c r="AF196" s="13"/>
      <c r="AG196" s="13"/>
      <c r="AH196" s="13"/>
      <c r="AI196" s="13"/>
      <c r="AJ196" s="13"/>
      <c r="AK196" s="13"/>
      <c r="AL196" s="13"/>
      <c r="AM196" s="13"/>
      <c r="AO196" s="85"/>
      <c r="AQ196" s="86"/>
      <c r="AU196" s="87"/>
    </row>
    <row r="197" spans="22:47" s="19" customFormat="1" x14ac:dyDescent="0.35">
      <c r="V197" s="85"/>
      <c r="X197" s="85"/>
      <c r="Z197" s="13"/>
      <c r="AA197" s="13"/>
      <c r="AB197" s="13"/>
      <c r="AC197" s="13"/>
      <c r="AD197" s="13"/>
      <c r="AE197" s="13"/>
      <c r="AF197" s="13"/>
      <c r="AG197" s="13"/>
      <c r="AH197" s="13"/>
      <c r="AI197" s="13"/>
      <c r="AJ197" s="13"/>
      <c r="AK197" s="13"/>
      <c r="AL197" s="13"/>
      <c r="AM197" s="13"/>
      <c r="AO197" s="85"/>
      <c r="AQ197" s="86"/>
      <c r="AU197" s="87"/>
    </row>
    <row r="198" spans="22:47" s="19" customFormat="1" x14ac:dyDescent="0.35">
      <c r="V198" s="85"/>
      <c r="X198" s="85"/>
      <c r="Z198" s="13"/>
      <c r="AA198" s="13"/>
      <c r="AB198" s="13"/>
      <c r="AC198" s="13"/>
      <c r="AD198" s="13"/>
      <c r="AE198" s="13"/>
      <c r="AF198" s="13"/>
      <c r="AG198" s="13"/>
      <c r="AH198" s="13"/>
      <c r="AI198" s="13"/>
      <c r="AJ198" s="13"/>
      <c r="AK198" s="13"/>
      <c r="AL198" s="13"/>
      <c r="AM198" s="13"/>
      <c r="AO198" s="85"/>
      <c r="AQ198" s="86"/>
      <c r="AU198" s="87"/>
    </row>
    <row r="199" spans="22:47" s="19" customFormat="1" x14ac:dyDescent="0.35">
      <c r="V199" s="85"/>
      <c r="X199" s="85"/>
      <c r="Z199" s="13"/>
      <c r="AA199" s="13"/>
      <c r="AB199" s="13"/>
      <c r="AC199" s="13"/>
      <c r="AD199" s="13"/>
      <c r="AE199" s="13"/>
      <c r="AF199" s="13"/>
      <c r="AG199" s="13"/>
      <c r="AH199" s="13"/>
      <c r="AI199" s="13"/>
      <c r="AJ199" s="13"/>
      <c r="AK199" s="13"/>
      <c r="AL199" s="13"/>
      <c r="AM199" s="13"/>
      <c r="AO199" s="85"/>
      <c r="AQ199" s="86"/>
      <c r="AU199" s="87"/>
    </row>
    <row r="200" spans="22:47" s="19" customFormat="1" x14ac:dyDescent="0.35">
      <c r="V200" s="85"/>
      <c r="X200" s="85"/>
      <c r="Z200" s="13"/>
      <c r="AA200" s="13"/>
      <c r="AB200" s="13"/>
      <c r="AC200" s="13"/>
      <c r="AD200" s="13"/>
      <c r="AE200" s="13"/>
      <c r="AF200" s="13"/>
      <c r="AG200" s="13"/>
      <c r="AH200" s="13"/>
      <c r="AI200" s="13"/>
      <c r="AJ200" s="13"/>
      <c r="AK200" s="13"/>
      <c r="AL200" s="13"/>
      <c r="AM200" s="13"/>
      <c r="AO200" s="85"/>
      <c r="AQ200" s="86"/>
      <c r="AU200" s="87"/>
    </row>
    <row r="201" spans="22:47" s="19" customFormat="1" x14ac:dyDescent="0.35">
      <c r="V201" s="85"/>
      <c r="X201" s="85"/>
      <c r="Z201" s="13"/>
      <c r="AA201" s="13"/>
      <c r="AB201" s="13"/>
      <c r="AC201" s="13"/>
      <c r="AD201" s="13"/>
      <c r="AE201" s="13"/>
      <c r="AF201" s="13"/>
      <c r="AG201" s="13"/>
      <c r="AH201" s="13"/>
      <c r="AI201" s="13"/>
      <c r="AJ201" s="13"/>
      <c r="AK201" s="13"/>
      <c r="AL201" s="13"/>
      <c r="AM201" s="13"/>
      <c r="AO201" s="85"/>
      <c r="AQ201" s="86"/>
      <c r="AU201" s="87"/>
    </row>
    <row r="202" spans="22:47" s="19" customFormat="1" x14ac:dyDescent="0.35">
      <c r="V202" s="85"/>
      <c r="X202" s="85"/>
      <c r="Z202" s="13"/>
      <c r="AA202" s="13"/>
      <c r="AB202" s="13"/>
      <c r="AC202" s="13"/>
      <c r="AD202" s="13"/>
      <c r="AE202" s="13"/>
      <c r="AF202" s="13"/>
      <c r="AG202" s="13"/>
      <c r="AH202" s="13"/>
      <c r="AI202" s="13"/>
      <c r="AJ202" s="13"/>
      <c r="AK202" s="13"/>
      <c r="AL202" s="13"/>
      <c r="AM202" s="13"/>
      <c r="AO202" s="85"/>
      <c r="AQ202" s="86"/>
      <c r="AU202" s="87"/>
    </row>
    <row r="203" spans="22:47" s="19" customFormat="1" x14ac:dyDescent="0.35">
      <c r="V203" s="85"/>
      <c r="X203" s="85"/>
      <c r="Z203" s="13"/>
      <c r="AA203" s="13"/>
      <c r="AB203" s="13"/>
      <c r="AC203" s="13"/>
      <c r="AD203" s="13"/>
      <c r="AE203" s="13"/>
      <c r="AF203" s="13"/>
      <c r="AG203" s="13"/>
      <c r="AH203" s="13"/>
      <c r="AI203" s="13"/>
      <c r="AJ203" s="13"/>
      <c r="AK203" s="13"/>
      <c r="AL203" s="13"/>
      <c r="AM203" s="13"/>
      <c r="AO203" s="85"/>
      <c r="AQ203" s="86"/>
      <c r="AU203" s="87"/>
    </row>
    <row r="204" spans="22:47" s="19" customFormat="1" x14ac:dyDescent="0.35">
      <c r="V204" s="85"/>
      <c r="X204" s="85"/>
      <c r="Z204" s="13"/>
      <c r="AA204" s="13"/>
      <c r="AB204" s="13"/>
      <c r="AC204" s="13"/>
      <c r="AD204" s="13"/>
      <c r="AE204" s="13"/>
      <c r="AF204" s="13"/>
      <c r="AG204" s="13"/>
      <c r="AH204" s="13"/>
      <c r="AI204" s="13"/>
      <c r="AJ204" s="13"/>
      <c r="AK204" s="13"/>
      <c r="AL204" s="13"/>
      <c r="AM204" s="13"/>
      <c r="AO204" s="85"/>
      <c r="AQ204" s="86"/>
      <c r="AU204" s="87"/>
    </row>
    <row r="205" spans="22:47" s="19" customFormat="1" x14ac:dyDescent="0.35">
      <c r="V205" s="85"/>
      <c r="X205" s="85"/>
      <c r="Z205" s="13"/>
      <c r="AA205" s="13"/>
      <c r="AB205" s="13"/>
      <c r="AC205" s="13"/>
      <c r="AD205" s="13"/>
      <c r="AE205" s="13"/>
      <c r="AF205" s="13"/>
      <c r="AG205" s="13"/>
      <c r="AH205" s="13"/>
      <c r="AI205" s="13"/>
      <c r="AJ205" s="13"/>
      <c r="AK205" s="13"/>
      <c r="AL205" s="13"/>
      <c r="AM205" s="13"/>
      <c r="AO205" s="85"/>
      <c r="AQ205" s="86"/>
      <c r="AU205" s="87"/>
    </row>
    <row r="206" spans="22:47" s="19" customFormat="1" x14ac:dyDescent="0.35">
      <c r="V206" s="85"/>
      <c r="X206" s="85"/>
      <c r="Z206" s="13"/>
      <c r="AA206" s="13"/>
      <c r="AB206" s="13"/>
      <c r="AC206" s="13"/>
      <c r="AD206" s="13"/>
      <c r="AE206" s="13"/>
      <c r="AF206" s="13"/>
      <c r="AG206" s="13"/>
      <c r="AH206" s="13"/>
      <c r="AI206" s="13"/>
      <c r="AJ206" s="13"/>
      <c r="AK206" s="13"/>
      <c r="AL206" s="13"/>
      <c r="AM206" s="13"/>
      <c r="AO206" s="85"/>
      <c r="AQ206" s="86"/>
      <c r="AU206" s="87"/>
    </row>
    <row r="207" spans="22:47" s="19" customFormat="1" x14ac:dyDescent="0.35">
      <c r="V207" s="85"/>
      <c r="X207" s="85"/>
      <c r="Z207" s="13"/>
      <c r="AA207" s="13"/>
      <c r="AB207" s="13"/>
      <c r="AC207" s="13"/>
      <c r="AD207" s="13"/>
      <c r="AE207" s="13"/>
      <c r="AF207" s="13"/>
      <c r="AG207" s="13"/>
      <c r="AH207" s="13"/>
      <c r="AI207" s="13"/>
      <c r="AJ207" s="13"/>
      <c r="AK207" s="13"/>
      <c r="AL207" s="13"/>
      <c r="AM207" s="13"/>
      <c r="AO207" s="85"/>
      <c r="AQ207" s="86"/>
      <c r="AU207" s="87"/>
    </row>
    <row r="208" spans="22:47" s="19" customFormat="1" x14ac:dyDescent="0.35">
      <c r="V208" s="85"/>
      <c r="X208" s="85"/>
      <c r="Z208" s="13"/>
      <c r="AA208" s="13"/>
      <c r="AB208" s="13"/>
      <c r="AC208" s="13"/>
      <c r="AD208" s="13"/>
      <c r="AE208" s="13"/>
      <c r="AF208" s="13"/>
      <c r="AG208" s="13"/>
      <c r="AH208" s="13"/>
      <c r="AI208" s="13"/>
      <c r="AJ208" s="13"/>
      <c r="AK208" s="13"/>
      <c r="AL208" s="13"/>
      <c r="AM208" s="13"/>
      <c r="AO208" s="85"/>
      <c r="AQ208" s="86"/>
      <c r="AU208" s="87"/>
    </row>
    <row r="209" spans="22:47" s="19" customFormat="1" x14ac:dyDescent="0.35">
      <c r="V209" s="85"/>
      <c r="X209" s="85"/>
      <c r="Z209" s="13"/>
      <c r="AA209" s="13"/>
      <c r="AB209" s="13"/>
      <c r="AC209" s="13"/>
      <c r="AD209" s="13"/>
      <c r="AE209" s="13"/>
      <c r="AF209" s="13"/>
      <c r="AG209" s="13"/>
      <c r="AH209" s="13"/>
      <c r="AI209" s="13"/>
      <c r="AJ209" s="13"/>
      <c r="AK209" s="13"/>
      <c r="AL209" s="13"/>
      <c r="AM209" s="13"/>
      <c r="AO209" s="85"/>
      <c r="AQ209" s="86"/>
      <c r="AU209" s="87"/>
    </row>
    <row r="210" spans="22:47" s="19" customFormat="1" x14ac:dyDescent="0.35">
      <c r="V210" s="85"/>
      <c r="X210" s="85"/>
      <c r="Z210" s="13"/>
      <c r="AA210" s="13"/>
      <c r="AB210" s="13"/>
      <c r="AC210" s="13"/>
      <c r="AD210" s="13"/>
      <c r="AE210" s="13"/>
      <c r="AF210" s="13"/>
      <c r="AG210" s="13"/>
      <c r="AH210" s="13"/>
      <c r="AI210" s="13"/>
      <c r="AJ210" s="13"/>
      <c r="AK210" s="13"/>
      <c r="AL210" s="13"/>
      <c r="AM210" s="13"/>
      <c r="AO210" s="85"/>
      <c r="AQ210" s="86"/>
      <c r="AU210" s="87"/>
    </row>
    <row r="211" spans="22:47" s="19" customFormat="1" x14ac:dyDescent="0.35">
      <c r="V211" s="85"/>
      <c r="X211" s="85"/>
      <c r="Z211" s="13"/>
      <c r="AA211" s="13"/>
      <c r="AB211" s="13"/>
      <c r="AC211" s="13"/>
      <c r="AD211" s="13"/>
      <c r="AE211" s="13"/>
      <c r="AF211" s="13"/>
      <c r="AG211" s="13"/>
      <c r="AH211" s="13"/>
      <c r="AI211" s="13"/>
      <c r="AJ211" s="13"/>
      <c r="AK211" s="13"/>
      <c r="AL211" s="13"/>
      <c r="AM211" s="13"/>
      <c r="AO211" s="85"/>
      <c r="AQ211" s="86"/>
      <c r="AU211" s="87"/>
    </row>
    <row r="212" spans="22:47" s="19" customFormat="1" x14ac:dyDescent="0.35">
      <c r="V212" s="85"/>
      <c r="X212" s="85"/>
      <c r="Z212" s="13"/>
      <c r="AA212" s="13"/>
      <c r="AB212" s="13"/>
      <c r="AC212" s="13"/>
      <c r="AD212" s="13"/>
      <c r="AE212" s="13"/>
      <c r="AF212" s="13"/>
      <c r="AG212" s="13"/>
      <c r="AH212" s="13"/>
      <c r="AI212" s="13"/>
      <c r="AJ212" s="13"/>
      <c r="AK212" s="13"/>
      <c r="AL212" s="13"/>
      <c r="AM212" s="13"/>
      <c r="AO212" s="85"/>
      <c r="AQ212" s="86"/>
      <c r="AU212" s="87"/>
    </row>
    <row r="213" spans="22:47" s="19" customFormat="1" x14ac:dyDescent="0.35">
      <c r="V213" s="85"/>
      <c r="X213" s="85"/>
      <c r="Z213" s="13"/>
      <c r="AA213" s="13"/>
      <c r="AB213" s="13"/>
      <c r="AC213" s="13"/>
      <c r="AD213" s="13"/>
      <c r="AE213" s="13"/>
      <c r="AF213" s="13"/>
      <c r="AG213" s="13"/>
      <c r="AH213" s="13"/>
      <c r="AI213" s="13"/>
      <c r="AJ213" s="13"/>
      <c r="AK213" s="13"/>
      <c r="AL213" s="13"/>
      <c r="AM213" s="13"/>
      <c r="AO213" s="85"/>
      <c r="AQ213" s="86"/>
      <c r="AU213" s="87"/>
    </row>
    <row r="214" spans="22:47" s="19" customFormat="1" x14ac:dyDescent="0.35">
      <c r="V214" s="85"/>
      <c r="X214" s="85"/>
      <c r="Z214" s="13"/>
      <c r="AA214" s="13"/>
      <c r="AB214" s="13"/>
      <c r="AC214" s="13"/>
      <c r="AD214" s="13"/>
      <c r="AE214" s="13"/>
      <c r="AF214" s="13"/>
      <c r="AG214" s="13"/>
      <c r="AH214" s="13"/>
      <c r="AI214" s="13"/>
      <c r="AJ214" s="13"/>
      <c r="AK214" s="13"/>
      <c r="AL214" s="13"/>
      <c r="AM214" s="13"/>
      <c r="AO214" s="85"/>
      <c r="AQ214" s="86"/>
      <c r="AU214" s="87"/>
    </row>
    <row r="215" spans="22:47" s="19" customFormat="1" x14ac:dyDescent="0.35">
      <c r="V215" s="85"/>
      <c r="X215" s="85"/>
      <c r="Z215" s="13"/>
      <c r="AA215" s="13"/>
      <c r="AB215" s="13"/>
      <c r="AC215" s="13"/>
      <c r="AD215" s="13"/>
      <c r="AE215" s="13"/>
      <c r="AF215" s="13"/>
      <c r="AG215" s="13"/>
      <c r="AH215" s="13"/>
      <c r="AI215" s="13"/>
      <c r="AJ215" s="13"/>
      <c r="AK215" s="13"/>
      <c r="AL215" s="13"/>
      <c r="AM215" s="13"/>
      <c r="AO215" s="85"/>
      <c r="AQ215" s="86"/>
      <c r="AU215" s="87"/>
    </row>
    <row r="216" spans="22:47" s="19" customFormat="1" x14ac:dyDescent="0.35">
      <c r="V216" s="85"/>
      <c r="X216" s="85"/>
      <c r="Z216" s="13"/>
      <c r="AA216" s="13"/>
      <c r="AB216" s="13"/>
      <c r="AC216" s="13"/>
      <c r="AD216" s="13"/>
      <c r="AE216" s="13"/>
      <c r="AF216" s="13"/>
      <c r="AG216" s="13"/>
      <c r="AH216" s="13"/>
      <c r="AI216" s="13"/>
      <c r="AJ216" s="13"/>
      <c r="AK216" s="13"/>
      <c r="AL216" s="13"/>
      <c r="AM216" s="13"/>
      <c r="AO216" s="85"/>
      <c r="AQ216" s="86"/>
      <c r="AU216" s="87"/>
    </row>
    <row r="217" spans="22:47" s="19" customFormat="1" x14ac:dyDescent="0.35">
      <c r="V217" s="85"/>
      <c r="X217" s="85"/>
      <c r="Z217" s="13"/>
      <c r="AA217" s="13"/>
      <c r="AB217" s="13"/>
      <c r="AC217" s="13"/>
      <c r="AD217" s="13"/>
      <c r="AE217" s="13"/>
      <c r="AF217" s="13"/>
      <c r="AG217" s="13"/>
      <c r="AH217" s="13"/>
      <c r="AI217" s="13"/>
      <c r="AJ217" s="13"/>
      <c r="AK217" s="13"/>
      <c r="AL217" s="13"/>
      <c r="AM217" s="13"/>
      <c r="AO217" s="85"/>
      <c r="AQ217" s="86"/>
      <c r="AU217" s="87"/>
    </row>
    <row r="218" spans="22:47" s="19" customFormat="1" x14ac:dyDescent="0.35">
      <c r="V218" s="85"/>
      <c r="X218" s="85"/>
      <c r="Z218" s="13"/>
      <c r="AA218" s="13"/>
      <c r="AB218" s="13"/>
      <c r="AC218" s="13"/>
      <c r="AD218" s="13"/>
      <c r="AE218" s="13"/>
      <c r="AF218" s="13"/>
      <c r="AG218" s="13"/>
      <c r="AH218" s="13"/>
      <c r="AI218" s="13"/>
      <c r="AJ218" s="13"/>
      <c r="AK218" s="13"/>
      <c r="AL218" s="13"/>
      <c r="AM218" s="13"/>
      <c r="AO218" s="85"/>
      <c r="AQ218" s="86"/>
      <c r="AU218" s="87"/>
    </row>
    <row r="219" spans="22:47" s="19" customFormat="1" x14ac:dyDescent="0.35">
      <c r="V219" s="85"/>
      <c r="X219" s="85"/>
      <c r="Z219" s="13"/>
      <c r="AA219" s="13"/>
      <c r="AB219" s="13"/>
      <c r="AC219" s="13"/>
      <c r="AD219" s="13"/>
      <c r="AE219" s="13"/>
      <c r="AF219" s="13"/>
      <c r="AG219" s="13"/>
      <c r="AH219" s="13"/>
      <c r="AI219" s="13"/>
      <c r="AJ219" s="13"/>
      <c r="AK219" s="13"/>
      <c r="AL219" s="13"/>
      <c r="AM219" s="13"/>
      <c r="AO219" s="85"/>
      <c r="AQ219" s="86"/>
      <c r="AU219" s="87"/>
    </row>
    <row r="220" spans="22:47" s="19" customFormat="1" x14ac:dyDescent="0.35">
      <c r="V220" s="85"/>
      <c r="X220" s="85"/>
      <c r="Z220" s="13"/>
      <c r="AA220" s="13"/>
      <c r="AB220" s="13"/>
      <c r="AC220" s="13"/>
      <c r="AD220" s="13"/>
      <c r="AE220" s="13"/>
      <c r="AF220" s="13"/>
      <c r="AG220" s="13"/>
      <c r="AH220" s="13"/>
      <c r="AI220" s="13"/>
      <c r="AJ220" s="13"/>
      <c r="AK220" s="13"/>
      <c r="AL220" s="13"/>
      <c r="AM220" s="13"/>
      <c r="AO220" s="85"/>
      <c r="AQ220" s="86"/>
      <c r="AU220" s="87"/>
    </row>
    <row r="221" spans="22:47" s="19" customFormat="1" x14ac:dyDescent="0.35">
      <c r="V221" s="85"/>
      <c r="X221" s="85"/>
      <c r="Z221" s="13"/>
      <c r="AA221" s="13"/>
      <c r="AB221" s="13"/>
      <c r="AC221" s="13"/>
      <c r="AD221" s="13"/>
      <c r="AE221" s="13"/>
      <c r="AF221" s="13"/>
      <c r="AG221" s="13"/>
      <c r="AH221" s="13"/>
      <c r="AI221" s="13"/>
      <c r="AJ221" s="13"/>
      <c r="AK221" s="13"/>
      <c r="AL221" s="13"/>
      <c r="AM221" s="13"/>
      <c r="AO221" s="85"/>
      <c r="AQ221" s="86"/>
      <c r="AU221" s="87"/>
    </row>
    <row r="222" spans="22:47" s="19" customFormat="1" x14ac:dyDescent="0.35">
      <c r="V222" s="85"/>
      <c r="X222" s="85"/>
      <c r="Z222" s="13"/>
      <c r="AA222" s="13"/>
      <c r="AB222" s="13"/>
      <c r="AC222" s="13"/>
      <c r="AD222" s="13"/>
      <c r="AE222" s="13"/>
      <c r="AF222" s="13"/>
      <c r="AG222" s="13"/>
      <c r="AH222" s="13"/>
      <c r="AI222" s="13"/>
      <c r="AJ222" s="13"/>
      <c r="AK222" s="13"/>
      <c r="AL222" s="13"/>
      <c r="AM222" s="13"/>
      <c r="AO222" s="85"/>
      <c r="AQ222" s="86"/>
      <c r="AU222" s="87"/>
    </row>
    <row r="223" spans="22:47" s="19" customFormat="1" x14ac:dyDescent="0.35">
      <c r="V223" s="85"/>
      <c r="X223" s="85"/>
      <c r="Z223" s="13"/>
      <c r="AA223" s="13"/>
      <c r="AB223" s="13"/>
      <c r="AC223" s="13"/>
      <c r="AD223" s="13"/>
      <c r="AE223" s="13"/>
      <c r="AF223" s="13"/>
      <c r="AG223" s="13"/>
      <c r="AH223" s="13"/>
      <c r="AI223" s="13"/>
      <c r="AJ223" s="13"/>
      <c r="AK223" s="13"/>
      <c r="AL223" s="13"/>
      <c r="AM223" s="13"/>
      <c r="AO223" s="85"/>
      <c r="AQ223" s="86"/>
      <c r="AU223" s="87"/>
    </row>
    <row r="224" spans="22:47" s="19" customFormat="1" x14ac:dyDescent="0.35">
      <c r="V224" s="85"/>
      <c r="X224" s="85"/>
      <c r="Z224" s="13"/>
      <c r="AA224" s="13"/>
      <c r="AB224" s="13"/>
      <c r="AC224" s="13"/>
      <c r="AD224" s="13"/>
      <c r="AE224" s="13"/>
      <c r="AF224" s="13"/>
      <c r="AG224" s="13"/>
      <c r="AH224" s="13"/>
      <c r="AI224" s="13"/>
      <c r="AJ224" s="13"/>
      <c r="AK224" s="13"/>
      <c r="AL224" s="13"/>
      <c r="AM224" s="13"/>
      <c r="AO224" s="85"/>
      <c r="AQ224" s="86"/>
      <c r="AU224" s="87"/>
    </row>
    <row r="225" spans="22:47" s="19" customFormat="1" x14ac:dyDescent="0.35">
      <c r="V225" s="85"/>
      <c r="X225" s="85"/>
      <c r="Z225" s="13"/>
      <c r="AA225" s="13"/>
      <c r="AB225" s="13"/>
      <c r="AC225" s="13"/>
      <c r="AD225" s="13"/>
      <c r="AE225" s="13"/>
      <c r="AF225" s="13"/>
      <c r="AG225" s="13"/>
      <c r="AH225" s="13"/>
      <c r="AI225" s="13"/>
      <c r="AJ225" s="13"/>
      <c r="AK225" s="13"/>
      <c r="AL225" s="13"/>
      <c r="AM225" s="13"/>
      <c r="AO225" s="85"/>
      <c r="AQ225" s="86"/>
      <c r="AU225" s="87"/>
    </row>
    <row r="226" spans="22:47" s="19" customFormat="1" x14ac:dyDescent="0.35">
      <c r="V226" s="85"/>
      <c r="X226" s="85"/>
      <c r="Z226" s="13"/>
      <c r="AA226" s="13"/>
      <c r="AB226" s="13"/>
      <c r="AC226" s="13"/>
      <c r="AD226" s="13"/>
      <c r="AE226" s="13"/>
      <c r="AF226" s="13"/>
      <c r="AG226" s="13"/>
      <c r="AH226" s="13"/>
      <c r="AI226" s="13"/>
      <c r="AJ226" s="13"/>
      <c r="AK226" s="13"/>
      <c r="AL226" s="13"/>
      <c r="AM226" s="13"/>
      <c r="AO226" s="85"/>
      <c r="AQ226" s="86"/>
      <c r="AU226" s="87"/>
    </row>
    <row r="227" spans="22:47" s="19" customFormat="1" x14ac:dyDescent="0.35">
      <c r="V227" s="85"/>
      <c r="X227" s="85"/>
      <c r="Z227" s="13"/>
      <c r="AA227" s="13"/>
      <c r="AB227" s="13"/>
      <c r="AC227" s="13"/>
      <c r="AD227" s="13"/>
      <c r="AE227" s="13"/>
      <c r="AF227" s="13"/>
      <c r="AG227" s="13"/>
      <c r="AH227" s="13"/>
      <c r="AI227" s="13"/>
      <c r="AJ227" s="13"/>
      <c r="AK227" s="13"/>
      <c r="AL227" s="13"/>
      <c r="AM227" s="13"/>
      <c r="AO227" s="85"/>
      <c r="AQ227" s="86"/>
      <c r="AU227" s="87"/>
    </row>
    <row r="228" spans="22:47" s="19" customFormat="1" x14ac:dyDescent="0.35">
      <c r="V228" s="85"/>
      <c r="X228" s="85"/>
      <c r="Z228" s="13"/>
      <c r="AA228" s="13"/>
      <c r="AB228" s="13"/>
      <c r="AC228" s="13"/>
      <c r="AD228" s="13"/>
      <c r="AE228" s="13"/>
      <c r="AF228" s="13"/>
      <c r="AG228" s="13"/>
      <c r="AH228" s="13"/>
      <c r="AI228" s="13"/>
      <c r="AJ228" s="13"/>
      <c r="AK228" s="13"/>
      <c r="AL228" s="13"/>
      <c r="AM228" s="13"/>
      <c r="AO228" s="85"/>
      <c r="AQ228" s="86"/>
      <c r="AU228" s="87"/>
    </row>
    <row r="229" spans="22:47" s="19" customFormat="1" x14ac:dyDescent="0.35">
      <c r="V229" s="85"/>
      <c r="X229" s="85"/>
      <c r="Z229" s="13"/>
      <c r="AA229" s="13"/>
      <c r="AB229" s="13"/>
      <c r="AC229" s="13"/>
      <c r="AD229" s="13"/>
      <c r="AE229" s="13"/>
      <c r="AF229" s="13"/>
      <c r="AG229" s="13"/>
      <c r="AH229" s="13"/>
      <c r="AI229" s="13"/>
      <c r="AJ229" s="13"/>
      <c r="AK229" s="13"/>
      <c r="AL229" s="13"/>
      <c r="AM229" s="13"/>
      <c r="AO229" s="85"/>
      <c r="AQ229" s="86"/>
      <c r="AU229" s="87"/>
    </row>
    <row r="230" spans="22:47" s="19" customFormat="1" x14ac:dyDescent="0.35">
      <c r="V230" s="85"/>
      <c r="X230" s="85"/>
      <c r="Z230" s="13"/>
      <c r="AA230" s="13"/>
      <c r="AB230" s="13"/>
      <c r="AC230" s="13"/>
      <c r="AD230" s="13"/>
      <c r="AE230" s="13"/>
      <c r="AF230" s="13"/>
      <c r="AG230" s="13"/>
      <c r="AH230" s="13"/>
      <c r="AI230" s="13"/>
      <c r="AJ230" s="13"/>
      <c r="AK230" s="13"/>
      <c r="AL230" s="13"/>
      <c r="AM230" s="13"/>
      <c r="AO230" s="85"/>
      <c r="AQ230" s="86"/>
      <c r="AU230" s="87"/>
    </row>
    <row r="231" spans="22:47" s="19" customFormat="1" x14ac:dyDescent="0.35">
      <c r="V231" s="85"/>
      <c r="X231" s="85"/>
      <c r="Z231" s="13"/>
      <c r="AA231" s="13"/>
      <c r="AB231" s="13"/>
      <c r="AC231" s="13"/>
      <c r="AD231" s="13"/>
      <c r="AE231" s="13"/>
      <c r="AF231" s="13"/>
      <c r="AG231" s="13"/>
      <c r="AH231" s="13"/>
      <c r="AI231" s="13"/>
      <c r="AJ231" s="13"/>
      <c r="AK231" s="13"/>
      <c r="AL231" s="13"/>
      <c r="AM231" s="13"/>
      <c r="AO231" s="85"/>
      <c r="AQ231" s="86"/>
      <c r="AU231" s="87"/>
    </row>
    <row r="232" spans="22:47" s="19" customFormat="1" x14ac:dyDescent="0.35">
      <c r="V232" s="85"/>
      <c r="X232" s="85"/>
      <c r="Z232" s="13"/>
      <c r="AA232" s="13"/>
      <c r="AB232" s="13"/>
      <c r="AC232" s="13"/>
      <c r="AD232" s="13"/>
      <c r="AE232" s="13"/>
      <c r="AF232" s="13"/>
      <c r="AG232" s="13"/>
      <c r="AH232" s="13"/>
      <c r="AI232" s="13"/>
      <c r="AJ232" s="13"/>
      <c r="AK232" s="13"/>
      <c r="AL232" s="13"/>
      <c r="AM232" s="13"/>
      <c r="AO232" s="85"/>
      <c r="AQ232" s="86"/>
      <c r="AU232" s="87"/>
    </row>
    <row r="233" spans="22:47" s="19" customFormat="1" x14ac:dyDescent="0.35">
      <c r="V233" s="85"/>
      <c r="X233" s="85"/>
      <c r="Z233" s="13"/>
      <c r="AA233" s="13"/>
      <c r="AB233" s="13"/>
      <c r="AC233" s="13"/>
      <c r="AD233" s="13"/>
      <c r="AE233" s="13"/>
      <c r="AF233" s="13"/>
      <c r="AG233" s="13"/>
      <c r="AH233" s="13"/>
      <c r="AI233" s="13"/>
      <c r="AJ233" s="13"/>
      <c r="AK233" s="13"/>
      <c r="AL233" s="13"/>
      <c r="AM233" s="13"/>
      <c r="AO233" s="85"/>
      <c r="AQ233" s="86"/>
      <c r="AU233" s="87"/>
    </row>
    <row r="234" spans="22:47" s="19" customFormat="1" x14ac:dyDescent="0.35">
      <c r="V234" s="85"/>
      <c r="X234" s="85"/>
      <c r="Z234" s="13"/>
      <c r="AA234" s="13"/>
      <c r="AB234" s="13"/>
      <c r="AC234" s="13"/>
      <c r="AD234" s="13"/>
      <c r="AE234" s="13"/>
      <c r="AF234" s="13"/>
      <c r="AG234" s="13"/>
      <c r="AH234" s="13"/>
      <c r="AI234" s="13"/>
      <c r="AJ234" s="13"/>
      <c r="AK234" s="13"/>
      <c r="AL234" s="13"/>
      <c r="AM234" s="13"/>
      <c r="AO234" s="85"/>
      <c r="AQ234" s="86"/>
      <c r="AU234" s="87"/>
    </row>
    <row r="235" spans="22:47" s="19" customFormat="1" x14ac:dyDescent="0.35">
      <c r="V235" s="85"/>
      <c r="X235" s="85"/>
      <c r="Z235" s="13"/>
      <c r="AA235" s="13"/>
      <c r="AB235" s="13"/>
      <c r="AC235" s="13"/>
      <c r="AD235" s="13"/>
      <c r="AE235" s="13"/>
      <c r="AF235" s="13"/>
      <c r="AG235" s="13"/>
      <c r="AH235" s="13"/>
      <c r="AI235" s="13"/>
      <c r="AJ235" s="13"/>
      <c r="AK235" s="13"/>
      <c r="AL235" s="13"/>
      <c r="AM235" s="13"/>
      <c r="AO235" s="85"/>
      <c r="AQ235" s="86"/>
      <c r="AU235" s="87"/>
    </row>
    <row r="236" spans="22:47" s="19" customFormat="1" x14ac:dyDescent="0.35">
      <c r="V236" s="85"/>
      <c r="X236" s="85"/>
      <c r="Z236" s="13"/>
      <c r="AA236" s="13"/>
      <c r="AB236" s="13"/>
      <c r="AC236" s="13"/>
      <c r="AD236" s="13"/>
      <c r="AE236" s="13"/>
      <c r="AF236" s="13"/>
      <c r="AG236" s="13"/>
      <c r="AH236" s="13"/>
      <c r="AI236" s="13"/>
      <c r="AJ236" s="13"/>
      <c r="AK236" s="13"/>
      <c r="AL236" s="13"/>
      <c r="AM236" s="13"/>
      <c r="AO236" s="85"/>
      <c r="AQ236" s="86"/>
      <c r="AU236" s="87"/>
    </row>
    <row r="237" spans="22:47" s="19" customFormat="1" x14ac:dyDescent="0.35">
      <c r="V237" s="85"/>
      <c r="X237" s="85"/>
      <c r="Z237" s="13"/>
      <c r="AA237" s="13"/>
      <c r="AB237" s="13"/>
      <c r="AC237" s="13"/>
      <c r="AD237" s="13"/>
      <c r="AE237" s="13"/>
      <c r="AF237" s="13"/>
      <c r="AG237" s="13"/>
      <c r="AH237" s="13"/>
      <c r="AI237" s="13"/>
      <c r="AJ237" s="13"/>
      <c r="AK237" s="13"/>
      <c r="AL237" s="13"/>
      <c r="AM237" s="13"/>
      <c r="AO237" s="85"/>
      <c r="AQ237" s="86"/>
      <c r="AU237" s="87"/>
    </row>
    <row r="238" spans="22:47" s="19" customFormat="1" x14ac:dyDescent="0.35">
      <c r="V238" s="85"/>
      <c r="X238" s="85"/>
      <c r="Z238" s="13"/>
      <c r="AA238" s="13"/>
      <c r="AB238" s="13"/>
      <c r="AC238" s="13"/>
      <c r="AD238" s="13"/>
      <c r="AE238" s="13"/>
      <c r="AF238" s="13"/>
      <c r="AG238" s="13"/>
      <c r="AH238" s="13"/>
      <c r="AI238" s="13"/>
      <c r="AJ238" s="13"/>
      <c r="AK238" s="13"/>
      <c r="AL238" s="13"/>
      <c r="AM238" s="13"/>
      <c r="AO238" s="85"/>
      <c r="AQ238" s="86"/>
      <c r="AU238" s="87"/>
    </row>
    <row r="239" spans="22:47" s="19" customFormat="1" x14ac:dyDescent="0.35">
      <c r="V239" s="85"/>
      <c r="X239" s="85"/>
      <c r="Z239" s="13"/>
      <c r="AA239" s="13"/>
      <c r="AB239" s="13"/>
      <c r="AC239" s="13"/>
      <c r="AD239" s="13"/>
      <c r="AE239" s="13"/>
      <c r="AF239" s="13"/>
      <c r="AG239" s="13"/>
      <c r="AH239" s="13"/>
      <c r="AI239" s="13"/>
      <c r="AJ239" s="13"/>
      <c r="AK239" s="13"/>
      <c r="AL239" s="13"/>
      <c r="AM239" s="13"/>
      <c r="AO239" s="85"/>
      <c r="AQ239" s="86"/>
      <c r="AU239" s="87"/>
    </row>
    <row r="240" spans="22:47" s="19" customFormat="1" x14ac:dyDescent="0.35">
      <c r="V240" s="85"/>
      <c r="X240" s="85"/>
      <c r="Z240" s="13"/>
      <c r="AA240" s="13"/>
      <c r="AB240" s="13"/>
      <c r="AC240" s="13"/>
      <c r="AD240" s="13"/>
      <c r="AE240" s="13"/>
      <c r="AF240" s="13"/>
      <c r="AG240" s="13"/>
      <c r="AH240" s="13"/>
      <c r="AI240" s="13"/>
      <c r="AJ240" s="13"/>
      <c r="AK240" s="13"/>
      <c r="AL240" s="13"/>
      <c r="AM240" s="13"/>
      <c r="AO240" s="85"/>
      <c r="AQ240" s="86"/>
      <c r="AU240" s="87"/>
    </row>
    <row r="241" spans="22:47" s="19" customFormat="1" x14ac:dyDescent="0.35">
      <c r="V241" s="85"/>
      <c r="X241" s="85"/>
      <c r="Z241" s="13"/>
      <c r="AA241" s="13"/>
      <c r="AB241" s="13"/>
      <c r="AC241" s="13"/>
      <c r="AD241" s="13"/>
      <c r="AE241" s="13"/>
      <c r="AF241" s="13"/>
      <c r="AG241" s="13"/>
      <c r="AH241" s="13"/>
      <c r="AI241" s="13"/>
      <c r="AJ241" s="13"/>
      <c r="AK241" s="13"/>
      <c r="AL241" s="13"/>
      <c r="AM241" s="13"/>
      <c r="AO241" s="85"/>
      <c r="AQ241" s="86"/>
      <c r="AU241" s="87"/>
    </row>
    <row r="242" spans="22:47" s="19" customFormat="1" x14ac:dyDescent="0.35">
      <c r="V242" s="85"/>
      <c r="X242" s="85"/>
      <c r="Z242" s="13"/>
      <c r="AA242" s="13"/>
      <c r="AB242" s="13"/>
      <c r="AC242" s="13"/>
      <c r="AD242" s="13"/>
      <c r="AE242" s="13"/>
      <c r="AF242" s="13"/>
      <c r="AG242" s="13"/>
      <c r="AH242" s="13"/>
      <c r="AI242" s="13"/>
      <c r="AJ242" s="13"/>
      <c r="AK242" s="13"/>
      <c r="AL242" s="13"/>
      <c r="AM242" s="13"/>
      <c r="AO242" s="85"/>
      <c r="AQ242" s="86"/>
      <c r="AU242" s="87"/>
    </row>
    <row r="243" spans="22:47" s="19" customFormat="1" x14ac:dyDescent="0.35">
      <c r="V243" s="85"/>
      <c r="X243" s="85"/>
      <c r="Z243" s="13"/>
      <c r="AA243" s="13"/>
      <c r="AB243" s="13"/>
      <c r="AC243" s="13"/>
      <c r="AD243" s="13"/>
      <c r="AE243" s="13"/>
      <c r="AF243" s="13"/>
      <c r="AG243" s="13"/>
      <c r="AH243" s="13"/>
      <c r="AI243" s="13"/>
      <c r="AJ243" s="13"/>
      <c r="AK243" s="13"/>
      <c r="AL243" s="13"/>
      <c r="AM243" s="13"/>
      <c r="AO243" s="85"/>
      <c r="AQ243" s="86"/>
      <c r="AU243" s="87"/>
    </row>
    <row r="244" spans="22:47" s="19" customFormat="1" x14ac:dyDescent="0.35">
      <c r="V244" s="85"/>
      <c r="X244" s="85"/>
      <c r="Z244" s="13"/>
      <c r="AA244" s="13"/>
      <c r="AB244" s="13"/>
      <c r="AC244" s="13"/>
      <c r="AD244" s="13"/>
      <c r="AE244" s="13"/>
      <c r="AF244" s="13"/>
      <c r="AG244" s="13"/>
      <c r="AH244" s="13"/>
      <c r="AI244" s="13"/>
      <c r="AJ244" s="13"/>
      <c r="AK244" s="13"/>
      <c r="AL244" s="13"/>
      <c r="AM244" s="13"/>
      <c r="AO244" s="85"/>
      <c r="AQ244" s="86"/>
      <c r="AU244" s="87"/>
    </row>
    <row r="245" spans="22:47" s="19" customFormat="1" x14ac:dyDescent="0.35">
      <c r="V245" s="85"/>
      <c r="X245" s="85"/>
      <c r="Z245" s="13"/>
      <c r="AA245" s="13"/>
      <c r="AB245" s="13"/>
      <c r="AC245" s="13"/>
      <c r="AD245" s="13"/>
      <c r="AE245" s="13"/>
      <c r="AF245" s="13"/>
      <c r="AG245" s="13"/>
      <c r="AH245" s="13"/>
      <c r="AI245" s="13"/>
      <c r="AJ245" s="13"/>
      <c r="AK245" s="13"/>
      <c r="AL245" s="13"/>
      <c r="AM245" s="13"/>
      <c r="AO245" s="85"/>
      <c r="AQ245" s="86"/>
      <c r="AU245" s="87"/>
    </row>
    <row r="246" spans="22:47" s="19" customFormat="1" x14ac:dyDescent="0.35">
      <c r="V246" s="85"/>
      <c r="X246" s="85"/>
      <c r="Z246" s="13"/>
      <c r="AA246" s="13"/>
      <c r="AB246" s="13"/>
      <c r="AC246" s="13"/>
      <c r="AD246" s="13"/>
      <c r="AE246" s="13"/>
      <c r="AF246" s="13"/>
      <c r="AG246" s="13"/>
      <c r="AH246" s="13"/>
      <c r="AI246" s="13"/>
      <c r="AJ246" s="13"/>
      <c r="AK246" s="13"/>
      <c r="AL246" s="13"/>
      <c r="AM246" s="13"/>
      <c r="AO246" s="85"/>
      <c r="AQ246" s="86"/>
      <c r="AU246" s="87"/>
    </row>
    <row r="247" spans="22:47" s="19" customFormat="1" x14ac:dyDescent="0.35">
      <c r="V247" s="85"/>
      <c r="X247" s="85"/>
      <c r="Z247" s="13"/>
      <c r="AA247" s="13"/>
      <c r="AB247" s="13"/>
      <c r="AC247" s="13"/>
      <c r="AD247" s="13"/>
      <c r="AE247" s="13"/>
      <c r="AF247" s="13"/>
      <c r="AG247" s="13"/>
      <c r="AH247" s="13"/>
      <c r="AI247" s="13"/>
      <c r="AJ247" s="13"/>
      <c r="AK247" s="13"/>
      <c r="AL247" s="13"/>
      <c r="AM247" s="13"/>
      <c r="AO247" s="85"/>
      <c r="AQ247" s="86"/>
      <c r="AU247" s="87"/>
    </row>
    <row r="248" spans="22:47" s="19" customFormat="1" x14ac:dyDescent="0.35">
      <c r="V248" s="85"/>
      <c r="X248" s="85"/>
      <c r="Z248" s="13"/>
      <c r="AA248" s="13"/>
      <c r="AB248" s="13"/>
      <c r="AC248" s="13"/>
      <c r="AD248" s="13"/>
      <c r="AE248" s="13"/>
      <c r="AF248" s="13"/>
      <c r="AG248" s="13"/>
      <c r="AH248" s="13"/>
      <c r="AI248" s="13"/>
      <c r="AJ248" s="13"/>
      <c r="AK248" s="13"/>
      <c r="AL248" s="13"/>
      <c r="AM248" s="13"/>
      <c r="AO248" s="85"/>
      <c r="AQ248" s="86"/>
      <c r="AU248" s="87"/>
    </row>
    <row r="249" spans="22:47" s="19" customFormat="1" x14ac:dyDescent="0.35">
      <c r="V249" s="85"/>
      <c r="X249" s="85"/>
      <c r="Z249" s="13"/>
      <c r="AA249" s="13"/>
      <c r="AB249" s="13"/>
      <c r="AC249" s="13"/>
      <c r="AD249" s="13"/>
      <c r="AE249" s="13"/>
      <c r="AF249" s="13"/>
      <c r="AG249" s="13"/>
      <c r="AH249" s="13"/>
      <c r="AI249" s="13"/>
      <c r="AJ249" s="13"/>
      <c r="AK249" s="13"/>
      <c r="AL249" s="13"/>
      <c r="AM249" s="13"/>
      <c r="AO249" s="85"/>
      <c r="AQ249" s="86"/>
      <c r="AU249" s="87"/>
    </row>
    <row r="250" spans="22:47" s="19" customFormat="1" x14ac:dyDescent="0.35">
      <c r="V250" s="85"/>
      <c r="X250" s="85"/>
      <c r="Z250" s="13"/>
      <c r="AA250" s="13"/>
      <c r="AB250" s="13"/>
      <c r="AC250" s="13"/>
      <c r="AD250" s="13"/>
      <c r="AE250" s="13"/>
      <c r="AF250" s="13"/>
      <c r="AG250" s="13"/>
      <c r="AH250" s="13"/>
      <c r="AI250" s="13"/>
      <c r="AJ250" s="13"/>
      <c r="AK250" s="13"/>
      <c r="AL250" s="13"/>
      <c r="AM250" s="13"/>
      <c r="AO250" s="85"/>
      <c r="AQ250" s="86"/>
      <c r="AU250" s="87"/>
    </row>
    <row r="251" spans="22:47" s="19" customFormat="1" x14ac:dyDescent="0.35">
      <c r="V251" s="85"/>
      <c r="X251" s="85"/>
      <c r="Z251" s="13"/>
      <c r="AA251" s="13"/>
      <c r="AB251" s="13"/>
      <c r="AC251" s="13"/>
      <c r="AD251" s="13"/>
      <c r="AE251" s="13"/>
      <c r="AF251" s="13"/>
      <c r="AG251" s="13"/>
      <c r="AH251" s="13"/>
      <c r="AI251" s="13"/>
      <c r="AJ251" s="13"/>
      <c r="AK251" s="13"/>
      <c r="AL251" s="13"/>
      <c r="AM251" s="13"/>
      <c r="AO251" s="85"/>
      <c r="AQ251" s="86"/>
      <c r="AU251" s="87"/>
    </row>
    <row r="252" spans="22:47" s="19" customFormat="1" x14ac:dyDescent="0.35">
      <c r="V252" s="85"/>
      <c r="X252" s="85"/>
      <c r="Z252" s="13"/>
      <c r="AA252" s="13"/>
      <c r="AB252" s="13"/>
      <c r="AC252" s="13"/>
      <c r="AD252" s="13"/>
      <c r="AE252" s="13"/>
      <c r="AF252" s="13"/>
      <c r="AG252" s="13"/>
      <c r="AH252" s="13"/>
      <c r="AI252" s="13"/>
      <c r="AJ252" s="13"/>
      <c r="AK252" s="13"/>
      <c r="AL252" s="13"/>
      <c r="AM252" s="13"/>
      <c r="AO252" s="85"/>
      <c r="AQ252" s="86"/>
      <c r="AU252" s="87"/>
    </row>
    <row r="253" spans="22:47" s="19" customFormat="1" x14ac:dyDescent="0.35">
      <c r="V253" s="85"/>
      <c r="X253" s="85"/>
      <c r="Z253" s="13"/>
      <c r="AA253" s="13"/>
      <c r="AB253" s="13"/>
      <c r="AC253" s="13"/>
      <c r="AD253" s="13"/>
      <c r="AE253" s="13"/>
      <c r="AF253" s="13"/>
      <c r="AG253" s="13"/>
      <c r="AH253" s="13"/>
      <c r="AI253" s="13"/>
      <c r="AJ253" s="13"/>
      <c r="AK253" s="13"/>
      <c r="AL253" s="13"/>
      <c r="AM253" s="13"/>
      <c r="AO253" s="85"/>
      <c r="AQ253" s="86"/>
      <c r="AU253" s="87"/>
    </row>
    <row r="254" spans="22:47" s="19" customFormat="1" x14ac:dyDescent="0.35">
      <c r="V254" s="85"/>
      <c r="X254" s="85"/>
      <c r="Z254" s="13"/>
      <c r="AA254" s="13"/>
      <c r="AB254" s="13"/>
      <c r="AC254" s="13"/>
      <c r="AD254" s="13"/>
      <c r="AE254" s="13"/>
      <c r="AF254" s="13"/>
      <c r="AG254" s="13"/>
      <c r="AH254" s="13"/>
      <c r="AI254" s="13"/>
      <c r="AJ254" s="13"/>
      <c r="AK254" s="13"/>
      <c r="AL254" s="13"/>
      <c r="AM254" s="13"/>
      <c r="AO254" s="85"/>
      <c r="AQ254" s="86"/>
      <c r="AU254" s="87"/>
    </row>
    <row r="255" spans="22:47" s="19" customFormat="1" x14ac:dyDescent="0.35">
      <c r="V255" s="85"/>
      <c r="X255" s="85"/>
      <c r="Z255" s="13"/>
      <c r="AA255" s="13"/>
      <c r="AB255" s="13"/>
      <c r="AC255" s="13"/>
      <c r="AD255" s="13"/>
      <c r="AE255" s="13"/>
      <c r="AF255" s="13"/>
      <c r="AG255" s="13"/>
      <c r="AH255" s="13"/>
      <c r="AI255" s="13"/>
      <c r="AJ255" s="13"/>
      <c r="AK255" s="13"/>
      <c r="AL255" s="13"/>
      <c r="AM255" s="13"/>
      <c r="AO255" s="85"/>
      <c r="AQ255" s="86"/>
      <c r="AU255" s="87"/>
    </row>
    <row r="256" spans="22:47" s="19" customFormat="1" x14ac:dyDescent="0.35">
      <c r="V256" s="85"/>
      <c r="X256" s="85"/>
      <c r="Z256" s="13"/>
      <c r="AA256" s="13"/>
      <c r="AB256" s="13"/>
      <c r="AC256" s="13"/>
      <c r="AD256" s="13"/>
      <c r="AE256" s="13"/>
      <c r="AF256" s="13"/>
      <c r="AG256" s="13"/>
      <c r="AH256" s="13"/>
      <c r="AI256" s="13"/>
      <c r="AJ256" s="13"/>
      <c r="AK256" s="13"/>
      <c r="AL256" s="13"/>
      <c r="AM256" s="13"/>
      <c r="AO256" s="85"/>
      <c r="AQ256" s="86"/>
      <c r="AU256" s="87"/>
    </row>
    <row r="257" spans="22:47" s="19" customFormat="1" x14ac:dyDescent="0.35">
      <c r="V257" s="85"/>
      <c r="X257" s="85"/>
      <c r="Z257" s="13"/>
      <c r="AA257" s="13"/>
      <c r="AB257" s="13"/>
      <c r="AC257" s="13"/>
      <c r="AD257" s="13"/>
      <c r="AE257" s="13"/>
      <c r="AF257" s="13"/>
      <c r="AG257" s="13"/>
      <c r="AH257" s="13"/>
      <c r="AI257" s="13"/>
      <c r="AJ257" s="13"/>
      <c r="AK257" s="13"/>
      <c r="AL257" s="13"/>
      <c r="AM257" s="13"/>
      <c r="AO257" s="85"/>
      <c r="AQ257" s="86"/>
      <c r="AU257" s="87"/>
    </row>
    <row r="258" spans="22:47" s="19" customFormat="1" x14ac:dyDescent="0.35">
      <c r="V258" s="85"/>
      <c r="X258" s="85"/>
      <c r="Z258" s="13"/>
      <c r="AA258" s="13"/>
      <c r="AB258" s="13"/>
      <c r="AC258" s="13"/>
      <c r="AD258" s="13"/>
      <c r="AE258" s="13"/>
      <c r="AF258" s="13"/>
      <c r="AG258" s="13"/>
      <c r="AH258" s="13"/>
      <c r="AI258" s="13"/>
      <c r="AJ258" s="13"/>
      <c r="AK258" s="13"/>
      <c r="AL258" s="13"/>
      <c r="AM258" s="13"/>
      <c r="AO258" s="85"/>
      <c r="AQ258" s="86"/>
      <c r="AU258" s="87"/>
    </row>
    <row r="259" spans="22:47" s="19" customFormat="1" x14ac:dyDescent="0.35">
      <c r="V259" s="85"/>
      <c r="X259" s="85"/>
      <c r="Z259" s="13"/>
      <c r="AA259" s="13"/>
      <c r="AB259" s="13"/>
      <c r="AC259" s="13"/>
      <c r="AD259" s="13"/>
      <c r="AE259" s="13"/>
      <c r="AF259" s="13"/>
      <c r="AG259" s="13"/>
      <c r="AH259" s="13"/>
      <c r="AI259" s="13"/>
      <c r="AJ259" s="13"/>
      <c r="AK259" s="13"/>
      <c r="AL259" s="13"/>
      <c r="AM259" s="13"/>
      <c r="AO259" s="85"/>
      <c r="AQ259" s="86"/>
      <c r="AU259" s="87"/>
    </row>
    <row r="260" spans="22:47" s="19" customFormat="1" x14ac:dyDescent="0.35">
      <c r="V260" s="85"/>
      <c r="X260" s="85"/>
      <c r="Z260" s="13"/>
      <c r="AA260" s="13"/>
      <c r="AB260" s="13"/>
      <c r="AC260" s="13"/>
      <c r="AD260" s="13"/>
      <c r="AE260" s="13"/>
      <c r="AF260" s="13"/>
      <c r="AG260" s="13"/>
      <c r="AH260" s="13"/>
      <c r="AI260" s="13"/>
      <c r="AJ260" s="13"/>
      <c r="AK260" s="13"/>
      <c r="AL260" s="13"/>
      <c r="AM260" s="13"/>
      <c r="AO260" s="85"/>
      <c r="AQ260" s="86"/>
      <c r="AU260" s="87"/>
    </row>
    <row r="261" spans="22:47" s="19" customFormat="1" x14ac:dyDescent="0.35">
      <c r="V261" s="85"/>
      <c r="X261" s="85"/>
      <c r="Z261" s="13"/>
      <c r="AA261" s="13"/>
      <c r="AB261" s="13"/>
      <c r="AC261" s="13"/>
      <c r="AD261" s="13"/>
      <c r="AE261" s="13"/>
      <c r="AF261" s="13"/>
      <c r="AG261" s="13"/>
      <c r="AH261" s="13"/>
      <c r="AI261" s="13"/>
      <c r="AJ261" s="13"/>
      <c r="AK261" s="13"/>
      <c r="AL261" s="13"/>
      <c r="AM261" s="13"/>
      <c r="AO261" s="85"/>
      <c r="AQ261" s="86"/>
      <c r="AU261" s="87"/>
    </row>
    <row r="262" spans="22:47" s="19" customFormat="1" x14ac:dyDescent="0.35">
      <c r="V262" s="85"/>
      <c r="X262" s="85"/>
      <c r="Z262" s="13"/>
      <c r="AA262" s="13"/>
      <c r="AB262" s="13"/>
      <c r="AC262" s="13"/>
      <c r="AD262" s="13"/>
      <c r="AE262" s="13"/>
      <c r="AF262" s="13"/>
      <c r="AG262" s="13"/>
      <c r="AH262" s="13"/>
      <c r="AI262" s="13"/>
      <c r="AJ262" s="13"/>
      <c r="AK262" s="13"/>
      <c r="AL262" s="13"/>
      <c r="AM262" s="13"/>
      <c r="AO262" s="85"/>
      <c r="AQ262" s="86"/>
      <c r="AU262" s="87"/>
    </row>
    <row r="263" spans="22:47" s="19" customFormat="1" x14ac:dyDescent="0.35">
      <c r="V263" s="85"/>
      <c r="X263" s="85"/>
      <c r="Z263" s="13"/>
      <c r="AA263" s="13"/>
      <c r="AB263" s="13"/>
      <c r="AC263" s="13"/>
      <c r="AD263" s="13"/>
      <c r="AE263" s="13"/>
      <c r="AF263" s="13"/>
      <c r="AG263" s="13"/>
      <c r="AH263" s="13"/>
      <c r="AI263" s="13"/>
      <c r="AJ263" s="13"/>
      <c r="AK263" s="13"/>
      <c r="AL263" s="13"/>
      <c r="AM263" s="13"/>
      <c r="AO263" s="85"/>
      <c r="AQ263" s="86"/>
      <c r="AU263" s="87"/>
    </row>
    <row r="264" spans="22:47" s="19" customFormat="1" x14ac:dyDescent="0.35">
      <c r="V264" s="85"/>
      <c r="X264" s="85"/>
      <c r="Z264" s="13"/>
      <c r="AA264" s="13"/>
      <c r="AB264" s="13"/>
      <c r="AC264" s="13"/>
      <c r="AD264" s="13"/>
      <c r="AE264" s="13"/>
      <c r="AF264" s="13"/>
      <c r="AG264" s="13"/>
      <c r="AH264" s="13"/>
      <c r="AI264" s="13"/>
      <c r="AJ264" s="13"/>
      <c r="AK264" s="13"/>
      <c r="AL264" s="13"/>
      <c r="AM264" s="13"/>
      <c r="AO264" s="85"/>
      <c r="AQ264" s="86"/>
      <c r="AU264" s="87"/>
    </row>
    <row r="265" spans="22:47" s="19" customFormat="1" x14ac:dyDescent="0.35">
      <c r="V265" s="85"/>
      <c r="X265" s="85"/>
      <c r="Z265" s="13"/>
      <c r="AA265" s="13"/>
      <c r="AB265" s="13"/>
      <c r="AC265" s="13"/>
      <c r="AD265" s="13"/>
      <c r="AE265" s="13"/>
      <c r="AF265" s="13"/>
      <c r="AG265" s="13"/>
      <c r="AH265" s="13"/>
      <c r="AI265" s="13"/>
      <c r="AJ265" s="13"/>
      <c r="AK265" s="13"/>
      <c r="AL265" s="13"/>
      <c r="AM265" s="13"/>
      <c r="AO265" s="85"/>
      <c r="AQ265" s="86"/>
      <c r="AU265" s="87"/>
    </row>
    <row r="266" spans="22:47" s="19" customFormat="1" x14ac:dyDescent="0.35">
      <c r="V266" s="85"/>
      <c r="X266" s="85"/>
      <c r="Z266" s="13"/>
      <c r="AA266" s="13"/>
      <c r="AB266" s="13"/>
      <c r="AC266" s="13"/>
      <c r="AD266" s="13"/>
      <c r="AE266" s="13"/>
      <c r="AF266" s="13"/>
      <c r="AG266" s="13"/>
      <c r="AH266" s="13"/>
      <c r="AI266" s="13"/>
      <c r="AJ266" s="13"/>
      <c r="AK266" s="13"/>
      <c r="AL266" s="13"/>
      <c r="AM266" s="13"/>
      <c r="AO266" s="85"/>
      <c r="AQ266" s="86"/>
      <c r="AU266" s="87"/>
    </row>
    <row r="267" spans="22:47" s="19" customFormat="1" x14ac:dyDescent="0.35">
      <c r="V267" s="85"/>
      <c r="X267" s="85"/>
      <c r="Z267" s="13"/>
      <c r="AA267" s="13"/>
      <c r="AB267" s="13"/>
      <c r="AC267" s="13"/>
      <c r="AD267" s="13"/>
      <c r="AE267" s="13"/>
      <c r="AF267" s="13"/>
      <c r="AG267" s="13"/>
      <c r="AH267" s="13"/>
      <c r="AI267" s="13"/>
      <c r="AJ267" s="13"/>
      <c r="AK267" s="13"/>
      <c r="AL267" s="13"/>
      <c r="AM267" s="13"/>
      <c r="AO267" s="85"/>
      <c r="AQ267" s="86"/>
      <c r="AU267" s="87"/>
    </row>
    <row r="268" spans="22:47" s="19" customFormat="1" x14ac:dyDescent="0.35">
      <c r="V268" s="85"/>
      <c r="X268" s="85"/>
      <c r="Z268" s="13"/>
      <c r="AA268" s="13"/>
      <c r="AB268" s="13"/>
      <c r="AC268" s="13"/>
      <c r="AD268" s="13"/>
      <c r="AE268" s="13"/>
      <c r="AF268" s="13"/>
      <c r="AG268" s="13"/>
      <c r="AH268" s="13"/>
      <c r="AI268" s="13"/>
      <c r="AJ268" s="13"/>
      <c r="AK268" s="13"/>
      <c r="AL268" s="13"/>
      <c r="AM268" s="13"/>
      <c r="AO268" s="85"/>
      <c r="AQ268" s="86"/>
      <c r="AU268" s="87"/>
    </row>
    <row r="269" spans="22:47" s="19" customFormat="1" x14ac:dyDescent="0.35">
      <c r="V269" s="85"/>
      <c r="X269" s="85"/>
      <c r="Z269" s="13"/>
      <c r="AA269" s="13"/>
      <c r="AB269" s="13"/>
      <c r="AC269" s="13"/>
      <c r="AD269" s="13"/>
      <c r="AE269" s="13"/>
      <c r="AF269" s="13"/>
      <c r="AG269" s="13"/>
      <c r="AH269" s="13"/>
      <c r="AI269" s="13"/>
      <c r="AJ269" s="13"/>
      <c r="AK269" s="13"/>
      <c r="AL269" s="13"/>
      <c r="AM269" s="13"/>
      <c r="AO269" s="85"/>
      <c r="AQ269" s="86"/>
      <c r="AU269" s="87"/>
    </row>
    <row r="270" spans="22:47" s="19" customFormat="1" x14ac:dyDescent="0.35">
      <c r="V270" s="85"/>
      <c r="X270" s="85"/>
      <c r="Z270" s="13"/>
      <c r="AA270" s="13"/>
      <c r="AB270" s="13"/>
      <c r="AC270" s="13"/>
      <c r="AD270" s="13"/>
      <c r="AE270" s="13"/>
      <c r="AF270" s="13"/>
      <c r="AG270" s="13"/>
      <c r="AH270" s="13"/>
      <c r="AI270" s="13"/>
      <c r="AJ270" s="13"/>
      <c r="AK270" s="13"/>
      <c r="AL270" s="13"/>
      <c r="AM270" s="13"/>
      <c r="AO270" s="85"/>
      <c r="AQ270" s="86"/>
      <c r="AU270" s="87"/>
    </row>
    <row r="271" spans="22:47" s="19" customFormat="1" x14ac:dyDescent="0.35">
      <c r="V271" s="85"/>
      <c r="X271" s="85"/>
      <c r="Z271" s="13"/>
      <c r="AA271" s="13"/>
      <c r="AB271" s="13"/>
      <c r="AC271" s="13"/>
      <c r="AD271" s="13"/>
      <c r="AE271" s="13"/>
      <c r="AF271" s="13"/>
      <c r="AG271" s="13"/>
      <c r="AH271" s="13"/>
      <c r="AI271" s="13"/>
      <c r="AJ271" s="13"/>
      <c r="AK271" s="13"/>
      <c r="AL271" s="13"/>
      <c r="AM271" s="13"/>
      <c r="AO271" s="85"/>
      <c r="AQ271" s="86"/>
      <c r="AU271" s="87"/>
    </row>
    <row r="272" spans="22:47" s="19" customFormat="1" x14ac:dyDescent="0.35">
      <c r="V272" s="85"/>
      <c r="X272" s="85"/>
      <c r="Z272" s="13"/>
      <c r="AA272" s="13"/>
      <c r="AB272" s="13"/>
      <c r="AC272" s="13"/>
      <c r="AD272" s="13"/>
      <c r="AE272" s="13"/>
      <c r="AF272" s="13"/>
      <c r="AG272" s="13"/>
      <c r="AH272" s="13"/>
      <c r="AI272" s="13"/>
      <c r="AJ272" s="13"/>
      <c r="AK272" s="13"/>
      <c r="AL272" s="13"/>
      <c r="AM272" s="13"/>
      <c r="AO272" s="85"/>
      <c r="AQ272" s="86"/>
      <c r="AU272" s="87"/>
    </row>
    <row r="273" spans="22:47" s="19" customFormat="1" x14ac:dyDescent="0.35">
      <c r="V273" s="85"/>
      <c r="X273" s="85"/>
      <c r="Z273" s="13"/>
      <c r="AA273" s="13"/>
      <c r="AB273" s="13"/>
      <c r="AC273" s="13"/>
      <c r="AD273" s="13"/>
      <c r="AE273" s="13"/>
      <c r="AF273" s="13"/>
      <c r="AG273" s="13"/>
      <c r="AH273" s="13"/>
      <c r="AI273" s="13"/>
      <c r="AJ273" s="13"/>
      <c r="AK273" s="13"/>
      <c r="AL273" s="13"/>
      <c r="AM273" s="13"/>
      <c r="AO273" s="85"/>
      <c r="AQ273" s="86"/>
      <c r="AU273" s="87"/>
    </row>
    <row r="274" spans="22:47" s="19" customFormat="1" x14ac:dyDescent="0.35">
      <c r="V274" s="85"/>
      <c r="X274" s="85"/>
      <c r="Z274" s="13"/>
      <c r="AA274" s="13"/>
      <c r="AB274" s="13"/>
      <c r="AC274" s="13"/>
      <c r="AD274" s="13"/>
      <c r="AE274" s="13"/>
      <c r="AF274" s="13"/>
      <c r="AG274" s="13"/>
      <c r="AH274" s="13"/>
      <c r="AI274" s="13"/>
      <c r="AJ274" s="13"/>
      <c r="AK274" s="13"/>
      <c r="AL274" s="13"/>
      <c r="AM274" s="13"/>
      <c r="AO274" s="85"/>
      <c r="AQ274" s="86"/>
      <c r="AU274" s="87"/>
    </row>
    <row r="275" spans="22:47" s="19" customFormat="1" x14ac:dyDescent="0.35">
      <c r="V275" s="85"/>
      <c r="X275" s="85"/>
      <c r="Z275" s="13"/>
      <c r="AA275" s="13"/>
      <c r="AB275" s="13"/>
      <c r="AC275" s="13"/>
      <c r="AD275" s="13"/>
      <c r="AE275" s="13"/>
      <c r="AF275" s="13"/>
      <c r="AG275" s="13"/>
      <c r="AH275" s="13"/>
      <c r="AI275" s="13"/>
      <c r="AJ275" s="13"/>
      <c r="AK275" s="13"/>
      <c r="AL275" s="13"/>
      <c r="AM275" s="13"/>
      <c r="AO275" s="85"/>
      <c r="AQ275" s="86"/>
      <c r="AU275" s="87"/>
    </row>
    <row r="276" spans="22:47" s="19" customFormat="1" x14ac:dyDescent="0.35">
      <c r="V276" s="85"/>
      <c r="X276" s="85"/>
      <c r="Z276" s="13"/>
      <c r="AA276" s="13"/>
      <c r="AB276" s="13"/>
      <c r="AC276" s="13"/>
      <c r="AD276" s="13"/>
      <c r="AE276" s="13"/>
      <c r="AF276" s="13"/>
      <c r="AG276" s="13"/>
      <c r="AH276" s="13"/>
      <c r="AI276" s="13"/>
      <c r="AJ276" s="13"/>
      <c r="AK276" s="13"/>
      <c r="AL276" s="13"/>
      <c r="AM276" s="13"/>
      <c r="AO276" s="85"/>
      <c r="AQ276" s="86"/>
      <c r="AU276" s="87"/>
    </row>
    <row r="277" spans="22:47" s="19" customFormat="1" x14ac:dyDescent="0.35">
      <c r="V277" s="85"/>
      <c r="X277" s="85"/>
      <c r="Z277" s="13"/>
      <c r="AA277" s="13"/>
      <c r="AB277" s="13"/>
      <c r="AC277" s="13"/>
      <c r="AD277" s="13"/>
      <c r="AE277" s="13"/>
      <c r="AF277" s="13"/>
      <c r="AG277" s="13"/>
      <c r="AH277" s="13"/>
      <c r="AI277" s="13"/>
      <c r="AJ277" s="13"/>
      <c r="AK277" s="13"/>
      <c r="AL277" s="13"/>
      <c r="AM277" s="13"/>
      <c r="AO277" s="85"/>
      <c r="AQ277" s="86"/>
      <c r="AU277" s="87"/>
    </row>
    <row r="278" spans="22:47" s="19" customFormat="1" x14ac:dyDescent="0.35">
      <c r="V278" s="85"/>
      <c r="X278" s="85"/>
      <c r="Z278" s="13"/>
      <c r="AA278" s="13"/>
      <c r="AB278" s="13"/>
      <c r="AC278" s="13"/>
      <c r="AD278" s="13"/>
      <c r="AE278" s="13"/>
      <c r="AF278" s="13"/>
      <c r="AG278" s="13"/>
      <c r="AH278" s="13"/>
      <c r="AI278" s="13"/>
      <c r="AJ278" s="13"/>
      <c r="AK278" s="13"/>
      <c r="AL278" s="13"/>
      <c r="AM278" s="13"/>
      <c r="AO278" s="85"/>
      <c r="AQ278" s="86"/>
      <c r="AU278" s="87"/>
    </row>
    <row r="279" spans="22:47" s="19" customFormat="1" x14ac:dyDescent="0.35">
      <c r="V279" s="85"/>
      <c r="X279" s="85"/>
      <c r="Z279" s="13"/>
      <c r="AA279" s="13"/>
      <c r="AB279" s="13"/>
      <c r="AC279" s="13"/>
      <c r="AD279" s="13"/>
      <c r="AE279" s="13"/>
      <c r="AF279" s="13"/>
      <c r="AG279" s="13"/>
      <c r="AH279" s="13"/>
      <c r="AI279" s="13"/>
      <c r="AJ279" s="13"/>
      <c r="AK279" s="13"/>
      <c r="AL279" s="13"/>
      <c r="AM279" s="13"/>
      <c r="AO279" s="85"/>
      <c r="AQ279" s="86"/>
      <c r="AU279" s="87"/>
    </row>
    <row r="280" spans="22:47" s="19" customFormat="1" x14ac:dyDescent="0.35">
      <c r="V280" s="85"/>
      <c r="X280" s="85"/>
      <c r="Z280" s="13"/>
      <c r="AA280" s="13"/>
      <c r="AB280" s="13"/>
      <c r="AC280" s="13"/>
      <c r="AD280" s="13"/>
      <c r="AE280" s="13"/>
      <c r="AF280" s="13"/>
      <c r="AG280" s="13"/>
      <c r="AH280" s="13"/>
      <c r="AI280" s="13"/>
      <c r="AJ280" s="13"/>
      <c r="AK280" s="13"/>
      <c r="AL280" s="13"/>
      <c r="AM280" s="13"/>
      <c r="AO280" s="85"/>
      <c r="AQ280" s="86"/>
      <c r="AU280" s="87"/>
    </row>
    <row r="281" spans="22:47" s="19" customFormat="1" x14ac:dyDescent="0.35">
      <c r="V281" s="85"/>
      <c r="X281" s="85"/>
      <c r="Z281" s="13"/>
      <c r="AA281" s="13"/>
      <c r="AB281" s="13"/>
      <c r="AC281" s="13"/>
      <c r="AD281" s="13"/>
      <c r="AE281" s="13"/>
      <c r="AF281" s="13"/>
      <c r="AG281" s="13"/>
      <c r="AH281" s="13"/>
      <c r="AI281" s="13"/>
      <c r="AJ281" s="13"/>
      <c r="AK281" s="13"/>
      <c r="AL281" s="13"/>
      <c r="AM281" s="13"/>
      <c r="AO281" s="85"/>
      <c r="AQ281" s="86"/>
      <c r="AU281" s="87"/>
    </row>
    <row r="282" spans="22:47" s="19" customFormat="1" x14ac:dyDescent="0.35">
      <c r="V282" s="85"/>
      <c r="X282" s="85"/>
      <c r="Z282" s="13"/>
      <c r="AA282" s="13"/>
      <c r="AB282" s="13"/>
      <c r="AC282" s="13"/>
      <c r="AD282" s="13"/>
      <c r="AE282" s="13"/>
      <c r="AF282" s="13"/>
      <c r="AG282" s="13"/>
      <c r="AH282" s="13"/>
      <c r="AI282" s="13"/>
      <c r="AJ282" s="13"/>
      <c r="AK282" s="13"/>
      <c r="AL282" s="13"/>
      <c r="AM282" s="13"/>
      <c r="AO282" s="85"/>
      <c r="AQ282" s="86"/>
      <c r="AU282" s="87"/>
    </row>
    <row r="283" spans="22:47" s="19" customFormat="1" x14ac:dyDescent="0.35">
      <c r="V283" s="85"/>
      <c r="X283" s="85"/>
      <c r="Z283" s="13"/>
      <c r="AA283" s="13"/>
      <c r="AB283" s="13"/>
      <c r="AC283" s="13"/>
      <c r="AD283" s="13"/>
      <c r="AE283" s="13"/>
      <c r="AF283" s="13"/>
      <c r="AG283" s="13"/>
      <c r="AH283" s="13"/>
      <c r="AI283" s="13"/>
      <c r="AJ283" s="13"/>
      <c r="AK283" s="13"/>
      <c r="AL283" s="13"/>
      <c r="AM283" s="13"/>
      <c r="AO283" s="85"/>
      <c r="AQ283" s="86"/>
      <c r="AU283" s="87"/>
    </row>
    <row r="284" spans="22:47" s="19" customFormat="1" x14ac:dyDescent="0.35">
      <c r="V284" s="85"/>
      <c r="X284" s="85"/>
      <c r="Z284" s="13"/>
      <c r="AA284" s="13"/>
      <c r="AB284" s="13"/>
      <c r="AC284" s="13"/>
      <c r="AD284" s="13"/>
      <c r="AE284" s="13"/>
      <c r="AF284" s="13"/>
      <c r="AG284" s="13"/>
      <c r="AH284" s="13"/>
      <c r="AI284" s="13"/>
      <c r="AJ284" s="13"/>
      <c r="AK284" s="13"/>
      <c r="AL284" s="13"/>
      <c r="AM284" s="13"/>
      <c r="AO284" s="85"/>
      <c r="AQ284" s="86"/>
      <c r="AU284" s="87"/>
    </row>
    <row r="285" spans="22:47" s="19" customFormat="1" x14ac:dyDescent="0.35">
      <c r="V285" s="85"/>
      <c r="X285" s="85"/>
      <c r="Z285" s="13"/>
      <c r="AA285" s="13"/>
      <c r="AB285" s="13"/>
      <c r="AC285" s="13"/>
      <c r="AD285" s="13"/>
      <c r="AE285" s="13"/>
      <c r="AF285" s="13"/>
      <c r="AG285" s="13"/>
      <c r="AH285" s="13"/>
      <c r="AI285" s="13"/>
      <c r="AJ285" s="13"/>
      <c r="AK285" s="13"/>
      <c r="AL285" s="13"/>
      <c r="AM285" s="13"/>
      <c r="AO285" s="85"/>
      <c r="AQ285" s="86"/>
      <c r="AU285" s="87"/>
    </row>
    <row r="286" spans="22:47" s="19" customFormat="1" x14ac:dyDescent="0.35">
      <c r="V286" s="85"/>
      <c r="X286" s="85"/>
      <c r="Z286" s="13"/>
      <c r="AA286" s="13"/>
      <c r="AB286" s="13"/>
      <c r="AC286" s="13"/>
      <c r="AD286" s="13"/>
      <c r="AE286" s="13"/>
      <c r="AF286" s="13"/>
      <c r="AG286" s="13"/>
      <c r="AH286" s="13"/>
      <c r="AI286" s="13"/>
      <c r="AJ286" s="13"/>
      <c r="AK286" s="13"/>
      <c r="AL286" s="13"/>
      <c r="AM286" s="13"/>
      <c r="AO286" s="85"/>
      <c r="AQ286" s="86"/>
      <c r="AU286" s="87"/>
    </row>
    <row r="287" spans="22:47" s="19" customFormat="1" x14ac:dyDescent="0.35">
      <c r="V287" s="85"/>
      <c r="X287" s="85"/>
      <c r="Z287" s="13"/>
      <c r="AA287" s="13"/>
      <c r="AB287" s="13"/>
      <c r="AC287" s="13"/>
      <c r="AD287" s="13"/>
      <c r="AE287" s="13"/>
      <c r="AF287" s="13"/>
      <c r="AG287" s="13"/>
      <c r="AH287" s="13"/>
      <c r="AI287" s="13"/>
      <c r="AJ287" s="13"/>
      <c r="AK287" s="13"/>
      <c r="AL287" s="13"/>
      <c r="AM287" s="13"/>
      <c r="AO287" s="85"/>
      <c r="AQ287" s="86"/>
      <c r="AU287" s="87"/>
    </row>
    <row r="288" spans="22:47" s="19" customFormat="1" x14ac:dyDescent="0.35">
      <c r="V288" s="85"/>
      <c r="X288" s="85"/>
      <c r="Z288" s="13"/>
      <c r="AA288" s="13"/>
      <c r="AB288" s="13"/>
      <c r="AC288" s="13"/>
      <c r="AD288" s="13"/>
      <c r="AE288" s="13"/>
      <c r="AF288" s="13"/>
      <c r="AG288" s="13"/>
      <c r="AH288" s="13"/>
      <c r="AI288" s="13"/>
      <c r="AJ288" s="13"/>
      <c r="AK288" s="13"/>
      <c r="AL288" s="13"/>
      <c r="AM288" s="13"/>
      <c r="AO288" s="85"/>
      <c r="AQ288" s="86"/>
      <c r="AU288" s="87"/>
    </row>
    <row r="289" spans="22:47" s="19" customFormat="1" x14ac:dyDescent="0.35">
      <c r="V289" s="85"/>
      <c r="X289" s="85"/>
      <c r="Z289" s="13"/>
      <c r="AA289" s="13"/>
      <c r="AB289" s="13"/>
      <c r="AC289" s="13"/>
      <c r="AD289" s="13"/>
      <c r="AE289" s="13"/>
      <c r="AF289" s="13"/>
      <c r="AG289" s="13"/>
      <c r="AH289" s="13"/>
      <c r="AI289" s="13"/>
      <c r="AJ289" s="13"/>
      <c r="AK289" s="13"/>
      <c r="AL289" s="13"/>
      <c r="AM289" s="13"/>
      <c r="AO289" s="85"/>
      <c r="AQ289" s="86"/>
      <c r="AU289" s="87"/>
    </row>
    <row r="290" spans="22:47" s="19" customFormat="1" x14ac:dyDescent="0.35">
      <c r="V290" s="85"/>
      <c r="X290" s="85"/>
      <c r="Z290" s="13"/>
      <c r="AA290" s="13"/>
      <c r="AB290" s="13"/>
      <c r="AC290" s="13"/>
      <c r="AD290" s="13"/>
      <c r="AE290" s="13"/>
      <c r="AF290" s="13"/>
      <c r="AG290" s="13"/>
      <c r="AH290" s="13"/>
      <c r="AI290" s="13"/>
      <c r="AJ290" s="13"/>
      <c r="AK290" s="13"/>
      <c r="AL290" s="13"/>
      <c r="AM290" s="13"/>
      <c r="AO290" s="85"/>
      <c r="AQ290" s="86"/>
      <c r="AU290" s="87"/>
    </row>
    <row r="291" spans="22:47" s="19" customFormat="1" x14ac:dyDescent="0.35">
      <c r="V291" s="85"/>
      <c r="X291" s="85"/>
      <c r="Z291" s="13"/>
      <c r="AA291" s="13"/>
      <c r="AB291" s="13"/>
      <c r="AC291" s="13"/>
      <c r="AD291" s="13"/>
      <c r="AE291" s="13"/>
      <c r="AF291" s="13"/>
      <c r="AG291" s="13"/>
      <c r="AH291" s="13"/>
      <c r="AI291" s="13"/>
      <c r="AJ291" s="13"/>
      <c r="AK291" s="13"/>
      <c r="AL291" s="13"/>
      <c r="AM291" s="13"/>
      <c r="AO291" s="85"/>
      <c r="AQ291" s="86"/>
      <c r="AU291" s="87"/>
    </row>
    <row r="292" spans="22:47" s="19" customFormat="1" x14ac:dyDescent="0.35">
      <c r="V292" s="85"/>
      <c r="X292" s="85"/>
      <c r="Z292" s="13"/>
      <c r="AA292" s="13"/>
      <c r="AB292" s="13"/>
      <c r="AC292" s="13"/>
      <c r="AD292" s="13"/>
      <c r="AE292" s="13"/>
      <c r="AF292" s="13"/>
      <c r="AG292" s="13"/>
      <c r="AH292" s="13"/>
      <c r="AI292" s="13"/>
      <c r="AJ292" s="13"/>
      <c r="AK292" s="13"/>
      <c r="AL292" s="13"/>
      <c r="AM292" s="13"/>
      <c r="AO292" s="85"/>
      <c r="AQ292" s="86"/>
      <c r="AU292" s="87"/>
    </row>
    <row r="293" spans="22:47" s="19" customFormat="1" x14ac:dyDescent="0.35">
      <c r="V293" s="85"/>
      <c r="X293" s="85"/>
      <c r="Z293" s="13"/>
      <c r="AA293" s="13"/>
      <c r="AB293" s="13"/>
      <c r="AC293" s="13"/>
      <c r="AD293" s="13"/>
      <c r="AE293" s="13"/>
      <c r="AF293" s="13"/>
      <c r="AG293" s="13"/>
      <c r="AH293" s="13"/>
      <c r="AI293" s="13"/>
      <c r="AJ293" s="13"/>
      <c r="AK293" s="13"/>
      <c r="AL293" s="13"/>
      <c r="AM293" s="13"/>
      <c r="AO293" s="85"/>
      <c r="AQ293" s="86"/>
      <c r="AU293" s="87"/>
    </row>
    <row r="294" spans="22:47" s="19" customFormat="1" x14ac:dyDescent="0.35">
      <c r="V294" s="85"/>
      <c r="X294" s="85"/>
      <c r="Z294" s="13"/>
      <c r="AA294" s="13"/>
      <c r="AB294" s="13"/>
      <c r="AC294" s="13"/>
      <c r="AD294" s="13"/>
      <c r="AE294" s="13"/>
      <c r="AF294" s="13"/>
      <c r="AG294" s="13"/>
      <c r="AH294" s="13"/>
      <c r="AI294" s="13"/>
      <c r="AJ294" s="13"/>
      <c r="AK294" s="13"/>
      <c r="AL294" s="13"/>
      <c r="AM294" s="13"/>
      <c r="AO294" s="85"/>
      <c r="AQ294" s="86"/>
      <c r="AU294" s="87"/>
    </row>
    <row r="295" spans="22:47" s="19" customFormat="1" x14ac:dyDescent="0.35">
      <c r="V295" s="85"/>
      <c r="X295" s="85"/>
      <c r="Z295" s="13"/>
      <c r="AA295" s="13"/>
      <c r="AB295" s="13"/>
      <c r="AC295" s="13"/>
      <c r="AD295" s="13"/>
      <c r="AE295" s="13"/>
      <c r="AF295" s="13"/>
      <c r="AG295" s="13"/>
      <c r="AH295" s="13"/>
      <c r="AI295" s="13"/>
      <c r="AJ295" s="13"/>
      <c r="AK295" s="13"/>
      <c r="AL295" s="13"/>
      <c r="AM295" s="13"/>
      <c r="AO295" s="85"/>
      <c r="AQ295" s="86"/>
      <c r="AU295" s="87"/>
    </row>
    <row r="296" spans="22:47" s="19" customFormat="1" x14ac:dyDescent="0.35">
      <c r="V296" s="85"/>
      <c r="X296" s="85"/>
      <c r="Z296" s="13"/>
      <c r="AA296" s="13"/>
      <c r="AB296" s="13"/>
      <c r="AC296" s="13"/>
      <c r="AD296" s="13"/>
      <c r="AE296" s="13"/>
      <c r="AF296" s="13"/>
      <c r="AG296" s="13"/>
      <c r="AH296" s="13"/>
      <c r="AI296" s="13"/>
      <c r="AJ296" s="13"/>
      <c r="AK296" s="13"/>
      <c r="AL296" s="13"/>
      <c r="AM296" s="13"/>
      <c r="AO296" s="85"/>
      <c r="AQ296" s="86"/>
      <c r="AU296" s="87"/>
    </row>
    <row r="297" spans="22:47" s="19" customFormat="1" x14ac:dyDescent="0.35">
      <c r="V297" s="85"/>
      <c r="X297" s="85"/>
      <c r="Z297" s="13"/>
      <c r="AA297" s="13"/>
      <c r="AB297" s="13"/>
      <c r="AC297" s="13"/>
      <c r="AD297" s="13"/>
      <c r="AE297" s="13"/>
      <c r="AF297" s="13"/>
      <c r="AG297" s="13"/>
      <c r="AH297" s="13"/>
      <c r="AI297" s="13"/>
      <c r="AJ297" s="13"/>
      <c r="AK297" s="13"/>
      <c r="AL297" s="13"/>
      <c r="AM297" s="13"/>
      <c r="AO297" s="85"/>
      <c r="AQ297" s="86"/>
      <c r="AU297" s="87"/>
    </row>
    <row r="298" spans="22:47" s="19" customFormat="1" x14ac:dyDescent="0.35">
      <c r="V298" s="85"/>
      <c r="X298" s="85"/>
      <c r="Z298" s="13"/>
      <c r="AA298" s="13"/>
      <c r="AB298" s="13"/>
      <c r="AC298" s="13"/>
      <c r="AD298" s="13"/>
      <c r="AE298" s="13"/>
      <c r="AF298" s="13"/>
      <c r="AG298" s="13"/>
      <c r="AH298" s="13"/>
      <c r="AI298" s="13"/>
      <c r="AJ298" s="13"/>
      <c r="AK298" s="13"/>
      <c r="AL298" s="13"/>
      <c r="AM298" s="13"/>
      <c r="AO298" s="85"/>
      <c r="AQ298" s="86"/>
      <c r="AU298" s="87"/>
    </row>
    <row r="299" spans="22:47" s="19" customFormat="1" x14ac:dyDescent="0.35">
      <c r="V299" s="85"/>
      <c r="X299" s="85"/>
      <c r="Z299" s="13"/>
      <c r="AA299" s="13"/>
      <c r="AB299" s="13"/>
      <c r="AC299" s="13"/>
      <c r="AD299" s="13"/>
      <c r="AE299" s="13"/>
      <c r="AF299" s="13"/>
      <c r="AG299" s="13"/>
      <c r="AH299" s="13"/>
      <c r="AI299" s="13"/>
      <c r="AJ299" s="13"/>
      <c r="AK299" s="13"/>
      <c r="AL299" s="13"/>
      <c r="AM299" s="13"/>
      <c r="AO299" s="85"/>
      <c r="AQ299" s="86"/>
      <c r="AU299" s="87"/>
    </row>
    <row r="300" spans="22:47" s="19" customFormat="1" x14ac:dyDescent="0.35">
      <c r="V300" s="85"/>
      <c r="X300" s="85"/>
      <c r="Z300" s="13"/>
      <c r="AA300" s="13"/>
      <c r="AB300" s="13"/>
      <c r="AC300" s="13"/>
      <c r="AD300" s="13"/>
      <c r="AE300" s="13"/>
      <c r="AF300" s="13"/>
      <c r="AG300" s="13"/>
      <c r="AH300" s="13"/>
      <c r="AI300" s="13"/>
      <c r="AJ300" s="13"/>
      <c r="AK300" s="13"/>
      <c r="AL300" s="13"/>
      <c r="AM300" s="13"/>
      <c r="AO300" s="85"/>
      <c r="AQ300" s="86"/>
      <c r="AU300" s="87"/>
    </row>
    <row r="301" spans="22:47" s="19" customFormat="1" x14ac:dyDescent="0.35">
      <c r="V301" s="85"/>
      <c r="X301" s="85"/>
      <c r="Z301" s="13"/>
      <c r="AA301" s="13"/>
      <c r="AB301" s="13"/>
      <c r="AC301" s="13"/>
      <c r="AD301" s="13"/>
      <c r="AE301" s="13"/>
      <c r="AF301" s="13"/>
      <c r="AG301" s="13"/>
      <c r="AH301" s="13"/>
      <c r="AI301" s="13"/>
      <c r="AJ301" s="13"/>
      <c r="AK301" s="13"/>
      <c r="AL301" s="13"/>
      <c r="AM301" s="13"/>
      <c r="AO301" s="85"/>
      <c r="AQ301" s="86"/>
      <c r="AU301" s="87"/>
    </row>
    <row r="302" spans="22:47" s="19" customFormat="1" x14ac:dyDescent="0.35">
      <c r="V302" s="85"/>
      <c r="X302" s="85"/>
      <c r="Z302" s="13"/>
      <c r="AA302" s="13"/>
      <c r="AB302" s="13"/>
      <c r="AC302" s="13"/>
      <c r="AD302" s="13"/>
      <c r="AE302" s="13"/>
      <c r="AF302" s="13"/>
      <c r="AG302" s="13"/>
      <c r="AH302" s="13"/>
      <c r="AI302" s="13"/>
      <c r="AJ302" s="13"/>
      <c r="AK302" s="13"/>
      <c r="AL302" s="13"/>
      <c r="AM302" s="13"/>
      <c r="AO302" s="85"/>
      <c r="AQ302" s="86"/>
      <c r="AU302" s="87"/>
    </row>
    <row r="303" spans="22:47" s="19" customFormat="1" x14ac:dyDescent="0.35">
      <c r="V303" s="85"/>
      <c r="X303" s="85"/>
      <c r="Z303" s="13"/>
      <c r="AA303" s="13"/>
      <c r="AB303" s="13"/>
      <c r="AC303" s="13"/>
      <c r="AD303" s="13"/>
      <c r="AE303" s="13"/>
      <c r="AF303" s="13"/>
      <c r="AG303" s="13"/>
      <c r="AH303" s="13"/>
      <c r="AI303" s="13"/>
      <c r="AJ303" s="13"/>
      <c r="AK303" s="13"/>
      <c r="AL303" s="13"/>
      <c r="AM303" s="13"/>
      <c r="AO303" s="85"/>
      <c r="AQ303" s="86"/>
      <c r="AU303" s="87"/>
    </row>
    <row r="304" spans="22:47" s="19" customFormat="1" x14ac:dyDescent="0.35">
      <c r="V304" s="85"/>
      <c r="X304" s="85"/>
      <c r="Z304" s="13"/>
      <c r="AA304" s="13"/>
      <c r="AB304" s="13"/>
      <c r="AC304" s="13"/>
      <c r="AD304" s="13"/>
      <c r="AE304" s="13"/>
      <c r="AF304" s="13"/>
      <c r="AG304" s="13"/>
      <c r="AH304" s="13"/>
      <c r="AI304" s="13"/>
      <c r="AJ304" s="13"/>
      <c r="AK304" s="13"/>
      <c r="AL304" s="13"/>
      <c r="AM304" s="13"/>
      <c r="AO304" s="85"/>
      <c r="AQ304" s="86"/>
      <c r="AU304" s="87"/>
    </row>
    <row r="305" spans="22:47" s="19" customFormat="1" x14ac:dyDescent="0.35">
      <c r="V305" s="85"/>
      <c r="X305" s="85"/>
      <c r="Z305" s="13"/>
      <c r="AA305" s="13"/>
      <c r="AB305" s="13"/>
      <c r="AC305" s="13"/>
      <c r="AD305" s="13"/>
      <c r="AE305" s="13"/>
      <c r="AF305" s="13"/>
      <c r="AG305" s="13"/>
      <c r="AH305" s="13"/>
      <c r="AI305" s="13"/>
      <c r="AJ305" s="13"/>
      <c r="AK305" s="13"/>
      <c r="AL305" s="13"/>
      <c r="AM305" s="13"/>
      <c r="AO305" s="85"/>
      <c r="AQ305" s="86"/>
      <c r="AU305" s="87"/>
    </row>
    <row r="306" spans="22:47" s="19" customFormat="1" x14ac:dyDescent="0.35">
      <c r="V306" s="85"/>
      <c r="X306" s="85"/>
      <c r="Z306" s="13"/>
      <c r="AA306" s="13"/>
      <c r="AB306" s="13"/>
      <c r="AC306" s="13"/>
      <c r="AD306" s="13"/>
      <c r="AE306" s="13"/>
      <c r="AF306" s="13"/>
      <c r="AG306" s="13"/>
      <c r="AH306" s="13"/>
      <c r="AI306" s="13"/>
      <c r="AJ306" s="13"/>
      <c r="AK306" s="13"/>
      <c r="AL306" s="13"/>
      <c r="AM306" s="13"/>
      <c r="AO306" s="85"/>
      <c r="AQ306" s="86"/>
      <c r="AU306" s="87"/>
    </row>
    <row r="307" spans="22:47" s="19" customFormat="1" x14ac:dyDescent="0.35">
      <c r="V307" s="85"/>
      <c r="X307" s="85"/>
      <c r="Z307" s="13"/>
      <c r="AA307" s="13"/>
      <c r="AB307" s="13"/>
      <c r="AC307" s="13"/>
      <c r="AD307" s="13"/>
      <c r="AE307" s="13"/>
      <c r="AF307" s="13"/>
      <c r="AG307" s="13"/>
      <c r="AH307" s="13"/>
      <c r="AI307" s="13"/>
      <c r="AJ307" s="13"/>
      <c r="AK307" s="13"/>
      <c r="AL307" s="13"/>
      <c r="AM307" s="13"/>
      <c r="AO307" s="85"/>
      <c r="AQ307" s="86"/>
      <c r="AU307" s="87"/>
    </row>
    <row r="308" spans="22:47" s="19" customFormat="1" x14ac:dyDescent="0.35">
      <c r="V308" s="85"/>
      <c r="X308" s="85"/>
      <c r="Z308" s="13"/>
      <c r="AA308" s="13"/>
      <c r="AB308" s="13"/>
      <c r="AC308" s="13"/>
      <c r="AD308" s="13"/>
      <c r="AE308" s="13"/>
      <c r="AF308" s="13"/>
      <c r="AG308" s="13"/>
      <c r="AH308" s="13"/>
      <c r="AI308" s="13"/>
      <c r="AJ308" s="13"/>
      <c r="AK308" s="13"/>
      <c r="AL308" s="13"/>
      <c r="AM308" s="13"/>
      <c r="AO308" s="85"/>
      <c r="AQ308" s="86"/>
      <c r="AU308" s="87"/>
    </row>
    <row r="309" spans="22:47" s="19" customFormat="1" x14ac:dyDescent="0.35">
      <c r="V309" s="85"/>
      <c r="X309" s="85"/>
      <c r="Z309" s="13"/>
      <c r="AA309" s="13"/>
      <c r="AB309" s="13"/>
      <c r="AC309" s="13"/>
      <c r="AD309" s="13"/>
      <c r="AE309" s="13"/>
      <c r="AF309" s="13"/>
      <c r="AG309" s="13"/>
      <c r="AH309" s="13"/>
      <c r="AI309" s="13"/>
      <c r="AJ309" s="13"/>
      <c r="AK309" s="13"/>
      <c r="AL309" s="13"/>
      <c r="AM309" s="13"/>
      <c r="AO309" s="85"/>
      <c r="AQ309" s="86"/>
      <c r="AU309" s="87"/>
    </row>
    <row r="310" spans="22:47" s="19" customFormat="1" x14ac:dyDescent="0.35">
      <c r="V310" s="85"/>
      <c r="X310" s="85"/>
      <c r="Z310" s="13"/>
      <c r="AA310" s="13"/>
      <c r="AB310" s="13"/>
      <c r="AC310" s="13"/>
      <c r="AD310" s="13"/>
      <c r="AE310" s="13"/>
      <c r="AF310" s="13"/>
      <c r="AG310" s="13"/>
      <c r="AH310" s="13"/>
      <c r="AI310" s="13"/>
      <c r="AJ310" s="13"/>
      <c r="AK310" s="13"/>
      <c r="AL310" s="13"/>
      <c r="AM310" s="13"/>
      <c r="AO310" s="85"/>
      <c r="AQ310" s="86"/>
      <c r="AU310" s="87"/>
    </row>
    <row r="311" spans="22:47" s="19" customFormat="1" x14ac:dyDescent="0.35">
      <c r="V311" s="85"/>
      <c r="X311" s="85"/>
      <c r="Z311" s="13"/>
      <c r="AA311" s="13"/>
      <c r="AB311" s="13"/>
      <c r="AC311" s="13"/>
      <c r="AD311" s="13"/>
      <c r="AE311" s="13"/>
      <c r="AF311" s="13"/>
      <c r="AG311" s="13"/>
      <c r="AH311" s="13"/>
      <c r="AI311" s="13"/>
      <c r="AJ311" s="13"/>
      <c r="AK311" s="13"/>
      <c r="AL311" s="13"/>
      <c r="AM311" s="13"/>
      <c r="AO311" s="85"/>
      <c r="AQ311" s="86"/>
      <c r="AU311" s="87"/>
    </row>
    <row r="312" spans="22:47" s="19" customFormat="1" x14ac:dyDescent="0.35">
      <c r="V312" s="85"/>
      <c r="X312" s="85"/>
      <c r="Z312" s="13"/>
      <c r="AA312" s="13"/>
      <c r="AB312" s="13"/>
      <c r="AC312" s="13"/>
      <c r="AD312" s="13"/>
      <c r="AE312" s="13"/>
      <c r="AF312" s="13"/>
      <c r="AG312" s="13"/>
      <c r="AH312" s="13"/>
      <c r="AI312" s="13"/>
      <c r="AJ312" s="13"/>
      <c r="AK312" s="13"/>
      <c r="AL312" s="13"/>
      <c r="AM312" s="13"/>
      <c r="AO312" s="85"/>
      <c r="AQ312" s="86"/>
      <c r="AU312" s="87"/>
    </row>
    <row r="313" spans="22:47" s="19" customFormat="1" x14ac:dyDescent="0.35">
      <c r="V313" s="85"/>
      <c r="X313" s="85"/>
      <c r="Z313" s="13"/>
      <c r="AA313" s="13"/>
      <c r="AB313" s="13"/>
      <c r="AC313" s="13"/>
      <c r="AD313" s="13"/>
      <c r="AE313" s="13"/>
      <c r="AF313" s="13"/>
      <c r="AG313" s="13"/>
      <c r="AH313" s="13"/>
      <c r="AI313" s="13"/>
      <c r="AJ313" s="13"/>
      <c r="AK313" s="13"/>
      <c r="AL313" s="13"/>
      <c r="AM313" s="13"/>
      <c r="AO313" s="85"/>
      <c r="AQ313" s="86"/>
      <c r="AU313" s="87"/>
    </row>
    <row r="314" spans="22:47" s="19" customFormat="1" x14ac:dyDescent="0.35">
      <c r="V314" s="85"/>
      <c r="X314" s="85"/>
      <c r="Z314" s="13"/>
      <c r="AA314" s="13"/>
      <c r="AB314" s="13"/>
      <c r="AC314" s="13"/>
      <c r="AD314" s="13"/>
      <c r="AE314" s="13"/>
      <c r="AF314" s="13"/>
      <c r="AG314" s="13"/>
      <c r="AH314" s="13"/>
      <c r="AI314" s="13"/>
      <c r="AJ314" s="13"/>
      <c r="AK314" s="13"/>
      <c r="AL314" s="13"/>
      <c r="AM314" s="13"/>
      <c r="AO314" s="85"/>
      <c r="AQ314" s="86"/>
      <c r="AU314" s="87"/>
    </row>
    <row r="315" spans="22:47" s="19" customFormat="1" x14ac:dyDescent="0.35">
      <c r="V315" s="85"/>
      <c r="X315" s="85"/>
      <c r="Z315" s="13"/>
      <c r="AA315" s="13"/>
      <c r="AB315" s="13"/>
      <c r="AC315" s="13"/>
      <c r="AD315" s="13"/>
      <c r="AE315" s="13"/>
      <c r="AF315" s="13"/>
      <c r="AG315" s="13"/>
      <c r="AH315" s="13"/>
      <c r="AI315" s="13"/>
      <c r="AJ315" s="13"/>
      <c r="AK315" s="13"/>
      <c r="AL315" s="13"/>
      <c r="AM315" s="13"/>
      <c r="AO315" s="85"/>
      <c r="AQ315" s="86"/>
      <c r="AU315" s="87"/>
    </row>
    <row r="316" spans="22:47" s="19" customFormat="1" x14ac:dyDescent="0.35">
      <c r="V316" s="85"/>
      <c r="X316" s="85"/>
      <c r="Z316" s="13"/>
      <c r="AA316" s="13"/>
      <c r="AB316" s="13"/>
      <c r="AC316" s="13"/>
      <c r="AD316" s="13"/>
      <c r="AE316" s="13"/>
      <c r="AF316" s="13"/>
      <c r="AG316" s="13"/>
      <c r="AH316" s="13"/>
      <c r="AI316" s="13"/>
      <c r="AJ316" s="13"/>
      <c r="AK316" s="13"/>
      <c r="AL316" s="13"/>
      <c r="AM316" s="13"/>
      <c r="AO316" s="85"/>
      <c r="AQ316" s="86"/>
      <c r="AU316" s="87"/>
    </row>
    <row r="317" spans="22:47" s="19" customFormat="1" x14ac:dyDescent="0.35">
      <c r="V317" s="85"/>
      <c r="X317" s="85"/>
      <c r="Z317" s="13"/>
      <c r="AA317" s="13"/>
      <c r="AB317" s="13"/>
      <c r="AC317" s="13"/>
      <c r="AD317" s="13"/>
      <c r="AE317" s="13"/>
      <c r="AF317" s="13"/>
      <c r="AG317" s="13"/>
      <c r="AH317" s="13"/>
      <c r="AI317" s="13"/>
      <c r="AJ317" s="13"/>
      <c r="AK317" s="13"/>
      <c r="AL317" s="13"/>
      <c r="AM317" s="13"/>
      <c r="AO317" s="85"/>
      <c r="AQ317" s="86"/>
      <c r="AU317" s="87"/>
    </row>
    <row r="318" spans="22:47" s="19" customFormat="1" x14ac:dyDescent="0.35">
      <c r="V318" s="85"/>
      <c r="X318" s="85"/>
      <c r="Z318" s="13"/>
      <c r="AA318" s="13"/>
      <c r="AB318" s="13"/>
      <c r="AC318" s="13"/>
      <c r="AD318" s="13"/>
      <c r="AE318" s="13"/>
      <c r="AF318" s="13"/>
      <c r="AG318" s="13"/>
      <c r="AH318" s="13"/>
      <c r="AI318" s="13"/>
      <c r="AJ318" s="13"/>
      <c r="AK318" s="13"/>
      <c r="AL318" s="13"/>
      <c r="AM318" s="13"/>
      <c r="AO318" s="85"/>
      <c r="AQ318" s="86"/>
      <c r="AU318" s="87"/>
    </row>
    <row r="319" spans="22:47" s="19" customFormat="1" x14ac:dyDescent="0.35">
      <c r="V319" s="85"/>
      <c r="X319" s="85"/>
      <c r="Z319" s="13"/>
      <c r="AA319" s="13"/>
      <c r="AB319" s="13"/>
      <c r="AC319" s="13"/>
      <c r="AD319" s="13"/>
      <c r="AE319" s="13"/>
      <c r="AF319" s="13"/>
      <c r="AG319" s="13"/>
      <c r="AH319" s="13"/>
      <c r="AI319" s="13"/>
      <c r="AJ319" s="13"/>
      <c r="AK319" s="13"/>
      <c r="AL319" s="13"/>
      <c r="AM319" s="13"/>
      <c r="AO319" s="85"/>
      <c r="AQ319" s="86"/>
      <c r="AU319" s="87"/>
    </row>
    <row r="320" spans="22:47" s="19" customFormat="1" x14ac:dyDescent="0.35">
      <c r="V320" s="85"/>
      <c r="X320" s="85"/>
      <c r="Z320" s="13"/>
      <c r="AA320" s="13"/>
      <c r="AB320" s="13"/>
      <c r="AC320" s="13"/>
      <c r="AD320" s="13"/>
      <c r="AE320" s="13"/>
      <c r="AF320" s="13"/>
      <c r="AG320" s="13"/>
      <c r="AH320" s="13"/>
      <c r="AI320" s="13"/>
      <c r="AJ320" s="13"/>
      <c r="AK320" s="13"/>
      <c r="AL320" s="13"/>
      <c r="AM320" s="13"/>
      <c r="AO320" s="85"/>
      <c r="AQ320" s="86"/>
      <c r="AU320" s="87"/>
    </row>
    <row r="321" spans="22:47" s="19" customFormat="1" x14ac:dyDescent="0.35">
      <c r="V321" s="85"/>
      <c r="X321" s="85"/>
      <c r="Z321" s="13"/>
      <c r="AA321" s="13"/>
      <c r="AB321" s="13"/>
      <c r="AC321" s="13"/>
      <c r="AD321" s="13"/>
      <c r="AE321" s="13"/>
      <c r="AF321" s="13"/>
      <c r="AG321" s="13"/>
      <c r="AH321" s="13"/>
      <c r="AI321" s="13"/>
      <c r="AJ321" s="13"/>
      <c r="AK321" s="13"/>
      <c r="AL321" s="13"/>
      <c r="AM321" s="13"/>
      <c r="AO321" s="85"/>
      <c r="AQ321" s="86"/>
      <c r="AU321" s="87"/>
    </row>
    <row r="322" spans="22:47" s="19" customFormat="1" x14ac:dyDescent="0.35">
      <c r="V322" s="85"/>
      <c r="X322" s="85"/>
      <c r="Z322" s="13"/>
      <c r="AA322" s="13"/>
      <c r="AB322" s="13"/>
      <c r="AC322" s="13"/>
      <c r="AD322" s="13"/>
      <c r="AE322" s="13"/>
      <c r="AF322" s="13"/>
      <c r="AG322" s="13"/>
      <c r="AH322" s="13"/>
      <c r="AI322" s="13"/>
      <c r="AJ322" s="13"/>
      <c r="AK322" s="13"/>
      <c r="AL322" s="13"/>
      <c r="AM322" s="13"/>
      <c r="AO322" s="85"/>
      <c r="AQ322" s="86"/>
      <c r="AU322" s="87"/>
    </row>
    <row r="323" spans="22:47" s="19" customFormat="1" x14ac:dyDescent="0.35">
      <c r="V323" s="85"/>
      <c r="X323" s="85"/>
      <c r="Z323" s="13"/>
      <c r="AA323" s="13"/>
      <c r="AB323" s="13"/>
      <c r="AC323" s="13"/>
      <c r="AD323" s="13"/>
      <c r="AE323" s="13"/>
      <c r="AF323" s="13"/>
      <c r="AG323" s="13"/>
      <c r="AH323" s="13"/>
      <c r="AI323" s="13"/>
      <c r="AJ323" s="13"/>
      <c r="AK323" s="13"/>
      <c r="AL323" s="13"/>
      <c r="AM323" s="13"/>
      <c r="AO323" s="85"/>
      <c r="AQ323" s="86"/>
      <c r="AU323" s="87"/>
    </row>
    <row r="324" spans="22:47" s="19" customFormat="1" x14ac:dyDescent="0.35">
      <c r="V324" s="85"/>
      <c r="X324" s="85"/>
      <c r="Z324" s="13"/>
      <c r="AA324" s="13"/>
      <c r="AB324" s="13"/>
      <c r="AC324" s="13"/>
      <c r="AD324" s="13"/>
      <c r="AE324" s="13"/>
      <c r="AF324" s="13"/>
      <c r="AG324" s="13"/>
      <c r="AH324" s="13"/>
      <c r="AI324" s="13"/>
      <c r="AJ324" s="13"/>
      <c r="AK324" s="13"/>
      <c r="AL324" s="13"/>
      <c r="AM324" s="13"/>
      <c r="AO324" s="85"/>
      <c r="AQ324" s="86"/>
      <c r="AU324" s="87"/>
    </row>
    <row r="325" spans="22:47" s="19" customFormat="1" x14ac:dyDescent="0.35">
      <c r="V325" s="85"/>
      <c r="X325" s="85"/>
      <c r="Z325" s="13"/>
      <c r="AA325" s="13"/>
      <c r="AB325" s="13"/>
      <c r="AC325" s="13"/>
      <c r="AD325" s="13"/>
      <c r="AE325" s="13"/>
      <c r="AF325" s="13"/>
      <c r="AG325" s="13"/>
      <c r="AH325" s="13"/>
      <c r="AI325" s="13"/>
      <c r="AJ325" s="13"/>
      <c r="AK325" s="13"/>
      <c r="AL325" s="13"/>
      <c r="AM325" s="13"/>
      <c r="AO325" s="85"/>
      <c r="AQ325" s="86"/>
      <c r="AU325" s="87"/>
    </row>
    <row r="326" spans="22:47" s="19" customFormat="1" x14ac:dyDescent="0.35">
      <c r="V326" s="85"/>
      <c r="X326" s="85"/>
      <c r="Z326" s="13"/>
      <c r="AA326" s="13"/>
      <c r="AB326" s="13"/>
      <c r="AC326" s="13"/>
      <c r="AD326" s="13"/>
      <c r="AE326" s="13"/>
      <c r="AF326" s="13"/>
      <c r="AG326" s="13"/>
      <c r="AH326" s="13"/>
      <c r="AI326" s="13"/>
      <c r="AJ326" s="13"/>
      <c r="AK326" s="13"/>
      <c r="AL326" s="13"/>
      <c r="AM326" s="13"/>
      <c r="AO326" s="85"/>
      <c r="AQ326" s="86"/>
      <c r="AU326" s="87"/>
    </row>
    <row r="327" spans="22:47" s="19" customFormat="1" x14ac:dyDescent="0.35">
      <c r="V327" s="85"/>
      <c r="X327" s="85"/>
      <c r="Z327" s="13"/>
      <c r="AA327" s="13"/>
      <c r="AB327" s="13"/>
      <c r="AC327" s="13"/>
      <c r="AD327" s="13"/>
      <c r="AE327" s="13"/>
      <c r="AF327" s="13"/>
      <c r="AG327" s="13"/>
      <c r="AH327" s="13"/>
      <c r="AI327" s="13"/>
      <c r="AJ327" s="13"/>
      <c r="AK327" s="13"/>
      <c r="AL327" s="13"/>
      <c r="AM327" s="13"/>
      <c r="AO327" s="85"/>
      <c r="AQ327" s="86"/>
      <c r="AU327" s="87"/>
    </row>
    <row r="328" spans="22:47" s="19" customFormat="1" x14ac:dyDescent="0.35">
      <c r="V328" s="85"/>
      <c r="X328" s="85"/>
      <c r="Z328" s="13"/>
      <c r="AA328" s="13"/>
      <c r="AB328" s="13"/>
      <c r="AC328" s="13"/>
      <c r="AD328" s="13"/>
      <c r="AE328" s="13"/>
      <c r="AF328" s="13"/>
      <c r="AG328" s="13"/>
      <c r="AH328" s="13"/>
      <c r="AI328" s="13"/>
      <c r="AJ328" s="13"/>
      <c r="AK328" s="13"/>
      <c r="AL328" s="13"/>
      <c r="AM328" s="13"/>
      <c r="AO328" s="85"/>
      <c r="AQ328" s="86"/>
      <c r="AU328" s="87"/>
    </row>
    <row r="329" spans="22:47" s="19" customFormat="1" x14ac:dyDescent="0.35">
      <c r="V329" s="85"/>
      <c r="X329" s="85"/>
      <c r="Z329" s="13"/>
      <c r="AA329" s="13"/>
      <c r="AB329" s="13"/>
      <c r="AC329" s="13"/>
      <c r="AD329" s="13"/>
      <c r="AE329" s="13"/>
      <c r="AF329" s="13"/>
      <c r="AG329" s="13"/>
      <c r="AH329" s="13"/>
      <c r="AI329" s="13"/>
      <c r="AJ329" s="13"/>
      <c r="AK329" s="13"/>
      <c r="AL329" s="13"/>
      <c r="AM329" s="13"/>
      <c r="AO329" s="85"/>
      <c r="AQ329" s="86"/>
      <c r="AU329" s="87"/>
    </row>
    <row r="330" spans="22:47" s="19" customFormat="1" x14ac:dyDescent="0.35">
      <c r="V330" s="85"/>
      <c r="X330" s="85"/>
      <c r="Z330" s="13"/>
      <c r="AA330" s="13"/>
      <c r="AB330" s="13"/>
      <c r="AC330" s="13"/>
      <c r="AD330" s="13"/>
      <c r="AE330" s="13"/>
      <c r="AF330" s="13"/>
      <c r="AG330" s="13"/>
      <c r="AH330" s="13"/>
      <c r="AI330" s="13"/>
      <c r="AJ330" s="13"/>
      <c r="AK330" s="13"/>
      <c r="AL330" s="13"/>
      <c r="AM330" s="13"/>
      <c r="AO330" s="85"/>
      <c r="AQ330" s="86"/>
      <c r="AU330" s="87"/>
    </row>
    <row r="331" spans="22:47" s="19" customFormat="1" x14ac:dyDescent="0.35">
      <c r="V331" s="85"/>
      <c r="X331" s="85"/>
      <c r="Z331" s="13"/>
      <c r="AA331" s="13"/>
      <c r="AB331" s="13"/>
      <c r="AC331" s="13"/>
      <c r="AD331" s="13"/>
      <c r="AE331" s="13"/>
      <c r="AF331" s="13"/>
      <c r="AG331" s="13"/>
      <c r="AH331" s="13"/>
      <c r="AI331" s="13"/>
      <c r="AJ331" s="13"/>
      <c r="AK331" s="13"/>
      <c r="AL331" s="13"/>
      <c r="AM331" s="13"/>
      <c r="AO331" s="85"/>
      <c r="AQ331" s="86"/>
      <c r="AU331" s="87"/>
    </row>
    <row r="332" spans="22:47" s="19" customFormat="1" x14ac:dyDescent="0.35">
      <c r="V332" s="85"/>
      <c r="X332" s="85"/>
      <c r="Z332" s="13"/>
      <c r="AA332" s="13"/>
      <c r="AB332" s="13"/>
      <c r="AC332" s="13"/>
      <c r="AD332" s="13"/>
      <c r="AE332" s="13"/>
      <c r="AF332" s="13"/>
      <c r="AG332" s="13"/>
      <c r="AH332" s="13"/>
      <c r="AI332" s="13"/>
      <c r="AJ332" s="13"/>
      <c r="AK332" s="13"/>
      <c r="AL332" s="13"/>
      <c r="AM332" s="13"/>
      <c r="AO332" s="85"/>
      <c r="AQ332" s="86"/>
      <c r="AU332" s="87"/>
    </row>
    <row r="333" spans="22:47" s="19" customFormat="1" x14ac:dyDescent="0.35">
      <c r="V333" s="85"/>
      <c r="X333" s="85"/>
      <c r="Z333" s="13"/>
      <c r="AA333" s="13"/>
      <c r="AB333" s="13"/>
      <c r="AC333" s="13"/>
      <c r="AD333" s="13"/>
      <c r="AE333" s="13"/>
      <c r="AF333" s="13"/>
      <c r="AG333" s="13"/>
      <c r="AH333" s="13"/>
      <c r="AI333" s="13"/>
      <c r="AJ333" s="13"/>
      <c r="AK333" s="13"/>
      <c r="AL333" s="13"/>
      <c r="AM333" s="13"/>
      <c r="AO333" s="85"/>
      <c r="AQ333" s="86"/>
      <c r="AU333" s="87"/>
    </row>
    <row r="334" spans="22:47" s="19" customFormat="1" x14ac:dyDescent="0.35">
      <c r="V334" s="85"/>
      <c r="X334" s="85"/>
      <c r="Z334" s="13"/>
      <c r="AA334" s="13"/>
      <c r="AB334" s="13"/>
      <c r="AC334" s="13"/>
      <c r="AD334" s="13"/>
      <c r="AE334" s="13"/>
      <c r="AF334" s="13"/>
      <c r="AG334" s="13"/>
      <c r="AH334" s="13"/>
      <c r="AI334" s="13"/>
      <c r="AJ334" s="13"/>
      <c r="AK334" s="13"/>
      <c r="AL334" s="13"/>
      <c r="AM334" s="13"/>
      <c r="AO334" s="85"/>
      <c r="AQ334" s="86"/>
      <c r="AU334" s="87"/>
    </row>
    <row r="335" spans="22:47" s="19" customFormat="1" x14ac:dyDescent="0.35">
      <c r="V335" s="85"/>
      <c r="X335" s="85"/>
      <c r="Z335" s="13"/>
      <c r="AA335" s="13"/>
      <c r="AB335" s="13"/>
      <c r="AC335" s="13"/>
      <c r="AD335" s="13"/>
      <c r="AE335" s="13"/>
      <c r="AF335" s="13"/>
      <c r="AG335" s="13"/>
      <c r="AH335" s="13"/>
      <c r="AI335" s="13"/>
      <c r="AJ335" s="13"/>
      <c r="AK335" s="13"/>
      <c r="AL335" s="13"/>
      <c r="AM335" s="13"/>
      <c r="AO335" s="85"/>
      <c r="AQ335" s="86"/>
      <c r="AU335" s="87"/>
    </row>
    <row r="336" spans="22:47" s="19" customFormat="1" x14ac:dyDescent="0.35">
      <c r="V336" s="85"/>
      <c r="X336" s="85"/>
      <c r="Z336" s="13"/>
      <c r="AA336" s="13"/>
      <c r="AB336" s="13"/>
      <c r="AC336" s="13"/>
      <c r="AD336" s="13"/>
      <c r="AE336" s="13"/>
      <c r="AF336" s="13"/>
      <c r="AG336" s="13"/>
      <c r="AH336" s="13"/>
      <c r="AI336" s="13"/>
      <c r="AJ336" s="13"/>
      <c r="AK336" s="13"/>
      <c r="AL336" s="13"/>
      <c r="AM336" s="13"/>
      <c r="AO336" s="85"/>
      <c r="AQ336" s="86"/>
      <c r="AU336" s="87"/>
    </row>
    <row r="337" spans="22:47" s="19" customFormat="1" x14ac:dyDescent="0.35">
      <c r="V337" s="85"/>
      <c r="X337" s="85"/>
      <c r="Z337" s="13"/>
      <c r="AA337" s="13"/>
      <c r="AB337" s="13"/>
      <c r="AC337" s="13"/>
      <c r="AD337" s="13"/>
      <c r="AE337" s="13"/>
      <c r="AF337" s="13"/>
      <c r="AG337" s="13"/>
      <c r="AH337" s="13"/>
      <c r="AI337" s="13"/>
      <c r="AJ337" s="13"/>
      <c r="AK337" s="13"/>
      <c r="AL337" s="13"/>
      <c r="AM337" s="13"/>
      <c r="AO337" s="85"/>
      <c r="AQ337" s="86"/>
      <c r="AU337" s="87"/>
    </row>
    <row r="338" spans="22:47" s="19" customFormat="1" x14ac:dyDescent="0.35">
      <c r="V338" s="85"/>
      <c r="X338" s="85"/>
      <c r="Z338" s="13"/>
      <c r="AA338" s="13"/>
      <c r="AB338" s="13"/>
      <c r="AC338" s="13"/>
      <c r="AD338" s="13"/>
      <c r="AE338" s="13"/>
      <c r="AF338" s="13"/>
      <c r="AG338" s="13"/>
      <c r="AH338" s="13"/>
      <c r="AI338" s="13"/>
      <c r="AJ338" s="13"/>
      <c r="AK338" s="13"/>
      <c r="AL338" s="13"/>
      <c r="AM338" s="13"/>
      <c r="AO338" s="85"/>
      <c r="AQ338" s="86"/>
      <c r="AU338" s="87"/>
    </row>
    <row r="339" spans="22:47" s="19" customFormat="1" x14ac:dyDescent="0.35">
      <c r="V339" s="85"/>
      <c r="X339" s="85"/>
      <c r="Z339" s="13"/>
      <c r="AA339" s="13"/>
      <c r="AB339" s="13"/>
      <c r="AC339" s="13"/>
      <c r="AD339" s="13"/>
      <c r="AE339" s="13"/>
      <c r="AF339" s="13"/>
      <c r="AG339" s="13"/>
      <c r="AH339" s="13"/>
      <c r="AI339" s="13"/>
      <c r="AJ339" s="13"/>
      <c r="AK339" s="13"/>
      <c r="AL339" s="13"/>
      <c r="AM339" s="13"/>
      <c r="AO339" s="85"/>
      <c r="AQ339" s="86"/>
      <c r="AU339" s="87"/>
    </row>
    <row r="340" spans="22:47" s="19" customFormat="1" x14ac:dyDescent="0.35">
      <c r="V340" s="85"/>
      <c r="X340" s="85"/>
      <c r="Z340" s="13"/>
      <c r="AA340" s="13"/>
      <c r="AB340" s="13"/>
      <c r="AC340" s="13"/>
      <c r="AD340" s="13"/>
      <c r="AE340" s="13"/>
      <c r="AF340" s="13"/>
      <c r="AG340" s="13"/>
      <c r="AH340" s="13"/>
      <c r="AI340" s="13"/>
      <c r="AJ340" s="13"/>
      <c r="AK340" s="13"/>
      <c r="AL340" s="13"/>
      <c r="AM340" s="13"/>
      <c r="AO340" s="85"/>
      <c r="AQ340" s="86"/>
      <c r="AU340" s="87"/>
    </row>
    <row r="341" spans="22:47" s="19" customFormat="1" x14ac:dyDescent="0.35">
      <c r="V341" s="85"/>
      <c r="X341" s="85"/>
      <c r="Z341" s="13"/>
      <c r="AA341" s="13"/>
      <c r="AB341" s="13"/>
      <c r="AC341" s="13"/>
      <c r="AD341" s="13"/>
      <c r="AE341" s="13"/>
      <c r="AF341" s="13"/>
      <c r="AG341" s="13"/>
      <c r="AH341" s="13"/>
      <c r="AI341" s="13"/>
      <c r="AJ341" s="13"/>
      <c r="AK341" s="13"/>
      <c r="AL341" s="13"/>
      <c r="AM341" s="13"/>
      <c r="AO341" s="85"/>
      <c r="AQ341" s="86"/>
      <c r="AU341" s="87"/>
    </row>
    <row r="342" spans="22:47" s="19" customFormat="1" x14ac:dyDescent="0.35">
      <c r="V342" s="85"/>
      <c r="X342" s="85"/>
      <c r="Z342" s="13"/>
      <c r="AA342" s="13"/>
      <c r="AB342" s="13"/>
      <c r="AC342" s="13"/>
      <c r="AD342" s="13"/>
      <c r="AE342" s="13"/>
      <c r="AF342" s="13"/>
      <c r="AG342" s="13"/>
      <c r="AH342" s="13"/>
      <c r="AI342" s="13"/>
      <c r="AJ342" s="13"/>
      <c r="AK342" s="13"/>
      <c r="AL342" s="13"/>
      <c r="AM342" s="13"/>
      <c r="AO342" s="85"/>
      <c r="AQ342" s="86"/>
      <c r="AU342" s="87"/>
    </row>
    <row r="343" spans="22:47" s="19" customFormat="1" x14ac:dyDescent="0.35">
      <c r="V343" s="85"/>
      <c r="X343" s="85"/>
      <c r="Z343" s="13"/>
      <c r="AA343" s="13"/>
      <c r="AB343" s="13"/>
      <c r="AC343" s="13"/>
      <c r="AD343" s="13"/>
      <c r="AE343" s="13"/>
      <c r="AF343" s="13"/>
      <c r="AG343" s="13"/>
      <c r="AH343" s="13"/>
      <c r="AI343" s="13"/>
      <c r="AJ343" s="13"/>
      <c r="AK343" s="13"/>
      <c r="AL343" s="13"/>
      <c r="AM343" s="13"/>
      <c r="AO343" s="85"/>
      <c r="AQ343" s="86"/>
      <c r="AU343" s="87"/>
    </row>
    <row r="344" spans="22:47" s="19" customFormat="1" x14ac:dyDescent="0.35">
      <c r="V344" s="85"/>
      <c r="X344" s="85"/>
      <c r="Z344" s="13"/>
      <c r="AA344" s="13"/>
      <c r="AB344" s="13"/>
      <c r="AC344" s="13"/>
      <c r="AD344" s="13"/>
      <c r="AE344" s="13"/>
      <c r="AF344" s="13"/>
      <c r="AG344" s="13"/>
      <c r="AH344" s="13"/>
      <c r="AI344" s="13"/>
      <c r="AJ344" s="13"/>
      <c r="AK344" s="13"/>
      <c r="AL344" s="13"/>
      <c r="AM344" s="13"/>
      <c r="AO344" s="85"/>
      <c r="AQ344" s="86"/>
      <c r="AU344" s="87"/>
    </row>
    <row r="345" spans="22:47" s="19" customFormat="1" x14ac:dyDescent="0.35">
      <c r="V345" s="85"/>
      <c r="X345" s="85"/>
      <c r="Z345" s="13"/>
      <c r="AA345" s="13"/>
      <c r="AB345" s="13"/>
      <c r="AC345" s="13"/>
      <c r="AD345" s="13"/>
      <c r="AE345" s="13"/>
      <c r="AF345" s="13"/>
      <c r="AG345" s="13"/>
      <c r="AH345" s="13"/>
      <c r="AI345" s="13"/>
      <c r="AJ345" s="13"/>
      <c r="AK345" s="13"/>
      <c r="AL345" s="13"/>
      <c r="AM345" s="13"/>
      <c r="AO345" s="85"/>
      <c r="AQ345" s="86"/>
      <c r="AU345" s="87"/>
    </row>
    <row r="346" spans="22:47" s="19" customFormat="1" x14ac:dyDescent="0.35">
      <c r="V346" s="85"/>
      <c r="X346" s="85"/>
      <c r="Z346" s="13"/>
      <c r="AA346" s="13"/>
      <c r="AB346" s="13"/>
      <c r="AC346" s="13"/>
      <c r="AD346" s="13"/>
      <c r="AE346" s="13"/>
      <c r="AF346" s="13"/>
      <c r="AG346" s="13"/>
      <c r="AH346" s="13"/>
      <c r="AI346" s="13"/>
      <c r="AJ346" s="13"/>
      <c r="AK346" s="13"/>
      <c r="AL346" s="13"/>
      <c r="AM346" s="13"/>
      <c r="AO346" s="85"/>
      <c r="AQ346" s="86"/>
      <c r="AU346" s="87"/>
    </row>
    <row r="347" spans="22:47" s="19" customFormat="1" x14ac:dyDescent="0.35">
      <c r="V347" s="85"/>
      <c r="X347" s="85"/>
      <c r="Z347" s="13"/>
      <c r="AA347" s="13"/>
      <c r="AB347" s="13"/>
      <c r="AC347" s="13"/>
      <c r="AD347" s="13"/>
      <c r="AE347" s="13"/>
      <c r="AF347" s="13"/>
      <c r="AG347" s="13"/>
      <c r="AH347" s="13"/>
      <c r="AI347" s="13"/>
      <c r="AJ347" s="13"/>
      <c r="AK347" s="13"/>
      <c r="AL347" s="13"/>
      <c r="AM347" s="13"/>
      <c r="AO347" s="85"/>
      <c r="AQ347" s="86"/>
      <c r="AU347" s="87"/>
    </row>
    <row r="348" spans="22:47" s="19" customFormat="1" x14ac:dyDescent="0.35">
      <c r="V348" s="85"/>
      <c r="X348" s="85"/>
      <c r="Z348" s="13"/>
      <c r="AA348" s="13"/>
      <c r="AB348" s="13"/>
      <c r="AC348" s="13"/>
      <c r="AD348" s="13"/>
      <c r="AE348" s="13"/>
      <c r="AF348" s="13"/>
      <c r="AG348" s="13"/>
      <c r="AH348" s="13"/>
      <c r="AI348" s="13"/>
      <c r="AJ348" s="13"/>
      <c r="AK348" s="13"/>
      <c r="AL348" s="13"/>
      <c r="AM348" s="13"/>
      <c r="AO348" s="85"/>
      <c r="AQ348" s="86"/>
      <c r="AU348" s="87"/>
    </row>
    <row r="349" spans="22:47" s="19" customFormat="1" x14ac:dyDescent="0.35">
      <c r="V349" s="85"/>
      <c r="X349" s="85"/>
      <c r="Z349" s="13"/>
      <c r="AA349" s="13"/>
      <c r="AB349" s="13"/>
      <c r="AC349" s="13"/>
      <c r="AD349" s="13"/>
      <c r="AE349" s="13"/>
      <c r="AF349" s="13"/>
      <c r="AG349" s="13"/>
      <c r="AH349" s="13"/>
      <c r="AI349" s="13"/>
      <c r="AJ349" s="13"/>
      <c r="AK349" s="13"/>
      <c r="AL349" s="13"/>
      <c r="AM349" s="13"/>
      <c r="AO349" s="85"/>
      <c r="AQ349" s="86"/>
      <c r="AU349" s="87"/>
    </row>
    <row r="350" spans="22:47" s="19" customFormat="1" x14ac:dyDescent="0.35">
      <c r="V350" s="85"/>
      <c r="X350" s="85"/>
      <c r="Z350" s="13"/>
      <c r="AA350" s="13"/>
      <c r="AB350" s="13"/>
      <c r="AC350" s="13"/>
      <c r="AD350" s="13"/>
      <c r="AE350" s="13"/>
      <c r="AF350" s="13"/>
      <c r="AG350" s="13"/>
      <c r="AH350" s="13"/>
      <c r="AI350" s="13"/>
      <c r="AJ350" s="13"/>
      <c r="AK350" s="13"/>
      <c r="AL350" s="13"/>
      <c r="AM350" s="13"/>
      <c r="AO350" s="85"/>
      <c r="AQ350" s="86"/>
      <c r="AU350" s="87"/>
    </row>
    <row r="351" spans="22:47" s="19" customFormat="1" x14ac:dyDescent="0.35">
      <c r="V351" s="85"/>
      <c r="X351" s="85"/>
      <c r="Z351" s="13"/>
      <c r="AA351" s="13"/>
      <c r="AB351" s="13"/>
      <c r="AC351" s="13"/>
      <c r="AD351" s="13"/>
      <c r="AE351" s="13"/>
      <c r="AF351" s="13"/>
      <c r="AG351" s="13"/>
      <c r="AH351" s="13"/>
      <c r="AI351" s="13"/>
      <c r="AJ351" s="13"/>
      <c r="AK351" s="13"/>
      <c r="AL351" s="13"/>
      <c r="AM351" s="13"/>
      <c r="AO351" s="85"/>
      <c r="AQ351" s="86"/>
      <c r="AU351" s="87"/>
    </row>
    <row r="352" spans="22:47" s="19" customFormat="1" x14ac:dyDescent="0.35">
      <c r="V352" s="85"/>
      <c r="X352" s="85"/>
      <c r="Z352" s="13"/>
      <c r="AA352" s="13"/>
      <c r="AB352" s="13"/>
      <c r="AC352" s="13"/>
      <c r="AD352" s="13"/>
      <c r="AE352" s="13"/>
      <c r="AF352" s="13"/>
      <c r="AG352" s="13"/>
      <c r="AH352" s="13"/>
      <c r="AI352" s="13"/>
      <c r="AJ352" s="13"/>
      <c r="AK352" s="13"/>
      <c r="AL352" s="13"/>
      <c r="AM352" s="13"/>
      <c r="AO352" s="85"/>
      <c r="AQ352" s="86"/>
      <c r="AU352" s="87"/>
    </row>
    <row r="353" spans="22:47" s="19" customFormat="1" x14ac:dyDescent="0.35">
      <c r="V353" s="85"/>
      <c r="X353" s="85"/>
      <c r="Z353" s="13"/>
      <c r="AA353" s="13"/>
      <c r="AB353" s="13"/>
      <c r="AC353" s="13"/>
      <c r="AD353" s="13"/>
      <c r="AE353" s="13"/>
      <c r="AF353" s="13"/>
      <c r="AG353" s="13"/>
      <c r="AH353" s="13"/>
      <c r="AI353" s="13"/>
      <c r="AJ353" s="13"/>
      <c r="AK353" s="13"/>
      <c r="AL353" s="13"/>
      <c r="AM353" s="13"/>
      <c r="AO353" s="85"/>
      <c r="AQ353" s="86"/>
      <c r="AU353" s="87"/>
    </row>
    <row r="354" spans="22:47" s="19" customFormat="1" x14ac:dyDescent="0.35">
      <c r="V354" s="85"/>
      <c r="X354" s="85"/>
      <c r="Z354" s="13"/>
      <c r="AA354" s="13"/>
      <c r="AB354" s="13"/>
      <c r="AC354" s="13"/>
      <c r="AD354" s="13"/>
      <c r="AE354" s="13"/>
      <c r="AF354" s="13"/>
      <c r="AG354" s="13"/>
      <c r="AH354" s="13"/>
      <c r="AI354" s="13"/>
      <c r="AJ354" s="13"/>
      <c r="AK354" s="13"/>
      <c r="AL354" s="13"/>
      <c r="AM354" s="13"/>
      <c r="AO354" s="85"/>
      <c r="AQ354" s="86"/>
      <c r="AU354" s="87"/>
    </row>
    <row r="355" spans="22:47" s="19" customFormat="1" x14ac:dyDescent="0.35">
      <c r="V355" s="85"/>
      <c r="X355" s="85"/>
      <c r="Z355" s="13"/>
      <c r="AA355" s="13"/>
      <c r="AB355" s="13"/>
      <c r="AC355" s="13"/>
      <c r="AD355" s="13"/>
      <c r="AE355" s="13"/>
      <c r="AF355" s="13"/>
      <c r="AG355" s="13"/>
      <c r="AH355" s="13"/>
      <c r="AI355" s="13"/>
      <c r="AJ355" s="13"/>
      <c r="AK355" s="13"/>
      <c r="AL355" s="13"/>
      <c r="AM355" s="13"/>
      <c r="AO355" s="85"/>
      <c r="AQ355" s="86"/>
      <c r="AU355" s="87"/>
    </row>
    <row r="356" spans="22:47" s="19" customFormat="1" x14ac:dyDescent="0.35">
      <c r="V356" s="85"/>
      <c r="X356" s="85"/>
      <c r="Z356" s="13"/>
      <c r="AA356" s="13"/>
      <c r="AB356" s="13"/>
      <c r="AC356" s="13"/>
      <c r="AD356" s="13"/>
      <c r="AE356" s="13"/>
      <c r="AF356" s="13"/>
      <c r="AG356" s="13"/>
      <c r="AH356" s="13"/>
      <c r="AI356" s="13"/>
      <c r="AJ356" s="13"/>
      <c r="AK356" s="13"/>
      <c r="AL356" s="13"/>
      <c r="AM356" s="13"/>
      <c r="AO356" s="85"/>
      <c r="AQ356" s="86"/>
      <c r="AU356" s="87"/>
    </row>
    <row r="357" spans="22:47" s="19" customFormat="1" x14ac:dyDescent="0.35">
      <c r="V357" s="85"/>
      <c r="X357" s="85"/>
      <c r="Z357" s="13"/>
      <c r="AA357" s="13"/>
      <c r="AB357" s="13"/>
      <c r="AC357" s="13"/>
      <c r="AD357" s="13"/>
      <c r="AE357" s="13"/>
      <c r="AF357" s="13"/>
      <c r="AG357" s="13"/>
      <c r="AH357" s="13"/>
      <c r="AI357" s="13"/>
      <c r="AJ357" s="13"/>
      <c r="AK357" s="13"/>
      <c r="AL357" s="13"/>
      <c r="AM357" s="13"/>
      <c r="AO357" s="85"/>
      <c r="AQ357" s="86"/>
      <c r="AU357" s="87"/>
    </row>
    <row r="358" spans="22:47" s="19" customFormat="1" x14ac:dyDescent="0.35">
      <c r="V358" s="85"/>
      <c r="X358" s="85"/>
      <c r="Z358" s="13"/>
      <c r="AA358" s="13"/>
      <c r="AB358" s="13"/>
      <c r="AC358" s="13"/>
      <c r="AD358" s="13"/>
      <c r="AE358" s="13"/>
      <c r="AF358" s="13"/>
      <c r="AG358" s="13"/>
      <c r="AH358" s="13"/>
      <c r="AI358" s="13"/>
      <c r="AJ358" s="13"/>
      <c r="AK358" s="13"/>
      <c r="AL358" s="13"/>
      <c r="AM358" s="13"/>
      <c r="AO358" s="85"/>
      <c r="AQ358" s="86"/>
      <c r="AU358" s="87"/>
    </row>
    <row r="359" spans="22:47" s="19" customFormat="1" x14ac:dyDescent="0.35">
      <c r="V359" s="85"/>
      <c r="X359" s="85"/>
      <c r="Z359" s="13"/>
      <c r="AA359" s="13"/>
      <c r="AB359" s="13"/>
      <c r="AC359" s="13"/>
      <c r="AD359" s="13"/>
      <c r="AE359" s="13"/>
      <c r="AF359" s="13"/>
      <c r="AG359" s="13"/>
      <c r="AH359" s="13"/>
      <c r="AI359" s="13"/>
      <c r="AJ359" s="13"/>
      <c r="AK359" s="13"/>
      <c r="AL359" s="13"/>
      <c r="AM359" s="13"/>
      <c r="AO359" s="85"/>
      <c r="AQ359" s="86"/>
      <c r="AU359" s="87"/>
    </row>
    <row r="360" spans="22:47" s="19" customFormat="1" x14ac:dyDescent="0.35">
      <c r="V360" s="85"/>
      <c r="X360" s="85"/>
      <c r="Z360" s="13"/>
      <c r="AA360" s="13"/>
      <c r="AB360" s="13"/>
      <c r="AC360" s="13"/>
      <c r="AD360" s="13"/>
      <c r="AE360" s="13"/>
      <c r="AF360" s="13"/>
      <c r="AG360" s="13"/>
      <c r="AH360" s="13"/>
      <c r="AI360" s="13"/>
      <c r="AJ360" s="13"/>
      <c r="AK360" s="13"/>
      <c r="AL360" s="13"/>
      <c r="AM360" s="13"/>
      <c r="AO360" s="85"/>
      <c r="AQ360" s="86"/>
      <c r="AU360" s="87"/>
    </row>
    <row r="361" spans="22:47" s="19" customFormat="1" x14ac:dyDescent="0.35">
      <c r="V361" s="85"/>
      <c r="X361" s="85"/>
      <c r="Z361" s="13"/>
      <c r="AA361" s="13"/>
      <c r="AB361" s="13"/>
      <c r="AC361" s="13"/>
      <c r="AD361" s="13"/>
      <c r="AE361" s="13"/>
      <c r="AF361" s="13"/>
      <c r="AG361" s="13"/>
      <c r="AH361" s="13"/>
      <c r="AI361" s="13"/>
      <c r="AJ361" s="13"/>
      <c r="AK361" s="13"/>
      <c r="AL361" s="13"/>
      <c r="AM361" s="13"/>
      <c r="AO361" s="85"/>
      <c r="AQ361" s="86"/>
      <c r="AU361" s="87"/>
    </row>
    <row r="362" spans="22:47" s="19" customFormat="1" x14ac:dyDescent="0.35">
      <c r="V362" s="85"/>
      <c r="X362" s="85"/>
      <c r="Z362" s="13"/>
      <c r="AA362" s="13"/>
      <c r="AB362" s="13"/>
      <c r="AC362" s="13"/>
      <c r="AD362" s="13"/>
      <c r="AE362" s="13"/>
      <c r="AF362" s="13"/>
      <c r="AG362" s="13"/>
      <c r="AH362" s="13"/>
      <c r="AI362" s="13"/>
      <c r="AJ362" s="13"/>
      <c r="AK362" s="13"/>
      <c r="AL362" s="13"/>
      <c r="AM362" s="13"/>
      <c r="AO362" s="85"/>
      <c r="AQ362" s="86"/>
      <c r="AU362" s="87"/>
    </row>
    <row r="363" spans="22:47" s="19" customFormat="1" x14ac:dyDescent="0.35">
      <c r="V363" s="85"/>
      <c r="X363" s="85"/>
      <c r="Z363" s="13"/>
      <c r="AA363" s="13"/>
      <c r="AB363" s="13"/>
      <c r="AC363" s="13"/>
      <c r="AD363" s="13"/>
      <c r="AE363" s="13"/>
      <c r="AF363" s="13"/>
      <c r="AG363" s="13"/>
      <c r="AH363" s="13"/>
      <c r="AI363" s="13"/>
      <c r="AJ363" s="13"/>
      <c r="AK363" s="13"/>
      <c r="AL363" s="13"/>
      <c r="AM363" s="13"/>
      <c r="AO363" s="85"/>
      <c r="AQ363" s="86"/>
      <c r="AU363" s="87"/>
    </row>
    <row r="364" spans="22:47" s="19" customFormat="1" x14ac:dyDescent="0.35">
      <c r="V364" s="85"/>
      <c r="X364" s="85"/>
      <c r="Z364" s="13"/>
      <c r="AA364" s="13"/>
      <c r="AB364" s="13"/>
      <c r="AC364" s="13"/>
      <c r="AD364" s="13"/>
      <c r="AE364" s="13"/>
      <c r="AF364" s="13"/>
      <c r="AG364" s="13"/>
      <c r="AH364" s="13"/>
      <c r="AI364" s="13"/>
      <c r="AJ364" s="13"/>
      <c r="AK364" s="13"/>
      <c r="AL364" s="13"/>
      <c r="AM364" s="13"/>
      <c r="AO364" s="85"/>
      <c r="AQ364" s="86"/>
      <c r="AU364" s="87"/>
    </row>
    <row r="365" spans="22:47" s="19" customFormat="1" x14ac:dyDescent="0.35">
      <c r="V365" s="85"/>
      <c r="X365" s="85"/>
      <c r="Z365" s="13"/>
      <c r="AA365" s="13"/>
      <c r="AB365" s="13"/>
      <c r="AC365" s="13"/>
      <c r="AD365" s="13"/>
      <c r="AE365" s="13"/>
      <c r="AF365" s="13"/>
      <c r="AG365" s="13"/>
      <c r="AH365" s="13"/>
      <c r="AI365" s="13"/>
      <c r="AJ365" s="13"/>
      <c r="AK365" s="13"/>
      <c r="AL365" s="13"/>
      <c r="AM365" s="13"/>
      <c r="AO365" s="85"/>
      <c r="AQ365" s="86"/>
      <c r="AU365" s="87"/>
    </row>
    <row r="366" spans="22:47" s="19" customFormat="1" x14ac:dyDescent="0.35">
      <c r="V366" s="85"/>
      <c r="X366" s="85"/>
      <c r="Z366" s="13"/>
      <c r="AA366" s="13"/>
      <c r="AB366" s="13"/>
      <c r="AC366" s="13"/>
      <c r="AD366" s="13"/>
      <c r="AE366" s="13"/>
      <c r="AF366" s="13"/>
      <c r="AG366" s="13"/>
      <c r="AH366" s="13"/>
      <c r="AI366" s="13"/>
      <c r="AJ366" s="13"/>
      <c r="AK366" s="13"/>
      <c r="AL366" s="13"/>
      <c r="AM366" s="13"/>
      <c r="AO366" s="85"/>
      <c r="AQ366" s="86"/>
      <c r="AU366" s="87"/>
    </row>
    <row r="367" spans="22:47" s="19" customFormat="1" x14ac:dyDescent="0.35">
      <c r="V367" s="85"/>
      <c r="X367" s="85"/>
      <c r="Z367" s="13"/>
      <c r="AA367" s="13"/>
      <c r="AB367" s="13"/>
      <c r="AC367" s="13"/>
      <c r="AD367" s="13"/>
      <c r="AE367" s="13"/>
      <c r="AF367" s="13"/>
      <c r="AG367" s="13"/>
      <c r="AH367" s="13"/>
      <c r="AI367" s="13"/>
      <c r="AJ367" s="13"/>
      <c r="AK367" s="13"/>
      <c r="AL367" s="13"/>
      <c r="AM367" s="13"/>
      <c r="AO367" s="85"/>
      <c r="AQ367" s="86"/>
      <c r="AU367" s="87"/>
    </row>
    <row r="368" spans="22:47" s="19" customFormat="1" x14ac:dyDescent="0.35">
      <c r="V368" s="85"/>
      <c r="X368" s="85"/>
      <c r="Z368" s="13"/>
      <c r="AA368" s="13"/>
      <c r="AB368" s="13"/>
      <c r="AC368" s="13"/>
      <c r="AD368" s="13"/>
      <c r="AE368" s="13"/>
      <c r="AF368" s="13"/>
      <c r="AG368" s="13"/>
      <c r="AH368" s="13"/>
      <c r="AI368" s="13"/>
      <c r="AJ368" s="13"/>
      <c r="AK368" s="13"/>
      <c r="AL368" s="13"/>
      <c r="AM368" s="13"/>
      <c r="AO368" s="85"/>
      <c r="AQ368" s="86"/>
      <c r="AU368" s="87"/>
    </row>
    <row r="369" spans="22:47" s="19" customFormat="1" x14ac:dyDescent="0.35">
      <c r="V369" s="85"/>
      <c r="X369" s="85"/>
      <c r="Z369" s="13"/>
      <c r="AA369" s="13"/>
      <c r="AB369" s="13"/>
      <c r="AC369" s="13"/>
      <c r="AD369" s="13"/>
      <c r="AE369" s="13"/>
      <c r="AF369" s="13"/>
      <c r="AG369" s="13"/>
      <c r="AH369" s="13"/>
      <c r="AI369" s="13"/>
      <c r="AJ369" s="13"/>
      <c r="AK369" s="13"/>
      <c r="AL369" s="13"/>
      <c r="AM369" s="13"/>
      <c r="AO369" s="85"/>
      <c r="AQ369" s="86"/>
      <c r="AU369" s="87"/>
    </row>
    <row r="370" spans="22:47" s="19" customFormat="1" x14ac:dyDescent="0.35">
      <c r="V370" s="85"/>
      <c r="X370" s="85"/>
      <c r="Z370" s="13"/>
      <c r="AA370" s="13"/>
      <c r="AB370" s="13"/>
      <c r="AC370" s="13"/>
      <c r="AD370" s="13"/>
      <c r="AE370" s="13"/>
      <c r="AF370" s="13"/>
      <c r="AG370" s="13"/>
      <c r="AH370" s="13"/>
      <c r="AI370" s="13"/>
      <c r="AJ370" s="13"/>
      <c r="AK370" s="13"/>
      <c r="AL370" s="13"/>
      <c r="AM370" s="13"/>
      <c r="AO370" s="85"/>
      <c r="AQ370" s="86"/>
      <c r="AU370" s="87"/>
    </row>
    <row r="371" spans="22:47" s="19" customFormat="1" x14ac:dyDescent="0.35">
      <c r="V371" s="85"/>
      <c r="X371" s="85"/>
      <c r="Z371" s="13"/>
      <c r="AA371" s="13"/>
      <c r="AB371" s="13"/>
      <c r="AC371" s="13"/>
      <c r="AD371" s="13"/>
      <c r="AE371" s="13"/>
      <c r="AF371" s="13"/>
      <c r="AG371" s="13"/>
      <c r="AH371" s="13"/>
      <c r="AI371" s="13"/>
      <c r="AJ371" s="13"/>
      <c r="AK371" s="13"/>
      <c r="AL371" s="13"/>
      <c r="AM371" s="13"/>
      <c r="AO371" s="85"/>
      <c r="AQ371" s="86"/>
      <c r="AU371" s="87"/>
    </row>
    <row r="372" spans="22:47" s="19" customFormat="1" x14ac:dyDescent="0.35">
      <c r="V372" s="85"/>
      <c r="X372" s="85"/>
      <c r="Z372" s="13"/>
      <c r="AA372" s="13"/>
      <c r="AB372" s="13"/>
      <c r="AC372" s="13"/>
      <c r="AD372" s="13"/>
      <c r="AE372" s="13"/>
      <c r="AF372" s="13"/>
      <c r="AG372" s="13"/>
      <c r="AH372" s="13"/>
      <c r="AI372" s="13"/>
      <c r="AJ372" s="13"/>
      <c r="AK372" s="13"/>
      <c r="AL372" s="13"/>
      <c r="AM372" s="13"/>
      <c r="AO372" s="85"/>
      <c r="AQ372" s="86"/>
      <c r="AU372" s="87"/>
    </row>
    <row r="373" spans="22:47" s="19" customFormat="1" x14ac:dyDescent="0.35">
      <c r="V373" s="85"/>
      <c r="X373" s="85"/>
      <c r="Z373" s="13"/>
      <c r="AA373" s="13"/>
      <c r="AB373" s="13"/>
      <c r="AC373" s="13"/>
      <c r="AD373" s="13"/>
      <c r="AE373" s="13"/>
      <c r="AF373" s="13"/>
      <c r="AG373" s="13"/>
      <c r="AH373" s="13"/>
      <c r="AI373" s="13"/>
      <c r="AJ373" s="13"/>
      <c r="AK373" s="13"/>
      <c r="AL373" s="13"/>
      <c r="AM373" s="13"/>
      <c r="AO373" s="85"/>
      <c r="AQ373" s="86"/>
      <c r="AU373" s="87"/>
    </row>
    <row r="374" spans="22:47" s="19" customFormat="1" x14ac:dyDescent="0.35">
      <c r="V374" s="85"/>
      <c r="X374" s="85"/>
      <c r="Z374" s="13"/>
      <c r="AA374" s="13"/>
      <c r="AB374" s="13"/>
      <c r="AC374" s="13"/>
      <c r="AD374" s="13"/>
      <c r="AE374" s="13"/>
      <c r="AF374" s="13"/>
      <c r="AG374" s="13"/>
      <c r="AH374" s="13"/>
      <c r="AI374" s="13"/>
      <c r="AJ374" s="13"/>
      <c r="AK374" s="13"/>
      <c r="AL374" s="13"/>
      <c r="AM374" s="13"/>
      <c r="AO374" s="85"/>
      <c r="AQ374" s="86"/>
      <c r="AU374" s="87"/>
    </row>
    <row r="375" spans="22:47" s="19" customFormat="1" x14ac:dyDescent="0.35">
      <c r="V375" s="85"/>
      <c r="X375" s="85"/>
      <c r="Z375" s="13"/>
      <c r="AA375" s="13"/>
      <c r="AB375" s="13"/>
      <c r="AC375" s="13"/>
      <c r="AD375" s="13"/>
      <c r="AE375" s="13"/>
      <c r="AF375" s="13"/>
      <c r="AG375" s="13"/>
      <c r="AH375" s="13"/>
      <c r="AI375" s="13"/>
      <c r="AJ375" s="13"/>
      <c r="AK375" s="13"/>
      <c r="AL375" s="13"/>
      <c r="AM375" s="13"/>
      <c r="AO375" s="85"/>
      <c r="AQ375" s="86"/>
      <c r="AU375" s="87"/>
    </row>
    <row r="376" spans="22:47" s="19" customFormat="1" x14ac:dyDescent="0.35">
      <c r="V376" s="85"/>
      <c r="X376" s="85"/>
      <c r="Z376" s="13"/>
      <c r="AA376" s="13"/>
      <c r="AB376" s="13"/>
      <c r="AC376" s="13"/>
      <c r="AD376" s="13"/>
      <c r="AE376" s="13"/>
      <c r="AF376" s="13"/>
      <c r="AG376" s="13"/>
      <c r="AH376" s="13"/>
      <c r="AI376" s="13"/>
      <c r="AJ376" s="13"/>
      <c r="AK376" s="13"/>
      <c r="AL376" s="13"/>
      <c r="AM376" s="13"/>
      <c r="AO376" s="85"/>
      <c r="AQ376" s="86"/>
      <c r="AU376" s="87"/>
    </row>
    <row r="377" spans="22:47" s="19" customFormat="1" x14ac:dyDescent="0.35">
      <c r="V377" s="85"/>
      <c r="X377" s="85"/>
      <c r="Z377" s="13"/>
      <c r="AA377" s="13"/>
      <c r="AB377" s="13"/>
      <c r="AC377" s="13"/>
      <c r="AD377" s="13"/>
      <c r="AE377" s="13"/>
      <c r="AF377" s="13"/>
      <c r="AG377" s="13"/>
      <c r="AH377" s="13"/>
      <c r="AI377" s="13"/>
      <c r="AJ377" s="13"/>
      <c r="AK377" s="13"/>
      <c r="AL377" s="13"/>
      <c r="AM377" s="13"/>
      <c r="AO377" s="85"/>
      <c r="AQ377" s="86"/>
      <c r="AU377" s="87"/>
    </row>
    <row r="378" spans="22:47" s="19" customFormat="1" x14ac:dyDescent="0.35">
      <c r="V378" s="85"/>
      <c r="X378" s="85"/>
      <c r="Z378" s="13"/>
      <c r="AA378" s="13"/>
      <c r="AB378" s="13"/>
      <c r="AC378" s="13"/>
      <c r="AD378" s="13"/>
      <c r="AE378" s="13"/>
      <c r="AF378" s="13"/>
      <c r="AG378" s="13"/>
      <c r="AH378" s="13"/>
      <c r="AI378" s="13"/>
      <c r="AJ378" s="13"/>
      <c r="AK378" s="13"/>
      <c r="AL378" s="13"/>
      <c r="AM378" s="13"/>
      <c r="AO378" s="85"/>
      <c r="AQ378" s="86"/>
      <c r="AU378" s="87"/>
    </row>
    <row r="379" spans="22:47" s="19" customFormat="1" x14ac:dyDescent="0.35">
      <c r="V379" s="85"/>
      <c r="X379" s="85"/>
      <c r="Z379" s="13"/>
      <c r="AA379" s="13"/>
      <c r="AB379" s="13"/>
      <c r="AC379" s="13"/>
      <c r="AD379" s="13"/>
      <c r="AE379" s="13"/>
      <c r="AF379" s="13"/>
      <c r="AG379" s="13"/>
      <c r="AH379" s="13"/>
      <c r="AI379" s="13"/>
      <c r="AJ379" s="13"/>
      <c r="AK379" s="13"/>
      <c r="AL379" s="13"/>
      <c r="AM379" s="13"/>
      <c r="AO379" s="85"/>
      <c r="AQ379" s="86"/>
      <c r="AU379" s="87"/>
    </row>
    <row r="380" spans="22:47" s="19" customFormat="1" x14ac:dyDescent="0.35">
      <c r="V380" s="85"/>
      <c r="X380" s="85"/>
      <c r="Z380" s="13"/>
      <c r="AA380" s="13"/>
      <c r="AB380" s="13"/>
      <c r="AC380" s="13"/>
      <c r="AD380" s="13"/>
      <c r="AE380" s="13"/>
      <c r="AF380" s="13"/>
      <c r="AG380" s="13"/>
      <c r="AH380" s="13"/>
      <c r="AI380" s="13"/>
      <c r="AJ380" s="13"/>
      <c r="AK380" s="13"/>
      <c r="AL380" s="13"/>
      <c r="AM380" s="13"/>
      <c r="AO380" s="85"/>
      <c r="AQ380" s="86"/>
      <c r="AU380" s="87"/>
    </row>
    <row r="381" spans="22:47" s="19" customFormat="1" x14ac:dyDescent="0.35">
      <c r="V381" s="85"/>
      <c r="X381" s="85"/>
      <c r="Z381" s="13"/>
      <c r="AA381" s="13"/>
      <c r="AB381" s="13"/>
      <c r="AC381" s="13"/>
      <c r="AD381" s="13"/>
      <c r="AE381" s="13"/>
      <c r="AF381" s="13"/>
      <c r="AG381" s="13"/>
      <c r="AH381" s="13"/>
      <c r="AI381" s="13"/>
      <c r="AJ381" s="13"/>
      <c r="AK381" s="13"/>
      <c r="AL381" s="13"/>
      <c r="AM381" s="13"/>
      <c r="AO381" s="85"/>
      <c r="AQ381" s="86"/>
      <c r="AU381" s="87"/>
    </row>
    <row r="382" spans="22:47" s="19" customFormat="1" x14ac:dyDescent="0.35">
      <c r="V382" s="85"/>
      <c r="X382" s="85"/>
      <c r="Z382" s="13"/>
      <c r="AA382" s="13"/>
      <c r="AB382" s="13"/>
      <c r="AC382" s="13"/>
      <c r="AD382" s="13"/>
      <c r="AE382" s="13"/>
      <c r="AF382" s="13"/>
      <c r="AG382" s="13"/>
      <c r="AH382" s="13"/>
      <c r="AI382" s="13"/>
      <c r="AJ382" s="13"/>
      <c r="AK382" s="13"/>
      <c r="AL382" s="13"/>
      <c r="AM382" s="13"/>
      <c r="AO382" s="85"/>
      <c r="AQ382" s="86"/>
      <c r="AU382" s="87"/>
    </row>
    <row r="383" spans="22:47" s="19" customFormat="1" x14ac:dyDescent="0.35">
      <c r="V383" s="85"/>
      <c r="X383" s="85"/>
      <c r="Z383" s="13"/>
      <c r="AA383" s="13"/>
      <c r="AB383" s="13"/>
      <c r="AC383" s="13"/>
      <c r="AD383" s="13"/>
      <c r="AE383" s="13"/>
      <c r="AF383" s="13"/>
      <c r="AG383" s="13"/>
      <c r="AH383" s="13"/>
      <c r="AI383" s="13"/>
      <c r="AJ383" s="13"/>
      <c r="AK383" s="13"/>
      <c r="AL383" s="13"/>
      <c r="AM383" s="13"/>
      <c r="AO383" s="85"/>
      <c r="AQ383" s="86"/>
      <c r="AU383" s="87"/>
    </row>
    <row r="384" spans="22:47" s="19" customFormat="1" x14ac:dyDescent="0.35">
      <c r="V384" s="85"/>
      <c r="X384" s="85"/>
      <c r="Z384" s="13"/>
      <c r="AA384" s="13"/>
      <c r="AB384" s="13"/>
      <c r="AC384" s="13"/>
      <c r="AD384" s="13"/>
      <c r="AE384" s="13"/>
      <c r="AF384" s="13"/>
      <c r="AG384" s="13"/>
      <c r="AH384" s="13"/>
      <c r="AI384" s="13"/>
      <c r="AJ384" s="13"/>
      <c r="AK384" s="13"/>
      <c r="AL384" s="13"/>
      <c r="AM384" s="13"/>
      <c r="AO384" s="85"/>
      <c r="AQ384" s="86"/>
      <c r="AU384" s="87"/>
    </row>
    <row r="385" spans="22:47" s="19" customFormat="1" x14ac:dyDescent="0.35">
      <c r="V385" s="85"/>
      <c r="X385" s="85"/>
      <c r="Z385" s="13"/>
      <c r="AA385" s="13"/>
      <c r="AB385" s="13"/>
      <c r="AC385" s="13"/>
      <c r="AD385" s="13"/>
      <c r="AE385" s="13"/>
      <c r="AF385" s="13"/>
      <c r="AG385" s="13"/>
      <c r="AH385" s="13"/>
      <c r="AI385" s="13"/>
      <c r="AJ385" s="13"/>
      <c r="AK385" s="13"/>
      <c r="AL385" s="13"/>
      <c r="AM385" s="13"/>
      <c r="AO385" s="85"/>
      <c r="AQ385" s="86"/>
      <c r="AU385" s="87"/>
    </row>
    <row r="386" spans="22:47" s="19" customFormat="1" x14ac:dyDescent="0.35">
      <c r="V386" s="85"/>
      <c r="X386" s="85"/>
      <c r="Z386" s="13"/>
      <c r="AA386" s="13"/>
      <c r="AB386" s="13"/>
      <c r="AC386" s="13"/>
      <c r="AD386" s="13"/>
      <c r="AE386" s="13"/>
      <c r="AF386" s="13"/>
      <c r="AG386" s="13"/>
      <c r="AH386" s="13"/>
      <c r="AI386" s="13"/>
      <c r="AJ386" s="13"/>
      <c r="AK386" s="13"/>
      <c r="AL386" s="13"/>
      <c r="AM386" s="13"/>
      <c r="AO386" s="85"/>
      <c r="AQ386" s="86"/>
      <c r="AU386" s="87"/>
    </row>
    <row r="387" spans="22:47" s="19" customFormat="1" x14ac:dyDescent="0.35">
      <c r="V387" s="85"/>
      <c r="X387" s="85"/>
      <c r="Z387" s="13"/>
      <c r="AA387" s="13"/>
      <c r="AB387" s="13"/>
      <c r="AC387" s="13"/>
      <c r="AD387" s="13"/>
      <c r="AE387" s="13"/>
      <c r="AF387" s="13"/>
      <c r="AG387" s="13"/>
      <c r="AH387" s="13"/>
      <c r="AI387" s="13"/>
      <c r="AJ387" s="13"/>
      <c r="AK387" s="13"/>
      <c r="AL387" s="13"/>
      <c r="AM387" s="13"/>
      <c r="AO387" s="85"/>
      <c r="AQ387" s="86"/>
      <c r="AU387" s="87"/>
    </row>
    <row r="388" spans="22:47" s="19" customFormat="1" x14ac:dyDescent="0.35">
      <c r="V388" s="85"/>
      <c r="X388" s="85"/>
      <c r="Z388" s="13"/>
      <c r="AA388" s="13"/>
      <c r="AB388" s="13"/>
      <c r="AC388" s="13"/>
      <c r="AD388" s="13"/>
      <c r="AE388" s="13"/>
      <c r="AF388" s="13"/>
      <c r="AG388" s="13"/>
      <c r="AH388" s="13"/>
      <c r="AI388" s="13"/>
      <c r="AJ388" s="13"/>
      <c r="AK388" s="13"/>
      <c r="AL388" s="13"/>
      <c r="AM388" s="13"/>
      <c r="AO388" s="85"/>
      <c r="AQ388" s="86"/>
      <c r="AU388" s="87"/>
    </row>
    <row r="389" spans="22:47" s="19" customFormat="1" x14ac:dyDescent="0.35">
      <c r="V389" s="85"/>
      <c r="X389" s="85"/>
      <c r="Z389" s="13"/>
      <c r="AA389" s="13"/>
      <c r="AB389" s="13"/>
      <c r="AC389" s="13"/>
      <c r="AD389" s="13"/>
      <c r="AE389" s="13"/>
      <c r="AF389" s="13"/>
      <c r="AG389" s="13"/>
      <c r="AH389" s="13"/>
      <c r="AI389" s="13"/>
      <c r="AJ389" s="13"/>
      <c r="AK389" s="13"/>
      <c r="AL389" s="13"/>
      <c r="AM389" s="13"/>
      <c r="AO389" s="85"/>
      <c r="AQ389" s="86"/>
      <c r="AU389" s="87"/>
    </row>
    <row r="390" spans="22:47" s="19" customFormat="1" x14ac:dyDescent="0.35">
      <c r="V390" s="85"/>
      <c r="X390" s="85"/>
      <c r="Z390" s="13"/>
      <c r="AA390" s="13"/>
      <c r="AB390" s="13"/>
      <c r="AC390" s="13"/>
      <c r="AD390" s="13"/>
      <c r="AE390" s="13"/>
      <c r="AF390" s="13"/>
      <c r="AG390" s="13"/>
      <c r="AH390" s="13"/>
      <c r="AI390" s="13"/>
      <c r="AJ390" s="13"/>
      <c r="AK390" s="13"/>
      <c r="AL390" s="13"/>
      <c r="AM390" s="13"/>
      <c r="AO390" s="85"/>
      <c r="AQ390" s="86"/>
      <c r="AU390" s="87"/>
    </row>
    <row r="391" spans="22:47" s="19" customFormat="1" x14ac:dyDescent="0.35">
      <c r="V391" s="85"/>
      <c r="X391" s="85"/>
      <c r="Z391" s="13"/>
      <c r="AA391" s="13"/>
      <c r="AB391" s="13"/>
      <c r="AC391" s="13"/>
      <c r="AD391" s="13"/>
      <c r="AE391" s="13"/>
      <c r="AF391" s="13"/>
      <c r="AG391" s="13"/>
      <c r="AH391" s="13"/>
      <c r="AI391" s="13"/>
      <c r="AJ391" s="13"/>
      <c r="AK391" s="13"/>
      <c r="AL391" s="13"/>
      <c r="AM391" s="13"/>
      <c r="AO391" s="85"/>
      <c r="AQ391" s="86"/>
      <c r="AU391" s="87"/>
    </row>
    <row r="392" spans="22:47" s="19" customFormat="1" x14ac:dyDescent="0.35">
      <c r="V392" s="85"/>
      <c r="X392" s="85"/>
      <c r="Z392" s="13"/>
      <c r="AA392" s="13"/>
      <c r="AB392" s="13"/>
      <c r="AC392" s="13"/>
      <c r="AD392" s="13"/>
      <c r="AE392" s="13"/>
      <c r="AF392" s="13"/>
      <c r="AG392" s="13"/>
      <c r="AH392" s="13"/>
      <c r="AI392" s="13"/>
      <c r="AJ392" s="13"/>
      <c r="AK392" s="13"/>
      <c r="AL392" s="13"/>
      <c r="AM392" s="13"/>
      <c r="AO392" s="85"/>
      <c r="AQ392" s="86"/>
      <c r="AU392" s="87"/>
    </row>
    <row r="393" spans="22:47" s="19" customFormat="1" x14ac:dyDescent="0.35">
      <c r="V393" s="85"/>
      <c r="X393" s="85"/>
      <c r="Z393" s="13"/>
      <c r="AA393" s="13"/>
      <c r="AB393" s="13"/>
      <c r="AC393" s="13"/>
      <c r="AD393" s="13"/>
      <c r="AE393" s="13"/>
      <c r="AF393" s="13"/>
      <c r="AG393" s="13"/>
      <c r="AH393" s="13"/>
      <c r="AI393" s="13"/>
      <c r="AJ393" s="13"/>
      <c r="AK393" s="13"/>
      <c r="AL393" s="13"/>
      <c r="AM393" s="13"/>
      <c r="AO393" s="85"/>
      <c r="AQ393" s="86"/>
      <c r="AU393" s="87"/>
    </row>
    <row r="394" spans="22:47" s="19" customFormat="1" x14ac:dyDescent="0.35">
      <c r="V394" s="85"/>
      <c r="X394" s="85"/>
      <c r="Z394" s="13"/>
      <c r="AA394" s="13"/>
      <c r="AB394" s="13"/>
      <c r="AC394" s="13"/>
      <c r="AD394" s="13"/>
      <c r="AE394" s="13"/>
      <c r="AF394" s="13"/>
      <c r="AG394" s="13"/>
      <c r="AH394" s="13"/>
      <c r="AI394" s="13"/>
      <c r="AJ394" s="13"/>
      <c r="AK394" s="13"/>
      <c r="AL394" s="13"/>
      <c r="AM394" s="13"/>
      <c r="AO394" s="85"/>
      <c r="AQ394" s="86"/>
      <c r="AU394" s="87"/>
    </row>
    <row r="395" spans="22:47" s="19" customFormat="1" x14ac:dyDescent="0.35">
      <c r="V395" s="85"/>
      <c r="X395" s="85"/>
      <c r="Z395" s="13"/>
      <c r="AA395" s="13"/>
      <c r="AB395" s="13"/>
      <c r="AC395" s="13"/>
      <c r="AD395" s="13"/>
      <c r="AE395" s="13"/>
      <c r="AF395" s="13"/>
      <c r="AG395" s="13"/>
      <c r="AH395" s="13"/>
      <c r="AI395" s="13"/>
      <c r="AJ395" s="13"/>
      <c r="AK395" s="13"/>
      <c r="AL395" s="13"/>
      <c r="AM395" s="13"/>
      <c r="AO395" s="85"/>
      <c r="AQ395" s="86"/>
      <c r="AU395" s="87"/>
    </row>
    <row r="396" spans="22:47" s="19" customFormat="1" x14ac:dyDescent="0.35">
      <c r="V396" s="85"/>
      <c r="X396" s="85"/>
      <c r="Z396" s="13"/>
      <c r="AA396" s="13"/>
      <c r="AB396" s="13"/>
      <c r="AC396" s="13"/>
      <c r="AD396" s="13"/>
      <c r="AE396" s="13"/>
      <c r="AF396" s="13"/>
      <c r="AG396" s="13"/>
      <c r="AH396" s="13"/>
      <c r="AI396" s="13"/>
      <c r="AJ396" s="13"/>
      <c r="AK396" s="13"/>
      <c r="AL396" s="13"/>
      <c r="AM396" s="13"/>
      <c r="AO396" s="85"/>
      <c r="AQ396" s="86"/>
      <c r="AU396" s="87"/>
    </row>
    <row r="397" spans="22:47" s="19" customFormat="1" x14ac:dyDescent="0.35">
      <c r="V397" s="85"/>
      <c r="X397" s="85"/>
      <c r="Z397" s="13"/>
      <c r="AA397" s="13"/>
      <c r="AB397" s="13"/>
      <c r="AC397" s="13"/>
      <c r="AD397" s="13"/>
      <c r="AE397" s="13"/>
      <c r="AF397" s="13"/>
      <c r="AG397" s="13"/>
      <c r="AH397" s="13"/>
      <c r="AI397" s="13"/>
      <c r="AJ397" s="13"/>
      <c r="AK397" s="13"/>
      <c r="AL397" s="13"/>
      <c r="AM397" s="13"/>
      <c r="AO397" s="85"/>
      <c r="AQ397" s="86"/>
      <c r="AU397" s="87"/>
    </row>
    <row r="398" spans="22:47" s="19" customFormat="1" x14ac:dyDescent="0.35">
      <c r="V398" s="85"/>
      <c r="X398" s="85"/>
      <c r="Z398" s="13"/>
      <c r="AA398" s="13"/>
      <c r="AB398" s="13"/>
      <c r="AC398" s="13"/>
      <c r="AD398" s="13"/>
      <c r="AE398" s="13"/>
      <c r="AF398" s="13"/>
      <c r="AG398" s="13"/>
      <c r="AH398" s="13"/>
      <c r="AI398" s="13"/>
      <c r="AJ398" s="13"/>
      <c r="AK398" s="13"/>
      <c r="AL398" s="13"/>
      <c r="AM398" s="13"/>
      <c r="AO398" s="85"/>
      <c r="AQ398" s="86"/>
      <c r="AU398" s="87"/>
    </row>
    <row r="399" spans="22:47" s="19" customFormat="1" x14ac:dyDescent="0.35">
      <c r="V399" s="85"/>
      <c r="X399" s="85"/>
      <c r="Z399" s="13"/>
      <c r="AA399" s="13"/>
      <c r="AB399" s="13"/>
      <c r="AC399" s="13"/>
      <c r="AD399" s="13"/>
      <c r="AE399" s="13"/>
      <c r="AF399" s="13"/>
      <c r="AG399" s="13"/>
      <c r="AH399" s="13"/>
      <c r="AI399" s="13"/>
      <c r="AJ399" s="13"/>
      <c r="AK399" s="13"/>
      <c r="AL399" s="13"/>
      <c r="AM399" s="13"/>
      <c r="AO399" s="85"/>
      <c r="AQ399" s="86"/>
      <c r="AU399" s="87"/>
    </row>
    <row r="400" spans="22:47" s="19" customFormat="1" x14ac:dyDescent="0.35">
      <c r="V400" s="85"/>
      <c r="X400" s="85"/>
      <c r="Z400" s="13"/>
      <c r="AA400" s="13"/>
      <c r="AB400" s="13"/>
      <c r="AC400" s="13"/>
      <c r="AD400" s="13"/>
      <c r="AE400" s="13"/>
      <c r="AF400" s="13"/>
      <c r="AG400" s="13"/>
      <c r="AH400" s="13"/>
      <c r="AI400" s="13"/>
      <c r="AJ400" s="13"/>
      <c r="AK400" s="13"/>
      <c r="AL400" s="13"/>
      <c r="AM400" s="13"/>
      <c r="AO400" s="85"/>
      <c r="AQ400" s="86"/>
      <c r="AU400" s="87"/>
    </row>
    <row r="401" spans="22:47" s="19" customFormat="1" x14ac:dyDescent="0.35">
      <c r="V401" s="85"/>
      <c r="X401" s="85"/>
      <c r="Z401" s="13"/>
      <c r="AA401" s="13"/>
      <c r="AB401" s="13"/>
      <c r="AC401" s="13"/>
      <c r="AD401" s="13"/>
      <c r="AE401" s="13"/>
      <c r="AF401" s="13"/>
      <c r="AG401" s="13"/>
      <c r="AH401" s="13"/>
      <c r="AI401" s="13"/>
      <c r="AJ401" s="13"/>
      <c r="AK401" s="13"/>
      <c r="AL401" s="13"/>
      <c r="AM401" s="13"/>
      <c r="AO401" s="85"/>
      <c r="AQ401" s="86"/>
      <c r="AU401" s="87"/>
    </row>
    <row r="402" spans="22:47" s="19" customFormat="1" x14ac:dyDescent="0.35">
      <c r="V402" s="85"/>
      <c r="X402" s="85"/>
      <c r="Z402" s="13"/>
      <c r="AA402" s="13"/>
      <c r="AB402" s="13"/>
      <c r="AC402" s="13"/>
      <c r="AD402" s="13"/>
      <c r="AE402" s="13"/>
      <c r="AF402" s="13"/>
      <c r="AG402" s="13"/>
      <c r="AH402" s="13"/>
      <c r="AI402" s="13"/>
      <c r="AJ402" s="13"/>
      <c r="AK402" s="13"/>
      <c r="AL402" s="13"/>
      <c r="AM402" s="13"/>
      <c r="AO402" s="85"/>
      <c r="AQ402" s="86"/>
      <c r="AU402" s="87"/>
    </row>
    <row r="403" spans="22:47" s="19" customFormat="1" x14ac:dyDescent="0.35">
      <c r="V403" s="85"/>
      <c r="X403" s="85"/>
      <c r="Z403" s="13"/>
      <c r="AA403" s="13"/>
      <c r="AB403" s="13"/>
      <c r="AC403" s="13"/>
      <c r="AD403" s="13"/>
      <c r="AE403" s="13"/>
      <c r="AF403" s="13"/>
      <c r="AG403" s="13"/>
      <c r="AH403" s="13"/>
      <c r="AI403" s="13"/>
      <c r="AJ403" s="13"/>
      <c r="AK403" s="13"/>
      <c r="AL403" s="13"/>
      <c r="AM403" s="13"/>
      <c r="AO403" s="85"/>
      <c r="AQ403" s="86"/>
      <c r="AU403" s="87"/>
    </row>
    <row r="404" spans="22:47" s="19" customFormat="1" x14ac:dyDescent="0.35">
      <c r="V404" s="85"/>
      <c r="X404" s="85"/>
      <c r="Z404" s="13"/>
      <c r="AA404" s="13"/>
      <c r="AB404" s="13"/>
      <c r="AC404" s="13"/>
      <c r="AD404" s="13"/>
      <c r="AE404" s="13"/>
      <c r="AF404" s="13"/>
      <c r="AG404" s="13"/>
      <c r="AH404" s="13"/>
      <c r="AI404" s="13"/>
      <c r="AJ404" s="13"/>
      <c r="AK404" s="13"/>
      <c r="AL404" s="13"/>
      <c r="AM404" s="13"/>
      <c r="AO404" s="85"/>
      <c r="AQ404" s="86"/>
      <c r="AU404" s="87"/>
    </row>
    <row r="405" spans="22:47" s="19" customFormat="1" x14ac:dyDescent="0.35">
      <c r="V405" s="85"/>
      <c r="X405" s="85"/>
      <c r="Z405" s="13"/>
      <c r="AA405" s="13"/>
      <c r="AB405" s="13"/>
      <c r="AC405" s="13"/>
      <c r="AD405" s="13"/>
      <c r="AE405" s="13"/>
      <c r="AF405" s="13"/>
      <c r="AG405" s="13"/>
      <c r="AH405" s="13"/>
      <c r="AI405" s="13"/>
      <c r="AJ405" s="13"/>
      <c r="AK405" s="13"/>
      <c r="AL405" s="13"/>
      <c r="AM405" s="13"/>
      <c r="AO405" s="85"/>
      <c r="AQ405" s="86"/>
      <c r="AU405" s="87"/>
    </row>
    <row r="406" spans="22:47" s="19" customFormat="1" x14ac:dyDescent="0.35">
      <c r="V406" s="85"/>
      <c r="X406" s="85"/>
      <c r="Z406" s="13"/>
      <c r="AA406" s="13"/>
      <c r="AB406" s="13"/>
      <c r="AC406" s="13"/>
      <c r="AD406" s="13"/>
      <c r="AE406" s="13"/>
      <c r="AF406" s="13"/>
      <c r="AG406" s="13"/>
      <c r="AH406" s="13"/>
      <c r="AI406" s="13"/>
      <c r="AJ406" s="13"/>
      <c r="AK406" s="13"/>
      <c r="AL406" s="13"/>
      <c r="AM406" s="13"/>
      <c r="AO406" s="85"/>
      <c r="AQ406" s="86"/>
      <c r="AU406" s="87"/>
    </row>
    <row r="407" spans="22:47" s="19" customFormat="1" x14ac:dyDescent="0.35">
      <c r="V407" s="85"/>
      <c r="X407" s="85"/>
      <c r="Z407" s="13"/>
      <c r="AA407" s="13"/>
      <c r="AB407" s="13"/>
      <c r="AC407" s="13"/>
      <c r="AD407" s="13"/>
      <c r="AE407" s="13"/>
      <c r="AF407" s="13"/>
      <c r="AG407" s="13"/>
      <c r="AH407" s="13"/>
      <c r="AI407" s="13"/>
      <c r="AJ407" s="13"/>
      <c r="AK407" s="13"/>
      <c r="AL407" s="13"/>
      <c r="AM407" s="13"/>
      <c r="AO407" s="85"/>
      <c r="AQ407" s="86"/>
      <c r="AU407" s="87"/>
    </row>
    <row r="408" spans="22:47" s="19" customFormat="1" x14ac:dyDescent="0.35">
      <c r="V408" s="85"/>
      <c r="X408" s="85"/>
      <c r="Z408" s="13"/>
      <c r="AA408" s="13"/>
      <c r="AB408" s="13"/>
      <c r="AC408" s="13"/>
      <c r="AD408" s="13"/>
      <c r="AE408" s="13"/>
      <c r="AF408" s="13"/>
      <c r="AG408" s="13"/>
      <c r="AH408" s="13"/>
      <c r="AI408" s="13"/>
      <c r="AJ408" s="13"/>
      <c r="AK408" s="13"/>
      <c r="AL408" s="13"/>
      <c r="AM408" s="13"/>
      <c r="AO408" s="85"/>
      <c r="AQ408" s="86"/>
      <c r="AU408" s="87"/>
    </row>
    <row r="409" spans="22:47" s="19" customFormat="1" x14ac:dyDescent="0.35">
      <c r="V409" s="85"/>
      <c r="X409" s="85"/>
      <c r="Z409" s="13"/>
      <c r="AA409" s="13"/>
      <c r="AB409" s="13"/>
      <c r="AC409" s="13"/>
      <c r="AD409" s="13"/>
      <c r="AE409" s="13"/>
      <c r="AF409" s="13"/>
      <c r="AG409" s="13"/>
      <c r="AH409" s="13"/>
      <c r="AI409" s="13"/>
      <c r="AJ409" s="13"/>
      <c r="AK409" s="13"/>
      <c r="AL409" s="13"/>
      <c r="AM409" s="13"/>
      <c r="AO409" s="85"/>
      <c r="AQ409" s="86"/>
      <c r="AU409" s="87"/>
    </row>
    <row r="410" spans="22:47" s="19" customFormat="1" x14ac:dyDescent="0.35">
      <c r="V410" s="85"/>
      <c r="X410" s="85"/>
      <c r="Z410" s="13"/>
      <c r="AA410" s="13"/>
      <c r="AB410" s="13"/>
      <c r="AC410" s="13"/>
      <c r="AD410" s="13"/>
      <c r="AE410" s="13"/>
      <c r="AF410" s="13"/>
      <c r="AG410" s="13"/>
      <c r="AH410" s="13"/>
      <c r="AI410" s="13"/>
      <c r="AJ410" s="13"/>
      <c r="AK410" s="13"/>
      <c r="AL410" s="13"/>
      <c r="AM410" s="13"/>
      <c r="AO410" s="85"/>
      <c r="AQ410" s="86"/>
      <c r="AU410" s="87"/>
    </row>
    <row r="411" spans="22:47" s="19" customFormat="1" x14ac:dyDescent="0.35">
      <c r="V411" s="85"/>
      <c r="X411" s="85"/>
      <c r="Z411" s="13"/>
      <c r="AA411" s="13"/>
      <c r="AB411" s="13"/>
      <c r="AC411" s="13"/>
      <c r="AD411" s="13"/>
      <c r="AE411" s="13"/>
      <c r="AF411" s="13"/>
      <c r="AG411" s="13"/>
      <c r="AH411" s="13"/>
      <c r="AI411" s="13"/>
      <c r="AJ411" s="13"/>
      <c r="AK411" s="13"/>
      <c r="AL411" s="13"/>
      <c r="AM411" s="13"/>
      <c r="AO411" s="85"/>
      <c r="AQ411" s="86"/>
      <c r="AU411" s="87"/>
    </row>
    <row r="412" spans="22:47" s="19" customFormat="1" x14ac:dyDescent="0.35">
      <c r="V412" s="85"/>
      <c r="X412" s="85"/>
      <c r="Z412" s="13"/>
      <c r="AA412" s="13"/>
      <c r="AB412" s="13"/>
      <c r="AC412" s="13"/>
      <c r="AD412" s="13"/>
      <c r="AE412" s="13"/>
      <c r="AF412" s="13"/>
      <c r="AG412" s="13"/>
      <c r="AH412" s="13"/>
      <c r="AI412" s="13"/>
      <c r="AJ412" s="13"/>
      <c r="AK412" s="13"/>
      <c r="AL412" s="13"/>
      <c r="AM412" s="13"/>
      <c r="AO412" s="85"/>
      <c r="AQ412" s="86"/>
      <c r="AU412" s="87"/>
    </row>
    <row r="413" spans="22:47" s="19" customFormat="1" x14ac:dyDescent="0.35">
      <c r="V413" s="85"/>
      <c r="X413" s="85"/>
      <c r="Z413" s="13"/>
      <c r="AA413" s="13"/>
      <c r="AB413" s="13"/>
      <c r="AC413" s="13"/>
      <c r="AD413" s="13"/>
      <c r="AE413" s="13"/>
      <c r="AF413" s="13"/>
      <c r="AG413" s="13"/>
      <c r="AH413" s="13"/>
      <c r="AI413" s="13"/>
      <c r="AJ413" s="13"/>
      <c r="AK413" s="13"/>
      <c r="AL413" s="13"/>
      <c r="AM413" s="13"/>
      <c r="AO413" s="85"/>
      <c r="AQ413" s="86"/>
      <c r="AU413" s="87"/>
    </row>
    <row r="414" spans="22:47" s="19" customFormat="1" x14ac:dyDescent="0.35">
      <c r="V414" s="85"/>
      <c r="X414" s="85"/>
      <c r="Z414" s="13"/>
      <c r="AA414" s="13"/>
      <c r="AB414" s="13"/>
      <c r="AC414" s="13"/>
      <c r="AD414" s="13"/>
      <c r="AE414" s="13"/>
      <c r="AF414" s="13"/>
      <c r="AG414" s="13"/>
      <c r="AH414" s="13"/>
      <c r="AI414" s="13"/>
      <c r="AJ414" s="13"/>
      <c r="AK414" s="13"/>
      <c r="AL414" s="13"/>
      <c r="AM414" s="13"/>
      <c r="AO414" s="85"/>
      <c r="AQ414" s="86"/>
      <c r="AU414" s="87"/>
    </row>
    <row r="415" spans="22:47" s="19" customFormat="1" x14ac:dyDescent="0.35">
      <c r="V415" s="85"/>
      <c r="X415" s="85"/>
      <c r="Z415" s="13"/>
      <c r="AA415" s="13"/>
      <c r="AB415" s="13"/>
      <c r="AC415" s="13"/>
      <c r="AD415" s="13"/>
      <c r="AE415" s="13"/>
      <c r="AF415" s="13"/>
      <c r="AG415" s="13"/>
      <c r="AH415" s="13"/>
      <c r="AI415" s="13"/>
      <c r="AJ415" s="13"/>
      <c r="AK415" s="13"/>
      <c r="AL415" s="13"/>
      <c r="AM415" s="13"/>
      <c r="AO415" s="85"/>
      <c r="AQ415" s="86"/>
      <c r="AU415" s="87"/>
    </row>
    <row r="416" spans="22:47" s="19" customFormat="1" x14ac:dyDescent="0.35">
      <c r="V416" s="85"/>
      <c r="X416" s="85"/>
      <c r="Z416" s="13"/>
      <c r="AA416" s="13"/>
      <c r="AB416" s="13"/>
      <c r="AC416" s="13"/>
      <c r="AD416" s="13"/>
      <c r="AE416" s="13"/>
      <c r="AF416" s="13"/>
      <c r="AG416" s="13"/>
      <c r="AH416" s="13"/>
      <c r="AI416" s="13"/>
      <c r="AJ416" s="13"/>
      <c r="AK416" s="13"/>
      <c r="AL416" s="13"/>
      <c r="AM416" s="13"/>
      <c r="AO416" s="85"/>
      <c r="AQ416" s="86"/>
      <c r="AU416" s="87"/>
    </row>
    <row r="417" spans="22:47" s="19" customFormat="1" x14ac:dyDescent="0.35">
      <c r="V417" s="85"/>
      <c r="X417" s="85"/>
      <c r="Z417" s="13"/>
      <c r="AA417" s="13"/>
      <c r="AB417" s="13"/>
      <c r="AC417" s="13"/>
      <c r="AD417" s="13"/>
      <c r="AE417" s="13"/>
      <c r="AF417" s="13"/>
      <c r="AG417" s="13"/>
      <c r="AH417" s="13"/>
      <c r="AI417" s="13"/>
      <c r="AJ417" s="13"/>
      <c r="AK417" s="13"/>
      <c r="AL417" s="13"/>
      <c r="AM417" s="13"/>
      <c r="AO417" s="85"/>
      <c r="AQ417" s="86"/>
      <c r="AU417" s="87"/>
    </row>
    <row r="418" spans="22:47" s="19" customFormat="1" x14ac:dyDescent="0.35">
      <c r="V418" s="85"/>
      <c r="X418" s="85"/>
      <c r="Z418" s="13"/>
      <c r="AA418" s="13"/>
      <c r="AB418" s="13"/>
      <c r="AC418" s="13"/>
      <c r="AD418" s="13"/>
      <c r="AE418" s="13"/>
      <c r="AF418" s="13"/>
      <c r="AG418" s="13"/>
      <c r="AH418" s="13"/>
      <c r="AI418" s="13"/>
      <c r="AJ418" s="13"/>
      <c r="AK418" s="13"/>
      <c r="AL418" s="13"/>
      <c r="AM418" s="13"/>
      <c r="AO418" s="85"/>
      <c r="AQ418" s="86"/>
      <c r="AU418" s="87"/>
    </row>
    <row r="419" spans="22:47" s="19" customFormat="1" x14ac:dyDescent="0.35">
      <c r="V419" s="85"/>
      <c r="X419" s="85"/>
      <c r="Z419" s="13"/>
      <c r="AA419" s="13"/>
      <c r="AB419" s="13"/>
      <c r="AC419" s="13"/>
      <c r="AD419" s="13"/>
      <c r="AE419" s="13"/>
      <c r="AF419" s="13"/>
      <c r="AG419" s="13"/>
      <c r="AH419" s="13"/>
      <c r="AI419" s="13"/>
      <c r="AJ419" s="13"/>
      <c r="AK419" s="13"/>
      <c r="AL419" s="13"/>
      <c r="AM419" s="13"/>
      <c r="AO419" s="85"/>
      <c r="AQ419" s="86"/>
      <c r="AU419" s="87"/>
    </row>
    <row r="420" spans="22:47" s="19" customFormat="1" x14ac:dyDescent="0.35">
      <c r="V420" s="85"/>
      <c r="X420" s="85"/>
      <c r="Z420" s="13"/>
      <c r="AA420" s="13"/>
      <c r="AB420" s="13"/>
      <c r="AC420" s="13"/>
      <c r="AD420" s="13"/>
      <c r="AE420" s="13"/>
      <c r="AF420" s="13"/>
      <c r="AG420" s="13"/>
      <c r="AH420" s="13"/>
      <c r="AI420" s="13"/>
      <c r="AJ420" s="13"/>
      <c r="AK420" s="13"/>
      <c r="AL420" s="13"/>
      <c r="AM420" s="13"/>
      <c r="AO420" s="85"/>
      <c r="AQ420" s="86"/>
      <c r="AU420" s="87"/>
    </row>
    <row r="421" spans="22:47" s="19" customFormat="1" x14ac:dyDescent="0.35">
      <c r="V421" s="85"/>
      <c r="X421" s="85"/>
      <c r="Z421" s="13"/>
      <c r="AA421" s="13"/>
      <c r="AB421" s="13"/>
      <c r="AC421" s="13"/>
      <c r="AD421" s="13"/>
      <c r="AE421" s="13"/>
      <c r="AF421" s="13"/>
      <c r="AG421" s="13"/>
      <c r="AH421" s="13"/>
      <c r="AI421" s="13"/>
      <c r="AJ421" s="13"/>
      <c r="AK421" s="13"/>
      <c r="AL421" s="13"/>
      <c r="AM421" s="13"/>
      <c r="AO421" s="85"/>
      <c r="AQ421" s="86"/>
      <c r="AU421" s="87"/>
    </row>
    <row r="422" spans="22:47" s="19" customFormat="1" x14ac:dyDescent="0.35">
      <c r="V422" s="85"/>
      <c r="X422" s="85"/>
      <c r="Z422" s="13"/>
      <c r="AA422" s="13"/>
      <c r="AB422" s="13"/>
      <c r="AC422" s="13"/>
      <c r="AD422" s="13"/>
      <c r="AE422" s="13"/>
      <c r="AF422" s="13"/>
      <c r="AG422" s="13"/>
      <c r="AH422" s="13"/>
      <c r="AI422" s="13"/>
      <c r="AJ422" s="13"/>
      <c r="AK422" s="13"/>
      <c r="AL422" s="13"/>
      <c r="AM422" s="13"/>
      <c r="AO422" s="85"/>
      <c r="AQ422" s="86"/>
      <c r="AU422" s="87"/>
    </row>
    <row r="423" spans="22:47" s="19" customFormat="1" x14ac:dyDescent="0.35">
      <c r="V423" s="85"/>
      <c r="X423" s="85"/>
      <c r="Z423" s="13"/>
      <c r="AA423" s="13"/>
      <c r="AB423" s="13"/>
      <c r="AC423" s="13"/>
      <c r="AD423" s="13"/>
      <c r="AE423" s="13"/>
      <c r="AF423" s="13"/>
      <c r="AG423" s="13"/>
      <c r="AH423" s="13"/>
      <c r="AI423" s="13"/>
      <c r="AJ423" s="13"/>
      <c r="AK423" s="13"/>
      <c r="AL423" s="13"/>
      <c r="AM423" s="13"/>
      <c r="AO423" s="85"/>
      <c r="AQ423" s="86"/>
      <c r="AU423" s="87"/>
    </row>
    <row r="424" spans="22:47" s="19" customFormat="1" x14ac:dyDescent="0.35">
      <c r="V424" s="85"/>
      <c r="X424" s="85"/>
      <c r="Z424" s="13"/>
      <c r="AA424" s="13"/>
      <c r="AB424" s="13"/>
      <c r="AC424" s="13"/>
      <c r="AD424" s="13"/>
      <c r="AE424" s="13"/>
      <c r="AF424" s="13"/>
      <c r="AG424" s="13"/>
      <c r="AH424" s="13"/>
      <c r="AI424" s="13"/>
      <c r="AJ424" s="13"/>
      <c r="AK424" s="13"/>
      <c r="AL424" s="13"/>
      <c r="AM424" s="13"/>
      <c r="AO424" s="85"/>
      <c r="AQ424" s="86"/>
      <c r="AU424" s="87"/>
    </row>
    <row r="425" spans="22:47" s="19" customFormat="1" x14ac:dyDescent="0.35">
      <c r="V425" s="85"/>
      <c r="X425" s="85"/>
      <c r="Z425" s="13"/>
      <c r="AA425" s="13"/>
      <c r="AB425" s="13"/>
      <c r="AC425" s="13"/>
      <c r="AD425" s="13"/>
      <c r="AE425" s="13"/>
      <c r="AF425" s="13"/>
      <c r="AG425" s="13"/>
      <c r="AH425" s="13"/>
      <c r="AI425" s="13"/>
      <c r="AJ425" s="13"/>
      <c r="AK425" s="13"/>
      <c r="AL425" s="13"/>
      <c r="AM425" s="13"/>
      <c r="AO425" s="85"/>
      <c r="AQ425" s="86"/>
      <c r="AU425" s="87"/>
    </row>
    <row r="426" spans="22:47" s="19" customFormat="1" x14ac:dyDescent="0.35">
      <c r="V426" s="85"/>
      <c r="X426" s="85"/>
      <c r="Z426" s="13"/>
      <c r="AA426" s="13"/>
      <c r="AB426" s="13"/>
      <c r="AC426" s="13"/>
      <c r="AD426" s="13"/>
      <c r="AE426" s="13"/>
      <c r="AF426" s="13"/>
      <c r="AG426" s="13"/>
      <c r="AH426" s="13"/>
      <c r="AI426" s="13"/>
      <c r="AJ426" s="13"/>
      <c r="AK426" s="13"/>
      <c r="AL426" s="13"/>
      <c r="AM426" s="13"/>
      <c r="AO426" s="85"/>
      <c r="AQ426" s="86"/>
      <c r="AU426" s="87"/>
    </row>
    <row r="427" spans="22:47" s="19" customFormat="1" x14ac:dyDescent="0.35">
      <c r="V427" s="85"/>
      <c r="X427" s="85"/>
      <c r="Z427" s="13"/>
      <c r="AA427" s="13"/>
      <c r="AB427" s="13"/>
      <c r="AC427" s="13"/>
      <c r="AD427" s="13"/>
      <c r="AE427" s="13"/>
      <c r="AF427" s="13"/>
      <c r="AG427" s="13"/>
      <c r="AH427" s="13"/>
      <c r="AI427" s="13"/>
      <c r="AJ427" s="13"/>
      <c r="AK427" s="13"/>
      <c r="AL427" s="13"/>
      <c r="AM427" s="13"/>
      <c r="AO427" s="85"/>
      <c r="AQ427" s="86"/>
      <c r="AU427" s="87"/>
    </row>
    <row r="428" spans="22:47" s="19" customFormat="1" x14ac:dyDescent="0.35">
      <c r="V428" s="85"/>
      <c r="X428" s="85"/>
      <c r="Z428" s="13"/>
      <c r="AA428" s="13"/>
      <c r="AB428" s="13"/>
      <c r="AC428" s="13"/>
      <c r="AD428" s="13"/>
      <c r="AE428" s="13"/>
      <c r="AF428" s="13"/>
      <c r="AG428" s="13"/>
      <c r="AH428" s="13"/>
      <c r="AI428" s="13"/>
      <c r="AJ428" s="13"/>
      <c r="AK428" s="13"/>
      <c r="AL428" s="13"/>
      <c r="AM428" s="13"/>
      <c r="AO428" s="85"/>
      <c r="AQ428" s="86"/>
      <c r="AU428" s="87"/>
    </row>
    <row r="429" spans="22:47" s="19" customFormat="1" x14ac:dyDescent="0.35">
      <c r="V429" s="85"/>
      <c r="X429" s="85"/>
      <c r="Z429" s="13"/>
      <c r="AA429" s="13"/>
      <c r="AB429" s="13"/>
      <c r="AC429" s="13"/>
      <c r="AD429" s="13"/>
      <c r="AE429" s="13"/>
      <c r="AF429" s="13"/>
      <c r="AG429" s="13"/>
      <c r="AH429" s="13"/>
      <c r="AI429" s="13"/>
      <c r="AJ429" s="13"/>
      <c r="AK429" s="13"/>
      <c r="AL429" s="13"/>
      <c r="AM429" s="13"/>
      <c r="AO429" s="85"/>
      <c r="AQ429" s="86"/>
      <c r="AU429" s="87"/>
    </row>
    <row r="430" spans="22:47" s="19" customFormat="1" x14ac:dyDescent="0.35">
      <c r="V430" s="85"/>
      <c r="X430" s="85"/>
      <c r="Z430" s="13"/>
      <c r="AA430" s="13"/>
      <c r="AB430" s="13"/>
      <c r="AC430" s="13"/>
      <c r="AD430" s="13"/>
      <c r="AE430" s="13"/>
      <c r="AF430" s="13"/>
      <c r="AG430" s="13"/>
      <c r="AH430" s="13"/>
      <c r="AI430" s="13"/>
      <c r="AJ430" s="13"/>
      <c r="AK430" s="13"/>
      <c r="AL430" s="13"/>
      <c r="AM430" s="13"/>
      <c r="AO430" s="85"/>
      <c r="AQ430" s="86"/>
      <c r="AU430" s="87"/>
    </row>
    <row r="431" spans="22:47" s="19" customFormat="1" x14ac:dyDescent="0.35">
      <c r="V431" s="85"/>
      <c r="X431" s="85"/>
      <c r="Z431" s="13"/>
      <c r="AA431" s="13"/>
      <c r="AB431" s="13"/>
      <c r="AC431" s="13"/>
      <c r="AD431" s="13"/>
      <c r="AE431" s="13"/>
      <c r="AF431" s="13"/>
      <c r="AG431" s="13"/>
      <c r="AH431" s="13"/>
      <c r="AI431" s="13"/>
      <c r="AJ431" s="13"/>
      <c r="AK431" s="13"/>
      <c r="AL431" s="13"/>
      <c r="AM431" s="13"/>
      <c r="AO431" s="85"/>
      <c r="AQ431" s="86"/>
      <c r="AU431" s="87"/>
    </row>
    <row r="432" spans="22:47" s="19" customFormat="1" x14ac:dyDescent="0.35">
      <c r="V432" s="85"/>
      <c r="X432" s="85"/>
      <c r="Z432" s="13"/>
      <c r="AA432" s="13"/>
      <c r="AB432" s="13"/>
      <c r="AC432" s="13"/>
      <c r="AD432" s="13"/>
      <c r="AE432" s="13"/>
      <c r="AF432" s="13"/>
      <c r="AG432" s="13"/>
      <c r="AH432" s="13"/>
      <c r="AI432" s="13"/>
      <c r="AJ432" s="13"/>
      <c r="AK432" s="13"/>
      <c r="AL432" s="13"/>
      <c r="AM432" s="13"/>
      <c r="AO432" s="85"/>
      <c r="AQ432" s="86"/>
      <c r="AU432" s="87"/>
    </row>
    <row r="433" spans="22:47" s="19" customFormat="1" x14ac:dyDescent="0.35">
      <c r="V433" s="85"/>
      <c r="X433" s="85"/>
      <c r="Z433" s="13"/>
      <c r="AA433" s="13"/>
      <c r="AB433" s="13"/>
      <c r="AC433" s="13"/>
      <c r="AD433" s="13"/>
      <c r="AE433" s="13"/>
      <c r="AF433" s="13"/>
      <c r="AG433" s="13"/>
      <c r="AH433" s="13"/>
      <c r="AI433" s="13"/>
      <c r="AJ433" s="13"/>
      <c r="AK433" s="13"/>
      <c r="AL433" s="13"/>
      <c r="AM433" s="13"/>
      <c r="AO433" s="85"/>
      <c r="AQ433" s="86"/>
      <c r="AU433" s="87"/>
    </row>
    <row r="434" spans="22:47" s="19" customFormat="1" x14ac:dyDescent="0.35">
      <c r="V434" s="85"/>
      <c r="X434" s="85"/>
      <c r="Z434" s="13"/>
      <c r="AA434" s="13"/>
      <c r="AB434" s="13"/>
      <c r="AC434" s="13"/>
      <c r="AD434" s="13"/>
      <c r="AE434" s="13"/>
      <c r="AF434" s="13"/>
      <c r="AG434" s="13"/>
      <c r="AH434" s="13"/>
      <c r="AI434" s="13"/>
      <c r="AJ434" s="13"/>
      <c r="AK434" s="13"/>
      <c r="AL434" s="13"/>
      <c r="AM434" s="13"/>
      <c r="AO434" s="85"/>
      <c r="AQ434" s="86"/>
      <c r="AU434" s="87"/>
    </row>
    <row r="435" spans="22:47" s="19" customFormat="1" x14ac:dyDescent="0.35">
      <c r="V435" s="85"/>
      <c r="X435" s="85"/>
      <c r="Z435" s="13"/>
      <c r="AA435" s="13"/>
      <c r="AB435" s="13"/>
      <c r="AC435" s="13"/>
      <c r="AD435" s="13"/>
      <c r="AE435" s="13"/>
      <c r="AF435" s="13"/>
      <c r="AG435" s="13"/>
      <c r="AH435" s="13"/>
      <c r="AI435" s="13"/>
      <c r="AJ435" s="13"/>
      <c r="AK435" s="13"/>
      <c r="AL435" s="13"/>
      <c r="AM435" s="13"/>
      <c r="AO435" s="85"/>
      <c r="AQ435" s="86"/>
      <c r="AU435" s="87"/>
    </row>
    <row r="436" spans="22:47" s="19" customFormat="1" x14ac:dyDescent="0.35">
      <c r="V436" s="85"/>
      <c r="X436" s="85"/>
      <c r="Z436" s="13"/>
      <c r="AA436" s="13"/>
      <c r="AB436" s="13"/>
      <c r="AC436" s="13"/>
      <c r="AD436" s="13"/>
      <c r="AE436" s="13"/>
      <c r="AF436" s="13"/>
      <c r="AG436" s="13"/>
      <c r="AH436" s="13"/>
      <c r="AI436" s="13"/>
      <c r="AJ436" s="13"/>
      <c r="AK436" s="13"/>
      <c r="AL436" s="13"/>
      <c r="AM436" s="13"/>
      <c r="AO436" s="85"/>
      <c r="AQ436" s="86"/>
      <c r="AU436" s="87"/>
    </row>
    <row r="437" spans="22:47" s="19" customFormat="1" x14ac:dyDescent="0.35">
      <c r="V437" s="85"/>
      <c r="X437" s="85"/>
      <c r="Z437" s="13"/>
      <c r="AA437" s="13"/>
      <c r="AB437" s="13"/>
      <c r="AC437" s="13"/>
      <c r="AD437" s="13"/>
      <c r="AE437" s="13"/>
      <c r="AF437" s="13"/>
      <c r="AG437" s="13"/>
      <c r="AH437" s="13"/>
      <c r="AI437" s="13"/>
      <c r="AJ437" s="13"/>
      <c r="AK437" s="13"/>
      <c r="AL437" s="13"/>
      <c r="AM437" s="13"/>
      <c r="AO437" s="85"/>
      <c r="AQ437" s="86"/>
      <c r="AU437" s="87"/>
    </row>
    <row r="438" spans="22:47" s="19" customFormat="1" x14ac:dyDescent="0.35">
      <c r="V438" s="85"/>
      <c r="X438" s="85"/>
      <c r="Z438" s="13"/>
      <c r="AA438" s="13"/>
      <c r="AB438" s="13"/>
      <c r="AC438" s="13"/>
      <c r="AD438" s="13"/>
      <c r="AE438" s="13"/>
      <c r="AF438" s="13"/>
      <c r="AG438" s="13"/>
      <c r="AH438" s="13"/>
      <c r="AI438" s="13"/>
      <c r="AJ438" s="13"/>
      <c r="AK438" s="13"/>
      <c r="AL438" s="13"/>
      <c r="AM438" s="13"/>
      <c r="AO438" s="85"/>
      <c r="AQ438" s="86"/>
      <c r="AU438" s="87"/>
    </row>
    <row r="439" spans="22:47" s="19" customFormat="1" x14ac:dyDescent="0.35">
      <c r="V439" s="85"/>
      <c r="X439" s="85"/>
      <c r="Z439" s="13"/>
      <c r="AA439" s="13"/>
      <c r="AB439" s="13"/>
      <c r="AC439" s="13"/>
      <c r="AD439" s="13"/>
      <c r="AE439" s="13"/>
      <c r="AF439" s="13"/>
      <c r="AG439" s="13"/>
      <c r="AH439" s="13"/>
      <c r="AI439" s="13"/>
      <c r="AJ439" s="13"/>
      <c r="AK439" s="13"/>
      <c r="AL439" s="13"/>
      <c r="AM439" s="13"/>
      <c r="AO439" s="85"/>
      <c r="AQ439" s="86"/>
      <c r="AU439" s="87"/>
    </row>
    <row r="440" spans="22:47" s="19" customFormat="1" x14ac:dyDescent="0.35">
      <c r="V440" s="85"/>
      <c r="X440" s="85"/>
      <c r="Z440" s="13"/>
      <c r="AA440" s="13"/>
      <c r="AB440" s="13"/>
      <c r="AC440" s="13"/>
      <c r="AD440" s="13"/>
      <c r="AE440" s="13"/>
      <c r="AF440" s="13"/>
      <c r="AG440" s="13"/>
      <c r="AH440" s="13"/>
      <c r="AI440" s="13"/>
      <c r="AJ440" s="13"/>
      <c r="AK440" s="13"/>
      <c r="AL440" s="13"/>
      <c r="AM440" s="13"/>
      <c r="AO440" s="85"/>
      <c r="AQ440" s="86"/>
      <c r="AU440" s="87"/>
    </row>
    <row r="441" spans="22:47" s="19" customFormat="1" x14ac:dyDescent="0.35">
      <c r="V441" s="85"/>
      <c r="X441" s="85"/>
      <c r="Z441" s="13"/>
      <c r="AA441" s="13"/>
      <c r="AB441" s="13"/>
      <c r="AC441" s="13"/>
      <c r="AD441" s="13"/>
      <c r="AE441" s="13"/>
      <c r="AF441" s="13"/>
      <c r="AG441" s="13"/>
      <c r="AH441" s="13"/>
      <c r="AI441" s="13"/>
      <c r="AJ441" s="13"/>
      <c r="AK441" s="13"/>
      <c r="AL441" s="13"/>
      <c r="AM441" s="13"/>
      <c r="AO441" s="85"/>
      <c r="AQ441" s="86"/>
      <c r="AU441" s="87"/>
    </row>
    <row r="442" spans="22:47" s="19" customFormat="1" x14ac:dyDescent="0.35">
      <c r="V442" s="85"/>
      <c r="X442" s="85"/>
      <c r="Z442" s="13"/>
      <c r="AA442" s="13"/>
      <c r="AB442" s="13"/>
      <c r="AC442" s="13"/>
      <c r="AD442" s="13"/>
      <c r="AE442" s="13"/>
      <c r="AF442" s="13"/>
      <c r="AG442" s="13"/>
      <c r="AH442" s="13"/>
      <c r="AI442" s="13"/>
      <c r="AJ442" s="13"/>
      <c r="AK442" s="13"/>
      <c r="AL442" s="13"/>
      <c r="AM442" s="13"/>
      <c r="AO442" s="85"/>
      <c r="AQ442" s="86"/>
      <c r="AU442" s="87"/>
    </row>
    <row r="443" spans="22:47" s="19" customFormat="1" x14ac:dyDescent="0.35">
      <c r="V443" s="85"/>
      <c r="X443" s="85"/>
      <c r="Z443" s="13"/>
      <c r="AA443" s="13"/>
      <c r="AB443" s="13"/>
      <c r="AC443" s="13"/>
      <c r="AD443" s="13"/>
      <c r="AE443" s="13"/>
      <c r="AF443" s="13"/>
      <c r="AG443" s="13"/>
      <c r="AH443" s="13"/>
      <c r="AI443" s="13"/>
      <c r="AJ443" s="13"/>
      <c r="AK443" s="13"/>
      <c r="AL443" s="13"/>
      <c r="AM443" s="13"/>
      <c r="AO443" s="85"/>
      <c r="AQ443" s="86"/>
      <c r="AU443" s="87"/>
    </row>
    <row r="444" spans="22:47" s="19" customFormat="1" x14ac:dyDescent="0.35">
      <c r="V444" s="85"/>
      <c r="X444" s="85"/>
      <c r="Z444" s="13"/>
      <c r="AA444" s="13"/>
      <c r="AB444" s="13"/>
      <c r="AC444" s="13"/>
      <c r="AD444" s="13"/>
      <c r="AE444" s="13"/>
      <c r="AF444" s="13"/>
      <c r="AG444" s="13"/>
      <c r="AH444" s="13"/>
      <c r="AI444" s="13"/>
      <c r="AJ444" s="13"/>
      <c r="AK444" s="13"/>
      <c r="AL444" s="13"/>
      <c r="AM444" s="13"/>
      <c r="AO444" s="85"/>
      <c r="AQ444" s="86"/>
      <c r="AU444" s="87"/>
    </row>
    <row r="445" spans="22:47" s="19" customFormat="1" x14ac:dyDescent="0.35">
      <c r="V445" s="85"/>
      <c r="X445" s="85"/>
      <c r="Z445" s="13"/>
      <c r="AA445" s="13"/>
      <c r="AB445" s="13"/>
      <c r="AC445" s="13"/>
      <c r="AD445" s="13"/>
      <c r="AE445" s="13"/>
      <c r="AF445" s="13"/>
      <c r="AG445" s="13"/>
      <c r="AH445" s="13"/>
      <c r="AI445" s="13"/>
      <c r="AJ445" s="13"/>
      <c r="AK445" s="13"/>
      <c r="AL445" s="13"/>
      <c r="AM445" s="13"/>
      <c r="AO445" s="85"/>
      <c r="AQ445" s="86"/>
      <c r="AU445" s="87"/>
    </row>
    <row r="446" spans="22:47" s="19" customFormat="1" x14ac:dyDescent="0.35">
      <c r="V446" s="85"/>
      <c r="X446" s="85"/>
      <c r="Z446" s="13"/>
      <c r="AA446" s="13"/>
      <c r="AB446" s="13"/>
      <c r="AC446" s="13"/>
      <c r="AD446" s="13"/>
      <c r="AE446" s="13"/>
      <c r="AF446" s="13"/>
      <c r="AG446" s="13"/>
      <c r="AH446" s="13"/>
      <c r="AI446" s="13"/>
      <c r="AJ446" s="13"/>
      <c r="AK446" s="13"/>
      <c r="AL446" s="13"/>
      <c r="AM446" s="13"/>
      <c r="AO446" s="85"/>
      <c r="AQ446" s="86"/>
      <c r="AU446" s="87"/>
    </row>
    <row r="447" spans="22:47" s="19" customFormat="1" x14ac:dyDescent="0.35">
      <c r="V447" s="85"/>
      <c r="X447" s="85"/>
      <c r="Z447" s="13"/>
      <c r="AA447" s="13"/>
      <c r="AB447" s="13"/>
      <c r="AC447" s="13"/>
      <c r="AD447" s="13"/>
      <c r="AE447" s="13"/>
      <c r="AF447" s="13"/>
      <c r="AG447" s="13"/>
      <c r="AH447" s="13"/>
      <c r="AI447" s="13"/>
      <c r="AJ447" s="13"/>
      <c r="AK447" s="13"/>
      <c r="AL447" s="13"/>
      <c r="AM447" s="13"/>
      <c r="AO447" s="85"/>
      <c r="AQ447" s="86"/>
      <c r="AU447" s="87"/>
    </row>
    <row r="448" spans="22:47" s="19" customFormat="1" x14ac:dyDescent="0.35">
      <c r="V448" s="85"/>
      <c r="X448" s="85"/>
      <c r="Z448" s="13"/>
      <c r="AA448" s="13"/>
      <c r="AB448" s="13"/>
      <c r="AC448" s="13"/>
      <c r="AD448" s="13"/>
      <c r="AE448" s="13"/>
      <c r="AF448" s="13"/>
      <c r="AG448" s="13"/>
      <c r="AH448" s="13"/>
      <c r="AI448" s="13"/>
      <c r="AJ448" s="13"/>
      <c r="AK448" s="13"/>
      <c r="AL448" s="13"/>
      <c r="AM448" s="13"/>
      <c r="AO448" s="85"/>
      <c r="AQ448" s="86"/>
      <c r="AU448" s="87"/>
    </row>
    <row r="449" spans="22:47" s="19" customFormat="1" x14ac:dyDescent="0.35">
      <c r="V449" s="85"/>
      <c r="X449" s="85"/>
      <c r="Z449" s="13"/>
      <c r="AA449" s="13"/>
      <c r="AB449" s="13"/>
      <c r="AC449" s="13"/>
      <c r="AD449" s="13"/>
      <c r="AE449" s="13"/>
      <c r="AF449" s="13"/>
      <c r="AG449" s="13"/>
      <c r="AH449" s="13"/>
      <c r="AI449" s="13"/>
      <c r="AJ449" s="13"/>
      <c r="AK449" s="13"/>
      <c r="AL449" s="13"/>
      <c r="AM449" s="13"/>
      <c r="AO449" s="85"/>
      <c r="AQ449" s="86"/>
      <c r="AU449" s="87"/>
    </row>
    <row r="450" spans="22:47" s="19" customFormat="1" x14ac:dyDescent="0.35">
      <c r="V450" s="85"/>
      <c r="X450" s="85"/>
      <c r="Z450" s="13"/>
      <c r="AA450" s="13"/>
      <c r="AB450" s="13"/>
      <c r="AC450" s="13"/>
      <c r="AD450" s="13"/>
      <c r="AE450" s="13"/>
      <c r="AF450" s="13"/>
      <c r="AG450" s="13"/>
      <c r="AH450" s="13"/>
      <c r="AI450" s="13"/>
      <c r="AJ450" s="13"/>
      <c r="AK450" s="13"/>
      <c r="AL450" s="13"/>
      <c r="AM450" s="13"/>
      <c r="AO450" s="85"/>
      <c r="AQ450" s="86"/>
      <c r="AU450" s="87"/>
    </row>
    <row r="451" spans="22:47" s="19" customFormat="1" x14ac:dyDescent="0.35">
      <c r="V451" s="85"/>
      <c r="X451" s="85"/>
      <c r="Z451" s="13"/>
      <c r="AA451" s="13"/>
      <c r="AB451" s="13"/>
      <c r="AC451" s="13"/>
      <c r="AD451" s="13"/>
      <c r="AE451" s="13"/>
      <c r="AF451" s="13"/>
      <c r="AG451" s="13"/>
      <c r="AH451" s="13"/>
      <c r="AI451" s="13"/>
      <c r="AJ451" s="13"/>
      <c r="AK451" s="13"/>
      <c r="AL451" s="13"/>
      <c r="AM451" s="13"/>
      <c r="AO451" s="85"/>
      <c r="AQ451" s="86"/>
      <c r="AU451" s="87"/>
    </row>
    <row r="452" spans="22:47" s="19" customFormat="1" x14ac:dyDescent="0.35">
      <c r="V452" s="85"/>
      <c r="X452" s="85"/>
      <c r="Z452" s="13"/>
      <c r="AA452" s="13"/>
      <c r="AB452" s="13"/>
      <c r="AC452" s="13"/>
      <c r="AD452" s="13"/>
      <c r="AE452" s="13"/>
      <c r="AF452" s="13"/>
      <c r="AG452" s="13"/>
      <c r="AH452" s="13"/>
      <c r="AI452" s="13"/>
      <c r="AJ452" s="13"/>
      <c r="AK452" s="13"/>
      <c r="AL452" s="13"/>
      <c r="AM452" s="13"/>
      <c r="AO452" s="85"/>
      <c r="AQ452" s="86"/>
      <c r="AU452" s="87"/>
    </row>
    <row r="453" spans="22:47" s="19" customFormat="1" x14ac:dyDescent="0.35">
      <c r="V453" s="85"/>
      <c r="X453" s="85"/>
      <c r="Z453" s="13"/>
      <c r="AA453" s="13"/>
      <c r="AB453" s="13"/>
      <c r="AC453" s="13"/>
      <c r="AD453" s="13"/>
      <c r="AE453" s="13"/>
      <c r="AF453" s="13"/>
      <c r="AG453" s="13"/>
      <c r="AH453" s="13"/>
      <c r="AI453" s="13"/>
      <c r="AJ453" s="13"/>
      <c r="AK453" s="13"/>
      <c r="AL453" s="13"/>
      <c r="AM453" s="13"/>
      <c r="AO453" s="85"/>
      <c r="AQ453" s="86"/>
      <c r="AU453" s="87"/>
    </row>
    <row r="454" spans="22:47" s="19" customFormat="1" x14ac:dyDescent="0.35">
      <c r="V454" s="85"/>
      <c r="X454" s="85"/>
      <c r="Z454" s="13"/>
      <c r="AA454" s="13"/>
      <c r="AB454" s="13"/>
      <c r="AC454" s="13"/>
      <c r="AD454" s="13"/>
      <c r="AE454" s="13"/>
      <c r="AF454" s="13"/>
      <c r="AG454" s="13"/>
      <c r="AH454" s="13"/>
      <c r="AI454" s="13"/>
      <c r="AJ454" s="13"/>
      <c r="AK454" s="13"/>
      <c r="AL454" s="13"/>
      <c r="AM454" s="13"/>
      <c r="AO454" s="85"/>
      <c r="AQ454" s="86"/>
      <c r="AU454" s="87"/>
    </row>
    <row r="455" spans="22:47" s="19" customFormat="1" x14ac:dyDescent="0.35">
      <c r="V455" s="85"/>
      <c r="X455" s="85"/>
      <c r="Z455" s="13"/>
      <c r="AA455" s="13"/>
      <c r="AB455" s="13"/>
      <c r="AC455" s="13"/>
      <c r="AD455" s="13"/>
      <c r="AE455" s="13"/>
      <c r="AF455" s="13"/>
      <c r="AG455" s="13"/>
      <c r="AH455" s="13"/>
      <c r="AI455" s="13"/>
      <c r="AJ455" s="13"/>
      <c r="AK455" s="13"/>
      <c r="AL455" s="13"/>
      <c r="AM455" s="13"/>
      <c r="AO455" s="85"/>
      <c r="AQ455" s="86"/>
      <c r="AU455" s="87"/>
    </row>
    <row r="456" spans="22:47" s="19" customFormat="1" x14ac:dyDescent="0.35">
      <c r="V456" s="85"/>
      <c r="X456" s="85"/>
      <c r="Z456" s="13"/>
      <c r="AA456" s="13"/>
      <c r="AB456" s="13"/>
      <c r="AC456" s="13"/>
      <c r="AD456" s="13"/>
      <c r="AE456" s="13"/>
      <c r="AF456" s="13"/>
      <c r="AG456" s="13"/>
      <c r="AH456" s="13"/>
      <c r="AI456" s="13"/>
      <c r="AJ456" s="13"/>
      <c r="AK456" s="13"/>
      <c r="AL456" s="13"/>
      <c r="AM456" s="13"/>
      <c r="AO456" s="85"/>
      <c r="AQ456" s="86"/>
      <c r="AU456" s="87"/>
    </row>
    <row r="457" spans="22:47" s="19" customFormat="1" x14ac:dyDescent="0.35">
      <c r="V457" s="85"/>
      <c r="X457" s="85"/>
      <c r="Z457" s="13"/>
      <c r="AA457" s="13"/>
      <c r="AB457" s="13"/>
      <c r="AC457" s="13"/>
      <c r="AD457" s="13"/>
      <c r="AE457" s="13"/>
      <c r="AF457" s="13"/>
      <c r="AG457" s="13"/>
      <c r="AH457" s="13"/>
      <c r="AI457" s="13"/>
      <c r="AJ457" s="13"/>
      <c r="AK457" s="13"/>
      <c r="AL457" s="13"/>
      <c r="AM457" s="13"/>
      <c r="AO457" s="85"/>
      <c r="AQ457" s="86"/>
      <c r="AU457" s="87"/>
    </row>
    <row r="458" spans="22:47" s="19" customFormat="1" x14ac:dyDescent="0.35">
      <c r="V458" s="85"/>
      <c r="X458" s="85"/>
      <c r="Z458" s="13"/>
      <c r="AA458" s="13"/>
      <c r="AB458" s="13"/>
      <c r="AC458" s="13"/>
      <c r="AD458" s="13"/>
      <c r="AE458" s="13"/>
      <c r="AF458" s="13"/>
      <c r="AG458" s="13"/>
      <c r="AH458" s="13"/>
      <c r="AI458" s="13"/>
      <c r="AJ458" s="13"/>
      <c r="AK458" s="13"/>
      <c r="AL458" s="13"/>
      <c r="AM458" s="13"/>
      <c r="AO458" s="85"/>
      <c r="AQ458" s="86"/>
      <c r="AU458" s="87"/>
    </row>
    <row r="459" spans="22:47" s="19" customFormat="1" x14ac:dyDescent="0.35">
      <c r="V459" s="85"/>
      <c r="X459" s="85"/>
      <c r="Z459" s="13"/>
      <c r="AA459" s="13"/>
      <c r="AB459" s="13"/>
      <c r="AC459" s="13"/>
      <c r="AD459" s="13"/>
      <c r="AE459" s="13"/>
      <c r="AF459" s="13"/>
      <c r="AG459" s="13"/>
      <c r="AH459" s="13"/>
      <c r="AI459" s="13"/>
      <c r="AJ459" s="13"/>
      <c r="AK459" s="13"/>
      <c r="AL459" s="13"/>
      <c r="AM459" s="13"/>
      <c r="AO459" s="85"/>
      <c r="AQ459" s="86"/>
      <c r="AU459" s="87"/>
    </row>
    <row r="460" spans="22:47" s="19" customFormat="1" x14ac:dyDescent="0.35">
      <c r="V460" s="85"/>
      <c r="X460" s="85"/>
      <c r="Z460" s="13"/>
      <c r="AA460" s="13"/>
      <c r="AB460" s="13"/>
      <c r="AC460" s="13"/>
      <c r="AD460" s="13"/>
      <c r="AE460" s="13"/>
      <c r="AF460" s="13"/>
      <c r="AG460" s="13"/>
      <c r="AH460" s="13"/>
      <c r="AI460" s="13"/>
      <c r="AJ460" s="13"/>
      <c r="AK460" s="13"/>
      <c r="AL460" s="13"/>
      <c r="AM460" s="13"/>
      <c r="AO460" s="85"/>
      <c r="AQ460" s="86"/>
      <c r="AU460" s="87"/>
    </row>
    <row r="461" spans="22:47" s="19" customFormat="1" x14ac:dyDescent="0.35">
      <c r="V461" s="85"/>
      <c r="X461" s="85"/>
      <c r="Z461" s="13"/>
      <c r="AA461" s="13"/>
      <c r="AB461" s="13"/>
      <c r="AC461" s="13"/>
      <c r="AD461" s="13"/>
      <c r="AE461" s="13"/>
      <c r="AF461" s="13"/>
      <c r="AG461" s="13"/>
      <c r="AH461" s="13"/>
      <c r="AI461" s="13"/>
      <c r="AJ461" s="13"/>
      <c r="AK461" s="13"/>
      <c r="AL461" s="13"/>
      <c r="AM461" s="13"/>
      <c r="AO461" s="85"/>
      <c r="AQ461" s="86"/>
      <c r="AU461" s="87"/>
    </row>
    <row r="462" spans="22:47" s="19" customFormat="1" x14ac:dyDescent="0.35">
      <c r="V462" s="85"/>
      <c r="X462" s="85"/>
      <c r="Z462" s="13"/>
      <c r="AA462" s="13"/>
      <c r="AB462" s="13"/>
      <c r="AC462" s="13"/>
      <c r="AD462" s="13"/>
      <c r="AE462" s="13"/>
      <c r="AF462" s="13"/>
      <c r="AG462" s="13"/>
      <c r="AH462" s="13"/>
      <c r="AI462" s="13"/>
      <c r="AJ462" s="13"/>
      <c r="AK462" s="13"/>
      <c r="AL462" s="13"/>
      <c r="AM462" s="13"/>
      <c r="AO462" s="85"/>
      <c r="AQ462" s="86"/>
      <c r="AU462" s="87"/>
    </row>
    <row r="463" spans="22:47" s="19" customFormat="1" x14ac:dyDescent="0.35">
      <c r="V463" s="85"/>
      <c r="X463" s="85"/>
      <c r="Z463" s="13"/>
      <c r="AA463" s="13"/>
      <c r="AB463" s="13"/>
      <c r="AC463" s="13"/>
      <c r="AD463" s="13"/>
      <c r="AE463" s="13"/>
      <c r="AF463" s="13"/>
      <c r="AG463" s="13"/>
      <c r="AH463" s="13"/>
      <c r="AI463" s="13"/>
      <c r="AJ463" s="13"/>
      <c r="AK463" s="13"/>
      <c r="AL463" s="13"/>
      <c r="AM463" s="13"/>
      <c r="AO463" s="85"/>
      <c r="AQ463" s="86"/>
      <c r="AU463" s="87"/>
    </row>
    <row r="464" spans="22:47" s="19" customFormat="1" x14ac:dyDescent="0.35">
      <c r="V464" s="85"/>
      <c r="X464" s="85"/>
      <c r="Z464" s="13"/>
      <c r="AA464" s="13"/>
      <c r="AB464" s="13"/>
      <c r="AC464" s="13"/>
      <c r="AD464" s="13"/>
      <c r="AE464" s="13"/>
      <c r="AF464" s="13"/>
      <c r="AG464" s="13"/>
      <c r="AH464" s="13"/>
      <c r="AI464" s="13"/>
      <c r="AJ464" s="13"/>
      <c r="AK464" s="13"/>
      <c r="AL464" s="13"/>
      <c r="AM464" s="13"/>
      <c r="AO464" s="85"/>
      <c r="AQ464" s="86"/>
      <c r="AU464" s="87"/>
    </row>
    <row r="465" spans="22:47" s="19" customFormat="1" x14ac:dyDescent="0.35">
      <c r="V465" s="85"/>
      <c r="X465" s="85"/>
      <c r="Z465" s="13"/>
      <c r="AA465" s="13"/>
      <c r="AB465" s="13"/>
      <c r="AC465" s="13"/>
      <c r="AD465" s="13"/>
      <c r="AE465" s="13"/>
      <c r="AF465" s="13"/>
      <c r="AG465" s="13"/>
      <c r="AH465" s="13"/>
      <c r="AI465" s="13"/>
      <c r="AJ465" s="13"/>
      <c r="AK465" s="13"/>
      <c r="AL465" s="13"/>
      <c r="AM465" s="13"/>
      <c r="AO465" s="85"/>
      <c r="AQ465" s="86"/>
      <c r="AU465" s="87"/>
    </row>
    <row r="466" spans="22:47" s="19" customFormat="1" x14ac:dyDescent="0.35">
      <c r="V466" s="85"/>
      <c r="X466" s="85"/>
      <c r="Z466" s="13"/>
      <c r="AA466" s="13"/>
      <c r="AB466" s="13"/>
      <c r="AC466" s="13"/>
      <c r="AD466" s="13"/>
      <c r="AE466" s="13"/>
      <c r="AF466" s="13"/>
      <c r="AG466" s="13"/>
      <c r="AH466" s="13"/>
      <c r="AI466" s="13"/>
      <c r="AJ466" s="13"/>
      <c r="AK466" s="13"/>
      <c r="AL466" s="13"/>
      <c r="AM466" s="13"/>
      <c r="AO466" s="85"/>
      <c r="AQ466" s="86"/>
      <c r="AU466" s="87"/>
    </row>
    <row r="467" spans="22:47" s="19" customFormat="1" x14ac:dyDescent="0.35">
      <c r="V467" s="85"/>
      <c r="X467" s="85"/>
      <c r="Z467" s="13"/>
      <c r="AA467" s="13"/>
      <c r="AB467" s="13"/>
      <c r="AC467" s="13"/>
      <c r="AD467" s="13"/>
      <c r="AE467" s="13"/>
      <c r="AF467" s="13"/>
      <c r="AG467" s="13"/>
      <c r="AH467" s="13"/>
      <c r="AI467" s="13"/>
      <c r="AJ467" s="13"/>
      <c r="AK467" s="13"/>
      <c r="AL467" s="13"/>
      <c r="AM467" s="13"/>
      <c r="AO467" s="85"/>
      <c r="AQ467" s="86"/>
      <c r="AU467" s="87"/>
    </row>
    <row r="468" spans="22:47" s="19" customFormat="1" x14ac:dyDescent="0.35">
      <c r="V468" s="85"/>
      <c r="X468" s="85"/>
      <c r="Z468" s="13"/>
      <c r="AA468" s="13"/>
      <c r="AB468" s="13"/>
      <c r="AC468" s="13"/>
      <c r="AD468" s="13"/>
      <c r="AE468" s="13"/>
      <c r="AF468" s="13"/>
      <c r="AG468" s="13"/>
      <c r="AH468" s="13"/>
      <c r="AI468" s="13"/>
      <c r="AJ468" s="13"/>
      <c r="AK468" s="13"/>
      <c r="AL468" s="13"/>
      <c r="AM468" s="13"/>
      <c r="AO468" s="85"/>
      <c r="AQ468" s="86"/>
      <c r="AU468" s="87"/>
    </row>
    <row r="469" spans="22:47" s="19" customFormat="1" x14ac:dyDescent="0.35">
      <c r="V469" s="85"/>
      <c r="X469" s="85"/>
      <c r="Z469" s="13"/>
      <c r="AA469" s="13"/>
      <c r="AB469" s="13"/>
      <c r="AC469" s="13"/>
      <c r="AD469" s="13"/>
      <c r="AE469" s="13"/>
      <c r="AF469" s="13"/>
      <c r="AG469" s="13"/>
      <c r="AH469" s="13"/>
      <c r="AI469" s="13"/>
      <c r="AJ469" s="13"/>
      <c r="AK469" s="13"/>
      <c r="AL469" s="13"/>
      <c r="AM469" s="13"/>
      <c r="AO469" s="85"/>
      <c r="AQ469" s="86"/>
      <c r="AU469" s="87"/>
    </row>
    <row r="470" spans="22:47" s="19" customFormat="1" x14ac:dyDescent="0.35">
      <c r="V470" s="85"/>
      <c r="X470" s="85"/>
      <c r="Z470" s="13"/>
      <c r="AA470" s="13"/>
      <c r="AB470" s="13"/>
      <c r="AC470" s="13"/>
      <c r="AD470" s="13"/>
      <c r="AE470" s="13"/>
      <c r="AF470" s="13"/>
      <c r="AG470" s="13"/>
      <c r="AH470" s="13"/>
      <c r="AI470" s="13"/>
      <c r="AJ470" s="13"/>
      <c r="AK470" s="13"/>
      <c r="AL470" s="13"/>
      <c r="AM470" s="13"/>
      <c r="AO470" s="85"/>
      <c r="AQ470" s="86"/>
      <c r="AU470" s="87"/>
    </row>
    <row r="471" spans="22:47" s="19" customFormat="1" x14ac:dyDescent="0.35">
      <c r="V471" s="85"/>
      <c r="X471" s="85"/>
      <c r="Z471" s="13"/>
      <c r="AA471" s="13"/>
      <c r="AB471" s="13"/>
      <c r="AC471" s="13"/>
      <c r="AD471" s="13"/>
      <c r="AE471" s="13"/>
      <c r="AF471" s="13"/>
      <c r="AG471" s="13"/>
      <c r="AH471" s="13"/>
      <c r="AI471" s="13"/>
      <c r="AJ471" s="13"/>
      <c r="AK471" s="13"/>
      <c r="AL471" s="13"/>
      <c r="AM471" s="13"/>
      <c r="AO471" s="85"/>
      <c r="AQ471" s="86"/>
      <c r="AU471" s="87"/>
    </row>
    <row r="472" spans="22:47" s="19" customFormat="1" x14ac:dyDescent="0.35">
      <c r="V472" s="85"/>
      <c r="X472" s="85"/>
      <c r="Z472" s="13"/>
      <c r="AA472" s="13"/>
      <c r="AB472" s="13"/>
      <c r="AC472" s="13"/>
      <c r="AD472" s="13"/>
      <c r="AE472" s="13"/>
      <c r="AF472" s="13"/>
      <c r="AG472" s="13"/>
      <c r="AH472" s="13"/>
      <c r="AI472" s="13"/>
      <c r="AJ472" s="13"/>
      <c r="AK472" s="13"/>
      <c r="AL472" s="13"/>
      <c r="AM472" s="13"/>
      <c r="AO472" s="85"/>
      <c r="AQ472" s="86"/>
      <c r="AU472" s="87"/>
    </row>
    <row r="473" spans="22:47" s="19" customFormat="1" x14ac:dyDescent="0.35">
      <c r="V473" s="85"/>
      <c r="X473" s="85"/>
      <c r="Z473" s="13"/>
      <c r="AA473" s="13"/>
      <c r="AB473" s="13"/>
      <c r="AC473" s="13"/>
      <c r="AD473" s="13"/>
      <c r="AE473" s="13"/>
      <c r="AF473" s="13"/>
      <c r="AG473" s="13"/>
      <c r="AH473" s="13"/>
      <c r="AI473" s="13"/>
      <c r="AJ473" s="13"/>
      <c r="AK473" s="13"/>
      <c r="AL473" s="13"/>
      <c r="AM473" s="13"/>
      <c r="AO473" s="85"/>
      <c r="AQ473" s="86"/>
      <c r="AU473" s="87"/>
    </row>
    <row r="474" spans="22:47" s="19" customFormat="1" x14ac:dyDescent="0.35">
      <c r="V474" s="85"/>
      <c r="X474" s="85"/>
      <c r="Z474" s="13"/>
      <c r="AA474" s="13"/>
      <c r="AB474" s="13"/>
      <c r="AC474" s="13"/>
      <c r="AD474" s="13"/>
      <c r="AE474" s="13"/>
      <c r="AF474" s="13"/>
      <c r="AG474" s="13"/>
      <c r="AH474" s="13"/>
      <c r="AI474" s="13"/>
      <c r="AJ474" s="13"/>
      <c r="AK474" s="13"/>
      <c r="AL474" s="13"/>
      <c r="AM474" s="13"/>
      <c r="AO474" s="85"/>
      <c r="AQ474" s="86"/>
      <c r="AU474" s="87"/>
    </row>
    <row r="475" spans="22:47" s="19" customFormat="1" x14ac:dyDescent="0.35">
      <c r="V475" s="85"/>
      <c r="X475" s="85"/>
      <c r="Z475" s="13"/>
      <c r="AA475" s="13"/>
      <c r="AB475" s="13"/>
      <c r="AC475" s="13"/>
      <c r="AD475" s="13"/>
      <c r="AE475" s="13"/>
      <c r="AF475" s="13"/>
      <c r="AG475" s="13"/>
      <c r="AH475" s="13"/>
      <c r="AI475" s="13"/>
      <c r="AJ475" s="13"/>
      <c r="AK475" s="13"/>
      <c r="AL475" s="13"/>
      <c r="AM475" s="13"/>
      <c r="AO475" s="85"/>
      <c r="AQ475" s="86"/>
      <c r="AU475" s="87"/>
    </row>
    <row r="476" spans="22:47" s="19" customFormat="1" x14ac:dyDescent="0.35">
      <c r="V476" s="85"/>
      <c r="X476" s="85"/>
      <c r="Z476" s="13"/>
      <c r="AA476" s="13"/>
      <c r="AB476" s="13"/>
      <c r="AC476" s="13"/>
      <c r="AD476" s="13"/>
      <c r="AE476" s="13"/>
      <c r="AF476" s="13"/>
      <c r="AG476" s="13"/>
      <c r="AH476" s="13"/>
      <c r="AI476" s="13"/>
      <c r="AJ476" s="13"/>
      <c r="AK476" s="13"/>
      <c r="AL476" s="13"/>
      <c r="AM476" s="13"/>
      <c r="AO476" s="85"/>
      <c r="AQ476" s="86"/>
      <c r="AU476" s="87"/>
    </row>
    <row r="477" spans="22:47" s="19" customFormat="1" x14ac:dyDescent="0.35">
      <c r="V477" s="85"/>
      <c r="X477" s="85"/>
      <c r="Z477" s="13"/>
      <c r="AA477" s="13"/>
      <c r="AB477" s="13"/>
      <c r="AC477" s="13"/>
      <c r="AD477" s="13"/>
      <c r="AE477" s="13"/>
      <c r="AF477" s="13"/>
      <c r="AG477" s="13"/>
      <c r="AH477" s="13"/>
      <c r="AI477" s="13"/>
      <c r="AJ477" s="13"/>
      <c r="AK477" s="13"/>
      <c r="AL477" s="13"/>
      <c r="AM477" s="13"/>
      <c r="AO477" s="85"/>
      <c r="AQ477" s="86"/>
      <c r="AU477" s="87"/>
    </row>
    <row r="478" spans="22:47" s="19" customFormat="1" x14ac:dyDescent="0.35">
      <c r="V478" s="85"/>
      <c r="X478" s="85"/>
      <c r="Z478" s="13"/>
      <c r="AA478" s="13"/>
      <c r="AB478" s="13"/>
      <c r="AC478" s="13"/>
      <c r="AD478" s="13"/>
      <c r="AE478" s="13"/>
      <c r="AF478" s="13"/>
      <c r="AG478" s="13"/>
      <c r="AH478" s="13"/>
      <c r="AI478" s="13"/>
      <c r="AJ478" s="13"/>
      <c r="AK478" s="13"/>
      <c r="AL478" s="13"/>
      <c r="AM478" s="13"/>
      <c r="AO478" s="85"/>
      <c r="AQ478" s="86"/>
      <c r="AU478" s="87"/>
    </row>
    <row r="479" spans="22:47" s="19" customFormat="1" x14ac:dyDescent="0.35">
      <c r="V479" s="85"/>
      <c r="X479" s="85"/>
      <c r="Z479" s="13"/>
      <c r="AA479" s="13"/>
      <c r="AB479" s="13"/>
      <c r="AC479" s="13"/>
      <c r="AD479" s="13"/>
      <c r="AE479" s="13"/>
      <c r="AF479" s="13"/>
      <c r="AG479" s="13"/>
      <c r="AH479" s="13"/>
      <c r="AI479" s="13"/>
      <c r="AJ479" s="13"/>
      <c r="AK479" s="13"/>
      <c r="AL479" s="13"/>
      <c r="AM479" s="13"/>
      <c r="AO479" s="85"/>
      <c r="AQ479" s="86"/>
      <c r="AU479" s="87"/>
    </row>
    <row r="480" spans="22:47" s="19" customFormat="1" x14ac:dyDescent="0.35">
      <c r="V480" s="85"/>
      <c r="X480" s="85"/>
      <c r="Z480" s="13"/>
      <c r="AA480" s="13"/>
      <c r="AB480" s="13"/>
      <c r="AC480" s="13"/>
      <c r="AD480" s="13"/>
      <c r="AE480" s="13"/>
      <c r="AF480" s="13"/>
      <c r="AG480" s="13"/>
      <c r="AH480" s="13"/>
      <c r="AI480" s="13"/>
      <c r="AJ480" s="13"/>
      <c r="AK480" s="13"/>
      <c r="AL480" s="13"/>
      <c r="AM480" s="13"/>
      <c r="AO480" s="85"/>
      <c r="AQ480" s="86"/>
      <c r="AU480" s="87"/>
    </row>
    <row r="481" spans="22:47" s="19" customFormat="1" x14ac:dyDescent="0.35">
      <c r="V481" s="85"/>
      <c r="X481" s="85"/>
      <c r="Z481" s="13"/>
      <c r="AA481" s="13"/>
      <c r="AB481" s="13"/>
      <c r="AC481" s="13"/>
      <c r="AD481" s="13"/>
      <c r="AE481" s="13"/>
      <c r="AF481" s="13"/>
      <c r="AG481" s="13"/>
      <c r="AH481" s="13"/>
      <c r="AI481" s="13"/>
      <c r="AJ481" s="13"/>
      <c r="AK481" s="13"/>
      <c r="AL481" s="13"/>
      <c r="AM481" s="13"/>
      <c r="AO481" s="85"/>
      <c r="AQ481" s="86"/>
      <c r="AU481" s="87"/>
    </row>
    <row r="482" spans="22:47" s="19" customFormat="1" x14ac:dyDescent="0.35">
      <c r="V482" s="85"/>
      <c r="X482" s="85"/>
      <c r="Z482" s="13"/>
      <c r="AA482" s="13"/>
      <c r="AB482" s="13"/>
      <c r="AC482" s="13"/>
      <c r="AD482" s="13"/>
      <c r="AE482" s="13"/>
      <c r="AF482" s="13"/>
      <c r="AG482" s="13"/>
      <c r="AH482" s="13"/>
      <c r="AI482" s="13"/>
      <c r="AJ482" s="13"/>
      <c r="AK482" s="13"/>
      <c r="AL482" s="13"/>
      <c r="AM482" s="13"/>
      <c r="AO482" s="85"/>
      <c r="AQ482" s="86"/>
      <c r="AU482" s="87"/>
    </row>
    <row r="483" spans="22:47" s="19" customFormat="1" x14ac:dyDescent="0.35">
      <c r="V483" s="85"/>
      <c r="X483" s="85"/>
      <c r="Z483" s="13"/>
      <c r="AA483" s="13"/>
      <c r="AB483" s="13"/>
      <c r="AC483" s="13"/>
      <c r="AD483" s="13"/>
      <c r="AE483" s="13"/>
      <c r="AF483" s="13"/>
      <c r="AG483" s="13"/>
      <c r="AH483" s="13"/>
      <c r="AI483" s="13"/>
      <c r="AJ483" s="13"/>
      <c r="AK483" s="13"/>
      <c r="AL483" s="13"/>
      <c r="AM483" s="13"/>
      <c r="AO483" s="85"/>
      <c r="AQ483" s="86"/>
      <c r="AU483" s="87"/>
    </row>
    <row r="484" spans="22:47" s="19" customFormat="1" x14ac:dyDescent="0.35">
      <c r="V484" s="85"/>
      <c r="X484" s="85"/>
      <c r="Z484" s="13"/>
      <c r="AA484" s="13"/>
      <c r="AB484" s="13"/>
      <c r="AC484" s="13"/>
      <c r="AD484" s="13"/>
      <c r="AE484" s="13"/>
      <c r="AF484" s="13"/>
      <c r="AG484" s="13"/>
      <c r="AH484" s="13"/>
      <c r="AI484" s="13"/>
      <c r="AJ484" s="13"/>
      <c r="AK484" s="13"/>
      <c r="AL484" s="13"/>
      <c r="AM484" s="13"/>
      <c r="AO484" s="85"/>
      <c r="AQ484" s="86"/>
      <c r="AU484" s="87"/>
    </row>
    <row r="485" spans="22:47" s="19" customFormat="1" x14ac:dyDescent="0.35">
      <c r="V485" s="85"/>
      <c r="X485" s="85"/>
      <c r="Z485" s="13"/>
      <c r="AA485" s="13"/>
      <c r="AB485" s="13"/>
      <c r="AC485" s="13"/>
      <c r="AD485" s="13"/>
      <c r="AE485" s="13"/>
      <c r="AF485" s="13"/>
      <c r="AG485" s="13"/>
      <c r="AH485" s="13"/>
      <c r="AI485" s="13"/>
      <c r="AJ485" s="13"/>
      <c r="AK485" s="13"/>
      <c r="AL485" s="13"/>
      <c r="AM485" s="13"/>
      <c r="AO485" s="85"/>
      <c r="AQ485" s="86"/>
      <c r="AU485" s="87"/>
    </row>
    <row r="486" spans="22:47" s="19" customFormat="1" x14ac:dyDescent="0.35">
      <c r="V486" s="85"/>
      <c r="X486" s="85"/>
      <c r="Z486" s="13"/>
      <c r="AA486" s="13"/>
      <c r="AB486" s="13"/>
      <c r="AC486" s="13"/>
      <c r="AD486" s="13"/>
      <c r="AE486" s="13"/>
      <c r="AF486" s="13"/>
      <c r="AG486" s="13"/>
      <c r="AH486" s="13"/>
      <c r="AI486" s="13"/>
      <c r="AJ486" s="13"/>
      <c r="AK486" s="13"/>
      <c r="AL486" s="13"/>
      <c r="AM486" s="13"/>
      <c r="AO486" s="85"/>
      <c r="AQ486" s="86"/>
      <c r="AU486" s="87"/>
    </row>
    <row r="487" spans="22:47" s="19" customFormat="1" x14ac:dyDescent="0.35">
      <c r="V487" s="85"/>
      <c r="X487" s="85"/>
      <c r="Z487" s="13"/>
      <c r="AA487" s="13"/>
      <c r="AB487" s="13"/>
      <c r="AC487" s="13"/>
      <c r="AD487" s="13"/>
      <c r="AE487" s="13"/>
      <c r="AF487" s="13"/>
      <c r="AG487" s="13"/>
      <c r="AH487" s="13"/>
      <c r="AI487" s="13"/>
      <c r="AJ487" s="13"/>
      <c r="AK487" s="13"/>
      <c r="AL487" s="13"/>
      <c r="AM487" s="13"/>
      <c r="AO487" s="85"/>
      <c r="AQ487" s="86"/>
      <c r="AU487" s="87"/>
    </row>
    <row r="488" spans="22:47" s="19" customFormat="1" x14ac:dyDescent="0.35">
      <c r="V488" s="85"/>
      <c r="X488" s="85"/>
      <c r="Z488" s="13"/>
      <c r="AA488" s="13"/>
      <c r="AB488" s="13"/>
      <c r="AC488" s="13"/>
      <c r="AD488" s="13"/>
      <c r="AE488" s="13"/>
      <c r="AF488" s="13"/>
      <c r="AG488" s="13"/>
      <c r="AH488" s="13"/>
      <c r="AI488" s="13"/>
      <c r="AJ488" s="13"/>
      <c r="AK488" s="13"/>
      <c r="AL488" s="13"/>
      <c r="AM488" s="13"/>
      <c r="AO488" s="85"/>
      <c r="AQ488" s="86"/>
      <c r="AU488" s="87"/>
    </row>
    <row r="489" spans="22:47" s="19" customFormat="1" x14ac:dyDescent="0.35">
      <c r="V489" s="85"/>
      <c r="X489" s="85"/>
      <c r="Z489" s="13"/>
      <c r="AA489" s="13"/>
      <c r="AB489" s="13"/>
      <c r="AC489" s="13"/>
      <c r="AD489" s="13"/>
      <c r="AE489" s="13"/>
      <c r="AF489" s="13"/>
      <c r="AG489" s="13"/>
      <c r="AH489" s="13"/>
      <c r="AI489" s="13"/>
      <c r="AJ489" s="13"/>
      <c r="AK489" s="13"/>
      <c r="AL489" s="13"/>
      <c r="AM489" s="13"/>
      <c r="AO489" s="85"/>
      <c r="AQ489" s="86"/>
      <c r="AU489" s="87"/>
    </row>
    <row r="490" spans="22:47" s="19" customFormat="1" x14ac:dyDescent="0.35">
      <c r="V490" s="85"/>
      <c r="X490" s="85"/>
      <c r="Z490" s="13"/>
      <c r="AA490" s="13"/>
      <c r="AB490" s="13"/>
      <c r="AC490" s="13"/>
      <c r="AD490" s="13"/>
      <c r="AE490" s="13"/>
      <c r="AF490" s="13"/>
      <c r="AG490" s="13"/>
      <c r="AH490" s="13"/>
      <c r="AI490" s="13"/>
      <c r="AJ490" s="13"/>
      <c r="AK490" s="13"/>
      <c r="AL490" s="13"/>
      <c r="AM490" s="13"/>
      <c r="AO490" s="85"/>
      <c r="AQ490" s="86"/>
      <c r="AU490" s="87"/>
    </row>
    <row r="491" spans="22:47" s="19" customFormat="1" x14ac:dyDescent="0.35">
      <c r="V491" s="85"/>
      <c r="X491" s="85"/>
      <c r="Z491" s="13"/>
      <c r="AA491" s="13"/>
      <c r="AB491" s="13"/>
      <c r="AC491" s="13"/>
      <c r="AD491" s="13"/>
      <c r="AE491" s="13"/>
      <c r="AF491" s="13"/>
      <c r="AG491" s="13"/>
      <c r="AH491" s="13"/>
      <c r="AI491" s="13"/>
      <c r="AJ491" s="13"/>
      <c r="AK491" s="13"/>
      <c r="AL491" s="13"/>
      <c r="AM491" s="13"/>
      <c r="AO491" s="85"/>
      <c r="AQ491" s="86"/>
      <c r="AU491" s="87"/>
    </row>
    <row r="492" spans="22:47" s="19" customFormat="1" x14ac:dyDescent="0.35">
      <c r="V492" s="85"/>
      <c r="X492" s="85"/>
      <c r="Z492" s="13"/>
      <c r="AA492" s="13"/>
      <c r="AB492" s="13"/>
      <c r="AC492" s="13"/>
      <c r="AD492" s="13"/>
      <c r="AE492" s="13"/>
      <c r="AF492" s="13"/>
      <c r="AG492" s="13"/>
      <c r="AH492" s="13"/>
      <c r="AI492" s="13"/>
      <c r="AJ492" s="13"/>
      <c r="AK492" s="13"/>
      <c r="AL492" s="13"/>
      <c r="AM492" s="13"/>
      <c r="AO492" s="85"/>
      <c r="AQ492" s="86"/>
      <c r="AU492" s="87"/>
    </row>
    <row r="493" spans="22:47" s="19" customFormat="1" x14ac:dyDescent="0.35">
      <c r="V493" s="85"/>
      <c r="X493" s="85"/>
      <c r="Z493" s="13"/>
      <c r="AA493" s="13"/>
      <c r="AB493" s="13"/>
      <c r="AC493" s="13"/>
      <c r="AD493" s="13"/>
      <c r="AE493" s="13"/>
      <c r="AF493" s="13"/>
      <c r="AG493" s="13"/>
      <c r="AH493" s="13"/>
      <c r="AI493" s="13"/>
      <c r="AJ493" s="13"/>
      <c r="AK493" s="13"/>
      <c r="AL493" s="13"/>
      <c r="AM493" s="13"/>
      <c r="AO493" s="85"/>
      <c r="AQ493" s="86"/>
      <c r="AU493" s="87"/>
    </row>
    <row r="494" spans="22:47" s="19" customFormat="1" x14ac:dyDescent="0.35">
      <c r="V494" s="85"/>
      <c r="X494" s="85"/>
      <c r="Z494" s="13"/>
      <c r="AA494" s="13"/>
      <c r="AB494" s="13"/>
      <c r="AC494" s="13"/>
      <c r="AD494" s="13"/>
      <c r="AE494" s="13"/>
      <c r="AF494" s="13"/>
      <c r="AG494" s="13"/>
      <c r="AH494" s="13"/>
      <c r="AI494" s="13"/>
      <c r="AJ494" s="13"/>
      <c r="AK494" s="13"/>
      <c r="AL494" s="13"/>
      <c r="AM494" s="13"/>
      <c r="AO494" s="85"/>
      <c r="AQ494" s="86"/>
      <c r="AU494" s="87"/>
    </row>
    <row r="495" spans="22:47" s="19" customFormat="1" x14ac:dyDescent="0.35">
      <c r="V495" s="85"/>
      <c r="X495" s="85"/>
      <c r="Z495" s="13"/>
      <c r="AA495" s="13"/>
      <c r="AB495" s="13"/>
      <c r="AC495" s="13"/>
      <c r="AD495" s="13"/>
      <c r="AE495" s="13"/>
      <c r="AF495" s="13"/>
      <c r="AG495" s="13"/>
      <c r="AH495" s="13"/>
      <c r="AI495" s="13"/>
      <c r="AJ495" s="13"/>
      <c r="AK495" s="13"/>
      <c r="AL495" s="13"/>
      <c r="AM495" s="13"/>
      <c r="AO495" s="85"/>
      <c r="AQ495" s="86"/>
      <c r="AU495" s="87"/>
    </row>
    <row r="496" spans="22:47" s="19" customFormat="1" x14ac:dyDescent="0.35">
      <c r="V496" s="85"/>
      <c r="X496" s="85"/>
      <c r="Z496" s="13"/>
      <c r="AA496" s="13"/>
      <c r="AB496" s="13"/>
      <c r="AC496" s="13"/>
      <c r="AD496" s="13"/>
      <c r="AE496" s="13"/>
      <c r="AF496" s="13"/>
      <c r="AG496" s="13"/>
      <c r="AH496" s="13"/>
      <c r="AI496" s="13"/>
      <c r="AJ496" s="13"/>
      <c r="AK496" s="13"/>
      <c r="AL496" s="13"/>
      <c r="AM496" s="13"/>
      <c r="AO496" s="85"/>
      <c r="AQ496" s="86"/>
      <c r="AU496" s="87"/>
    </row>
    <row r="497" spans="22:47" s="19" customFormat="1" x14ac:dyDescent="0.35">
      <c r="V497" s="85"/>
      <c r="X497" s="85"/>
      <c r="Z497" s="13"/>
      <c r="AA497" s="13"/>
      <c r="AB497" s="13"/>
      <c r="AC497" s="13"/>
      <c r="AD497" s="13"/>
      <c r="AE497" s="13"/>
      <c r="AF497" s="13"/>
      <c r="AG497" s="13"/>
      <c r="AH497" s="13"/>
      <c r="AI497" s="13"/>
      <c r="AJ497" s="13"/>
      <c r="AK497" s="13"/>
      <c r="AL497" s="13"/>
      <c r="AM497" s="13"/>
      <c r="AO497" s="85"/>
      <c r="AQ497" s="86"/>
      <c r="AU497" s="87"/>
    </row>
    <row r="498" spans="22:47" s="19" customFormat="1" x14ac:dyDescent="0.35">
      <c r="V498" s="85"/>
      <c r="X498" s="85"/>
      <c r="Z498" s="13"/>
      <c r="AA498" s="13"/>
      <c r="AB498" s="13"/>
      <c r="AC498" s="13"/>
      <c r="AD498" s="13"/>
      <c r="AE498" s="13"/>
      <c r="AF498" s="13"/>
      <c r="AG498" s="13"/>
      <c r="AH498" s="13"/>
      <c r="AI498" s="13"/>
      <c r="AJ498" s="13"/>
      <c r="AK498" s="13"/>
      <c r="AL498" s="13"/>
      <c r="AM498" s="13"/>
      <c r="AO498" s="85"/>
      <c r="AQ498" s="86"/>
      <c r="AU498" s="87"/>
    </row>
    <row r="499" spans="22:47" s="19" customFormat="1" x14ac:dyDescent="0.35">
      <c r="V499" s="85"/>
      <c r="X499" s="85"/>
      <c r="Z499" s="13"/>
      <c r="AA499" s="13"/>
      <c r="AB499" s="13"/>
      <c r="AC499" s="13"/>
      <c r="AD499" s="13"/>
      <c r="AE499" s="13"/>
      <c r="AF499" s="13"/>
      <c r="AG499" s="13"/>
      <c r="AH499" s="13"/>
      <c r="AI499" s="13"/>
      <c r="AJ499" s="13"/>
      <c r="AK499" s="13"/>
      <c r="AL499" s="13"/>
      <c r="AM499" s="13"/>
      <c r="AO499" s="85"/>
      <c r="AQ499" s="86"/>
      <c r="AU499" s="87"/>
    </row>
    <row r="500" spans="22:47" s="19" customFormat="1" x14ac:dyDescent="0.35">
      <c r="V500" s="85"/>
      <c r="X500" s="85"/>
      <c r="Z500" s="13"/>
      <c r="AA500" s="13"/>
      <c r="AB500" s="13"/>
      <c r="AC500" s="13"/>
      <c r="AD500" s="13"/>
      <c r="AE500" s="13"/>
      <c r="AF500" s="13"/>
      <c r="AG500" s="13"/>
      <c r="AH500" s="13"/>
      <c r="AI500" s="13"/>
      <c r="AJ500" s="13"/>
      <c r="AK500" s="13"/>
      <c r="AL500" s="13"/>
      <c r="AM500" s="13"/>
      <c r="AO500" s="85"/>
      <c r="AQ500" s="86"/>
      <c r="AU500" s="87"/>
    </row>
    <row r="501" spans="22:47" s="19" customFormat="1" x14ac:dyDescent="0.35">
      <c r="V501" s="85"/>
      <c r="X501" s="85"/>
      <c r="Z501" s="13"/>
      <c r="AA501" s="13"/>
      <c r="AB501" s="13"/>
      <c r="AC501" s="13"/>
      <c r="AD501" s="13"/>
      <c r="AE501" s="13"/>
      <c r="AF501" s="13"/>
      <c r="AG501" s="13"/>
      <c r="AH501" s="13"/>
      <c r="AI501" s="13"/>
      <c r="AJ501" s="13"/>
      <c r="AK501" s="13"/>
      <c r="AL501" s="13"/>
      <c r="AM501" s="13"/>
      <c r="AO501" s="85"/>
      <c r="AQ501" s="86"/>
      <c r="AU501" s="87"/>
    </row>
    <row r="502" spans="22:47" s="19" customFormat="1" x14ac:dyDescent="0.35">
      <c r="V502" s="85"/>
      <c r="X502" s="85"/>
      <c r="Z502" s="13"/>
      <c r="AA502" s="13"/>
      <c r="AB502" s="13"/>
      <c r="AC502" s="13"/>
      <c r="AD502" s="13"/>
      <c r="AE502" s="13"/>
      <c r="AF502" s="13"/>
      <c r="AG502" s="13"/>
      <c r="AH502" s="13"/>
      <c r="AI502" s="13"/>
      <c r="AJ502" s="13"/>
      <c r="AK502" s="13"/>
      <c r="AL502" s="13"/>
      <c r="AM502" s="13"/>
      <c r="AO502" s="85"/>
      <c r="AQ502" s="86"/>
      <c r="AU502" s="87"/>
    </row>
    <row r="503" spans="22:47" s="19" customFormat="1" x14ac:dyDescent="0.35">
      <c r="V503" s="85"/>
      <c r="X503" s="85"/>
      <c r="Z503" s="13"/>
      <c r="AA503" s="13"/>
      <c r="AB503" s="13"/>
      <c r="AC503" s="13"/>
      <c r="AD503" s="13"/>
      <c r="AE503" s="13"/>
      <c r="AF503" s="13"/>
      <c r="AG503" s="13"/>
      <c r="AH503" s="13"/>
      <c r="AI503" s="13"/>
      <c r="AJ503" s="13"/>
      <c r="AK503" s="13"/>
      <c r="AL503" s="13"/>
      <c r="AM503" s="13"/>
      <c r="AO503" s="85"/>
      <c r="AQ503" s="86"/>
      <c r="AU503" s="87"/>
    </row>
    <row r="504" spans="22:47" s="19" customFormat="1" x14ac:dyDescent="0.35">
      <c r="V504" s="85"/>
      <c r="X504" s="85"/>
      <c r="Z504" s="13"/>
      <c r="AA504" s="13"/>
      <c r="AB504" s="13"/>
      <c r="AC504" s="13"/>
      <c r="AD504" s="13"/>
      <c r="AE504" s="13"/>
      <c r="AF504" s="13"/>
      <c r="AG504" s="13"/>
      <c r="AH504" s="13"/>
      <c r="AI504" s="13"/>
      <c r="AJ504" s="13"/>
      <c r="AK504" s="13"/>
      <c r="AL504" s="13"/>
      <c r="AM504" s="13"/>
      <c r="AO504" s="85"/>
      <c r="AQ504" s="86"/>
      <c r="AU504" s="87"/>
    </row>
    <row r="505" spans="22:47" s="19" customFormat="1" x14ac:dyDescent="0.35">
      <c r="V505" s="85"/>
      <c r="X505" s="85"/>
      <c r="Z505" s="13"/>
      <c r="AA505" s="13"/>
      <c r="AB505" s="13"/>
      <c r="AC505" s="13"/>
      <c r="AD505" s="13"/>
      <c r="AE505" s="13"/>
      <c r="AF505" s="13"/>
      <c r="AG505" s="13"/>
      <c r="AH505" s="13"/>
      <c r="AI505" s="13"/>
      <c r="AJ505" s="13"/>
      <c r="AK505" s="13"/>
      <c r="AL505" s="13"/>
      <c r="AM505" s="13"/>
      <c r="AO505" s="85"/>
      <c r="AQ505" s="86"/>
      <c r="AU505" s="87"/>
    </row>
    <row r="506" spans="22:47" s="19" customFormat="1" x14ac:dyDescent="0.35">
      <c r="V506" s="85"/>
      <c r="X506" s="85"/>
      <c r="Z506" s="13"/>
      <c r="AA506" s="13"/>
      <c r="AB506" s="13"/>
      <c r="AC506" s="13"/>
      <c r="AD506" s="13"/>
      <c r="AE506" s="13"/>
      <c r="AF506" s="13"/>
      <c r="AG506" s="13"/>
      <c r="AH506" s="13"/>
      <c r="AI506" s="13"/>
      <c r="AJ506" s="13"/>
      <c r="AK506" s="13"/>
      <c r="AL506" s="13"/>
      <c r="AM506" s="13"/>
      <c r="AO506" s="85"/>
      <c r="AQ506" s="86"/>
      <c r="AU506" s="87"/>
    </row>
    <row r="507" spans="22:47" s="19" customFormat="1" x14ac:dyDescent="0.35">
      <c r="V507" s="85"/>
      <c r="X507" s="85"/>
      <c r="Z507" s="13"/>
      <c r="AA507" s="13"/>
      <c r="AB507" s="13"/>
      <c r="AC507" s="13"/>
      <c r="AD507" s="13"/>
      <c r="AE507" s="13"/>
      <c r="AF507" s="13"/>
      <c r="AG507" s="13"/>
      <c r="AH507" s="13"/>
      <c r="AI507" s="13"/>
      <c r="AJ507" s="13"/>
      <c r="AK507" s="13"/>
      <c r="AL507" s="13"/>
      <c r="AM507" s="13"/>
      <c r="AO507" s="85"/>
      <c r="AQ507" s="86"/>
      <c r="AU507" s="87"/>
    </row>
    <row r="508" spans="22:47" s="19" customFormat="1" x14ac:dyDescent="0.35">
      <c r="V508" s="85"/>
      <c r="X508" s="85"/>
      <c r="Z508" s="13"/>
      <c r="AA508" s="13"/>
      <c r="AB508" s="13"/>
      <c r="AC508" s="13"/>
      <c r="AD508" s="13"/>
      <c r="AE508" s="13"/>
      <c r="AF508" s="13"/>
      <c r="AG508" s="13"/>
      <c r="AH508" s="13"/>
      <c r="AI508" s="13"/>
      <c r="AJ508" s="13"/>
      <c r="AK508" s="13"/>
      <c r="AL508" s="13"/>
      <c r="AM508" s="13"/>
      <c r="AO508" s="85"/>
      <c r="AQ508" s="86"/>
      <c r="AU508" s="87"/>
    </row>
    <row r="509" spans="22:47" s="19" customFormat="1" x14ac:dyDescent="0.35">
      <c r="V509" s="85"/>
      <c r="X509" s="85"/>
      <c r="Z509" s="13"/>
      <c r="AA509" s="13"/>
      <c r="AB509" s="13"/>
      <c r="AC509" s="13"/>
      <c r="AD509" s="13"/>
      <c r="AE509" s="13"/>
      <c r="AF509" s="13"/>
      <c r="AG509" s="13"/>
      <c r="AH509" s="13"/>
      <c r="AI509" s="13"/>
      <c r="AJ509" s="13"/>
      <c r="AK509" s="13"/>
      <c r="AL509" s="13"/>
      <c r="AM509" s="13"/>
      <c r="AO509" s="85"/>
      <c r="AQ509" s="86"/>
      <c r="AU509" s="87"/>
    </row>
    <row r="510" spans="22:47" s="19" customFormat="1" x14ac:dyDescent="0.35">
      <c r="V510" s="85"/>
      <c r="X510" s="85"/>
      <c r="Z510" s="13"/>
      <c r="AA510" s="13"/>
      <c r="AB510" s="13"/>
      <c r="AC510" s="13"/>
      <c r="AD510" s="13"/>
      <c r="AE510" s="13"/>
      <c r="AF510" s="13"/>
      <c r="AG510" s="13"/>
      <c r="AH510" s="13"/>
      <c r="AI510" s="13"/>
      <c r="AJ510" s="13"/>
      <c r="AK510" s="13"/>
      <c r="AL510" s="13"/>
      <c r="AM510" s="13"/>
      <c r="AO510" s="85"/>
      <c r="AQ510" s="86"/>
      <c r="AU510" s="87"/>
    </row>
    <row r="511" spans="22:47" s="19" customFormat="1" x14ac:dyDescent="0.35">
      <c r="V511" s="85"/>
      <c r="X511" s="85"/>
      <c r="Z511" s="13"/>
      <c r="AA511" s="13"/>
      <c r="AB511" s="13"/>
      <c r="AC511" s="13"/>
      <c r="AD511" s="13"/>
      <c r="AE511" s="13"/>
      <c r="AF511" s="13"/>
      <c r="AG511" s="13"/>
      <c r="AH511" s="13"/>
      <c r="AI511" s="13"/>
      <c r="AJ511" s="13"/>
      <c r="AK511" s="13"/>
      <c r="AL511" s="13"/>
      <c r="AM511" s="13"/>
      <c r="AO511" s="85"/>
      <c r="AQ511" s="86"/>
      <c r="AU511" s="87"/>
    </row>
    <row r="512" spans="22:47" s="19" customFormat="1" x14ac:dyDescent="0.35">
      <c r="V512" s="85"/>
      <c r="X512" s="85"/>
      <c r="Z512" s="13"/>
      <c r="AA512" s="13"/>
      <c r="AB512" s="13"/>
      <c r="AC512" s="13"/>
      <c r="AD512" s="13"/>
      <c r="AE512" s="13"/>
      <c r="AF512" s="13"/>
      <c r="AG512" s="13"/>
      <c r="AH512" s="13"/>
      <c r="AI512" s="13"/>
      <c r="AJ512" s="13"/>
      <c r="AK512" s="13"/>
      <c r="AL512" s="13"/>
      <c r="AM512" s="13"/>
      <c r="AO512" s="85"/>
      <c r="AQ512" s="86"/>
      <c r="AU512" s="87"/>
    </row>
    <row r="513" spans="22:47" s="19" customFormat="1" x14ac:dyDescent="0.35">
      <c r="V513" s="85"/>
      <c r="X513" s="85"/>
      <c r="Z513" s="13"/>
      <c r="AA513" s="13"/>
      <c r="AB513" s="13"/>
      <c r="AC513" s="13"/>
      <c r="AD513" s="13"/>
      <c r="AE513" s="13"/>
      <c r="AF513" s="13"/>
      <c r="AG513" s="13"/>
      <c r="AH513" s="13"/>
      <c r="AI513" s="13"/>
      <c r="AJ513" s="13"/>
      <c r="AK513" s="13"/>
      <c r="AL513" s="13"/>
      <c r="AM513" s="13"/>
      <c r="AO513" s="85"/>
      <c r="AQ513" s="86"/>
      <c r="AU513" s="87"/>
    </row>
    <row r="514" spans="22:47" s="19" customFormat="1" x14ac:dyDescent="0.35">
      <c r="V514" s="85"/>
      <c r="X514" s="85"/>
      <c r="Z514" s="13"/>
      <c r="AA514" s="13"/>
      <c r="AB514" s="13"/>
      <c r="AC514" s="13"/>
      <c r="AD514" s="13"/>
      <c r="AE514" s="13"/>
      <c r="AF514" s="13"/>
      <c r="AG514" s="13"/>
      <c r="AH514" s="13"/>
      <c r="AI514" s="13"/>
      <c r="AJ514" s="13"/>
      <c r="AK514" s="13"/>
      <c r="AL514" s="13"/>
      <c r="AM514" s="13"/>
      <c r="AO514" s="85"/>
      <c r="AQ514" s="86"/>
      <c r="AU514" s="87"/>
    </row>
    <row r="515" spans="22:47" s="19" customFormat="1" x14ac:dyDescent="0.35">
      <c r="V515" s="85"/>
      <c r="X515" s="85"/>
      <c r="Z515" s="13"/>
      <c r="AA515" s="13"/>
      <c r="AB515" s="13"/>
      <c r="AC515" s="13"/>
      <c r="AD515" s="13"/>
      <c r="AE515" s="13"/>
      <c r="AF515" s="13"/>
      <c r="AG515" s="13"/>
      <c r="AH515" s="13"/>
      <c r="AI515" s="13"/>
      <c r="AJ515" s="13"/>
      <c r="AK515" s="13"/>
      <c r="AL515" s="13"/>
      <c r="AM515" s="13"/>
      <c r="AO515" s="85"/>
      <c r="AQ515" s="86"/>
      <c r="AU515" s="87"/>
    </row>
    <row r="516" spans="22:47" s="19" customFormat="1" x14ac:dyDescent="0.35">
      <c r="V516" s="85"/>
      <c r="X516" s="85"/>
      <c r="Z516" s="13"/>
      <c r="AA516" s="13"/>
      <c r="AB516" s="13"/>
      <c r="AC516" s="13"/>
      <c r="AD516" s="13"/>
      <c r="AE516" s="13"/>
      <c r="AF516" s="13"/>
      <c r="AG516" s="13"/>
      <c r="AH516" s="13"/>
      <c r="AI516" s="13"/>
      <c r="AJ516" s="13"/>
      <c r="AK516" s="13"/>
      <c r="AL516" s="13"/>
      <c r="AM516" s="13"/>
      <c r="AO516" s="85"/>
      <c r="AQ516" s="86"/>
      <c r="AU516" s="87"/>
    </row>
    <row r="517" spans="22:47" s="19" customFormat="1" x14ac:dyDescent="0.35">
      <c r="V517" s="85"/>
      <c r="X517" s="85"/>
      <c r="Z517" s="13"/>
      <c r="AA517" s="13"/>
      <c r="AB517" s="13"/>
      <c r="AC517" s="13"/>
      <c r="AD517" s="13"/>
      <c r="AE517" s="13"/>
      <c r="AF517" s="13"/>
      <c r="AG517" s="13"/>
      <c r="AH517" s="13"/>
      <c r="AI517" s="13"/>
      <c r="AJ517" s="13"/>
      <c r="AK517" s="13"/>
      <c r="AL517" s="13"/>
      <c r="AM517" s="13"/>
      <c r="AO517" s="85"/>
      <c r="AQ517" s="86"/>
      <c r="AU517" s="87"/>
    </row>
    <row r="518" spans="22:47" s="19" customFormat="1" x14ac:dyDescent="0.35">
      <c r="V518" s="85"/>
      <c r="X518" s="85"/>
      <c r="Z518" s="13"/>
      <c r="AA518" s="13"/>
      <c r="AB518" s="13"/>
      <c r="AC518" s="13"/>
      <c r="AD518" s="13"/>
      <c r="AE518" s="13"/>
      <c r="AF518" s="13"/>
      <c r="AG518" s="13"/>
      <c r="AH518" s="13"/>
      <c r="AI518" s="13"/>
      <c r="AJ518" s="13"/>
      <c r="AK518" s="13"/>
      <c r="AL518" s="13"/>
      <c r="AM518" s="13"/>
      <c r="AO518" s="85"/>
      <c r="AQ518" s="86"/>
      <c r="AU518" s="87"/>
    </row>
    <row r="519" spans="22:47" s="19" customFormat="1" x14ac:dyDescent="0.35">
      <c r="V519" s="85"/>
      <c r="X519" s="85"/>
      <c r="Z519" s="13"/>
      <c r="AA519" s="13"/>
      <c r="AB519" s="13"/>
      <c r="AC519" s="13"/>
      <c r="AD519" s="13"/>
      <c r="AE519" s="13"/>
      <c r="AF519" s="13"/>
      <c r="AG519" s="13"/>
      <c r="AH519" s="13"/>
      <c r="AI519" s="13"/>
      <c r="AJ519" s="13"/>
      <c r="AK519" s="13"/>
      <c r="AL519" s="13"/>
      <c r="AM519" s="13"/>
      <c r="AO519" s="85"/>
      <c r="AQ519" s="86"/>
      <c r="AU519" s="87"/>
    </row>
    <row r="520" spans="22:47" s="19" customFormat="1" x14ac:dyDescent="0.35">
      <c r="V520" s="85"/>
      <c r="X520" s="85"/>
      <c r="Z520" s="13"/>
      <c r="AA520" s="13"/>
      <c r="AB520" s="13"/>
      <c r="AC520" s="13"/>
      <c r="AD520" s="13"/>
      <c r="AE520" s="13"/>
      <c r="AF520" s="13"/>
      <c r="AG520" s="13"/>
      <c r="AH520" s="13"/>
      <c r="AI520" s="13"/>
      <c r="AJ520" s="13"/>
      <c r="AK520" s="13"/>
      <c r="AL520" s="13"/>
      <c r="AM520" s="13"/>
      <c r="AO520" s="85"/>
      <c r="AQ520" s="86"/>
      <c r="AU520" s="87"/>
    </row>
    <row r="521" spans="22:47" s="19" customFormat="1" x14ac:dyDescent="0.35">
      <c r="V521" s="85"/>
      <c r="X521" s="85"/>
      <c r="Z521" s="13"/>
      <c r="AA521" s="13"/>
      <c r="AB521" s="13"/>
      <c r="AC521" s="13"/>
      <c r="AD521" s="13"/>
      <c r="AE521" s="13"/>
      <c r="AF521" s="13"/>
      <c r="AG521" s="13"/>
      <c r="AH521" s="13"/>
      <c r="AI521" s="13"/>
      <c r="AJ521" s="13"/>
      <c r="AK521" s="13"/>
      <c r="AL521" s="13"/>
      <c r="AM521" s="13"/>
      <c r="AO521" s="85"/>
      <c r="AQ521" s="86"/>
      <c r="AU521" s="87"/>
    </row>
    <row r="522" spans="22:47" s="19" customFormat="1" x14ac:dyDescent="0.35">
      <c r="V522" s="85"/>
      <c r="X522" s="85"/>
      <c r="Z522" s="13"/>
      <c r="AA522" s="13"/>
      <c r="AB522" s="13"/>
      <c r="AC522" s="13"/>
      <c r="AD522" s="13"/>
      <c r="AE522" s="13"/>
      <c r="AF522" s="13"/>
      <c r="AG522" s="13"/>
      <c r="AH522" s="13"/>
      <c r="AI522" s="13"/>
      <c r="AJ522" s="13"/>
      <c r="AK522" s="13"/>
      <c r="AL522" s="13"/>
      <c r="AM522" s="13"/>
      <c r="AO522" s="85"/>
      <c r="AQ522" s="86"/>
      <c r="AU522" s="87"/>
    </row>
    <row r="523" spans="22:47" s="19" customFormat="1" x14ac:dyDescent="0.35">
      <c r="V523" s="85"/>
      <c r="X523" s="85"/>
      <c r="Z523" s="13"/>
      <c r="AA523" s="13"/>
      <c r="AB523" s="13"/>
      <c r="AC523" s="13"/>
      <c r="AD523" s="13"/>
      <c r="AE523" s="13"/>
      <c r="AF523" s="13"/>
      <c r="AG523" s="13"/>
      <c r="AH523" s="13"/>
      <c r="AI523" s="13"/>
      <c r="AJ523" s="13"/>
      <c r="AK523" s="13"/>
      <c r="AL523" s="13"/>
      <c r="AM523" s="13"/>
      <c r="AO523" s="85"/>
      <c r="AQ523" s="86"/>
      <c r="AU523" s="87"/>
    </row>
    <row r="524" spans="22:47" s="19" customFormat="1" x14ac:dyDescent="0.35">
      <c r="V524" s="85"/>
      <c r="X524" s="85"/>
      <c r="Z524" s="13"/>
      <c r="AA524" s="13"/>
      <c r="AB524" s="13"/>
      <c r="AC524" s="13"/>
      <c r="AD524" s="13"/>
      <c r="AE524" s="13"/>
      <c r="AF524" s="13"/>
      <c r="AG524" s="13"/>
      <c r="AH524" s="13"/>
      <c r="AI524" s="13"/>
      <c r="AJ524" s="13"/>
      <c r="AK524" s="13"/>
      <c r="AL524" s="13"/>
      <c r="AM524" s="13"/>
      <c r="AO524" s="85"/>
      <c r="AQ524" s="86"/>
      <c r="AU524" s="87"/>
    </row>
    <row r="525" spans="22:47" s="19" customFormat="1" x14ac:dyDescent="0.35">
      <c r="V525" s="85"/>
      <c r="X525" s="85"/>
      <c r="Z525" s="13"/>
      <c r="AA525" s="13"/>
      <c r="AB525" s="13"/>
      <c r="AC525" s="13"/>
      <c r="AD525" s="13"/>
      <c r="AE525" s="13"/>
      <c r="AF525" s="13"/>
      <c r="AG525" s="13"/>
      <c r="AH525" s="13"/>
      <c r="AI525" s="13"/>
      <c r="AJ525" s="13"/>
      <c r="AK525" s="13"/>
      <c r="AL525" s="13"/>
      <c r="AM525" s="13"/>
      <c r="AO525" s="85"/>
      <c r="AQ525" s="86"/>
      <c r="AU525" s="87"/>
    </row>
    <row r="526" spans="22:47" s="19" customFormat="1" x14ac:dyDescent="0.35">
      <c r="V526" s="85"/>
      <c r="X526" s="85"/>
      <c r="Z526" s="13"/>
      <c r="AA526" s="13"/>
      <c r="AB526" s="13"/>
      <c r="AC526" s="13"/>
      <c r="AD526" s="13"/>
      <c r="AE526" s="13"/>
      <c r="AF526" s="13"/>
      <c r="AG526" s="13"/>
      <c r="AH526" s="13"/>
      <c r="AI526" s="13"/>
      <c r="AJ526" s="13"/>
      <c r="AK526" s="13"/>
      <c r="AL526" s="13"/>
      <c r="AM526" s="13"/>
      <c r="AO526" s="85"/>
      <c r="AQ526" s="86"/>
      <c r="AU526" s="87"/>
    </row>
    <row r="527" spans="22:47" s="19" customFormat="1" x14ac:dyDescent="0.35">
      <c r="V527" s="85"/>
      <c r="X527" s="85"/>
      <c r="Z527" s="13"/>
      <c r="AA527" s="13"/>
      <c r="AB527" s="13"/>
      <c r="AC527" s="13"/>
      <c r="AD527" s="13"/>
      <c r="AE527" s="13"/>
      <c r="AF527" s="13"/>
      <c r="AG527" s="13"/>
      <c r="AH527" s="13"/>
      <c r="AI527" s="13"/>
      <c r="AJ527" s="13"/>
      <c r="AK527" s="13"/>
      <c r="AL527" s="13"/>
      <c r="AM527" s="13"/>
      <c r="AO527" s="85"/>
      <c r="AQ527" s="86"/>
      <c r="AU527" s="87"/>
    </row>
    <row r="528" spans="22:47" s="19" customFormat="1" x14ac:dyDescent="0.35">
      <c r="V528" s="85"/>
      <c r="X528" s="85"/>
      <c r="Z528" s="13"/>
      <c r="AA528" s="13"/>
      <c r="AB528" s="13"/>
      <c r="AC528" s="13"/>
      <c r="AD528" s="13"/>
      <c r="AE528" s="13"/>
      <c r="AF528" s="13"/>
      <c r="AG528" s="13"/>
      <c r="AH528" s="13"/>
      <c r="AI528" s="13"/>
      <c r="AJ528" s="13"/>
      <c r="AK528" s="13"/>
      <c r="AL528" s="13"/>
      <c r="AM528" s="13"/>
      <c r="AO528" s="85"/>
      <c r="AQ528" s="86"/>
      <c r="AU528" s="87"/>
    </row>
    <row r="529" spans="22:47" s="19" customFormat="1" x14ac:dyDescent="0.35">
      <c r="V529" s="85"/>
      <c r="X529" s="85"/>
      <c r="Z529" s="13"/>
      <c r="AA529" s="13"/>
      <c r="AB529" s="13"/>
      <c r="AC529" s="13"/>
      <c r="AD529" s="13"/>
      <c r="AE529" s="13"/>
      <c r="AF529" s="13"/>
      <c r="AG529" s="13"/>
      <c r="AH529" s="13"/>
      <c r="AI529" s="13"/>
      <c r="AJ529" s="13"/>
      <c r="AK529" s="13"/>
      <c r="AL529" s="13"/>
      <c r="AM529" s="13"/>
      <c r="AO529" s="85"/>
      <c r="AQ529" s="86"/>
      <c r="AU529" s="87"/>
    </row>
    <row r="530" spans="22:47" s="19" customFormat="1" x14ac:dyDescent="0.35">
      <c r="V530" s="85"/>
      <c r="X530" s="85"/>
      <c r="Z530" s="13"/>
      <c r="AA530" s="13"/>
      <c r="AB530" s="13"/>
      <c r="AC530" s="13"/>
      <c r="AD530" s="13"/>
      <c r="AE530" s="13"/>
      <c r="AF530" s="13"/>
      <c r="AG530" s="13"/>
      <c r="AH530" s="13"/>
      <c r="AI530" s="13"/>
      <c r="AJ530" s="13"/>
      <c r="AK530" s="13"/>
      <c r="AL530" s="13"/>
      <c r="AM530" s="13"/>
      <c r="AO530" s="85"/>
      <c r="AQ530" s="86"/>
      <c r="AU530" s="87"/>
    </row>
    <row r="531" spans="22:47" s="19" customFormat="1" x14ac:dyDescent="0.35">
      <c r="V531" s="85"/>
      <c r="X531" s="85"/>
      <c r="Z531" s="13"/>
      <c r="AA531" s="13"/>
      <c r="AB531" s="13"/>
      <c r="AC531" s="13"/>
      <c r="AD531" s="13"/>
      <c r="AE531" s="13"/>
      <c r="AF531" s="13"/>
      <c r="AG531" s="13"/>
      <c r="AH531" s="13"/>
      <c r="AI531" s="13"/>
      <c r="AJ531" s="13"/>
      <c r="AK531" s="13"/>
      <c r="AL531" s="13"/>
      <c r="AM531" s="13"/>
      <c r="AO531" s="85"/>
      <c r="AQ531" s="86"/>
      <c r="AU531" s="87"/>
    </row>
    <row r="532" spans="22:47" s="19" customFormat="1" x14ac:dyDescent="0.35">
      <c r="V532" s="85"/>
      <c r="X532" s="85"/>
      <c r="Z532" s="13"/>
      <c r="AA532" s="13"/>
      <c r="AB532" s="13"/>
      <c r="AC532" s="13"/>
      <c r="AD532" s="13"/>
      <c r="AE532" s="13"/>
      <c r="AF532" s="13"/>
      <c r="AG532" s="13"/>
      <c r="AH532" s="13"/>
      <c r="AI532" s="13"/>
      <c r="AJ532" s="13"/>
      <c r="AK532" s="13"/>
      <c r="AL532" s="13"/>
      <c r="AM532" s="13"/>
      <c r="AO532" s="85"/>
      <c r="AQ532" s="86"/>
      <c r="AU532" s="87"/>
    </row>
    <row r="533" spans="22:47" s="19" customFormat="1" x14ac:dyDescent="0.35">
      <c r="V533" s="85"/>
      <c r="X533" s="85"/>
      <c r="Z533" s="13"/>
      <c r="AA533" s="13"/>
      <c r="AB533" s="13"/>
      <c r="AC533" s="13"/>
      <c r="AD533" s="13"/>
      <c r="AE533" s="13"/>
      <c r="AF533" s="13"/>
      <c r="AG533" s="13"/>
      <c r="AH533" s="13"/>
      <c r="AI533" s="13"/>
      <c r="AJ533" s="13"/>
      <c r="AK533" s="13"/>
      <c r="AL533" s="13"/>
      <c r="AM533" s="13"/>
      <c r="AO533" s="85"/>
      <c r="AQ533" s="86"/>
      <c r="AU533" s="87"/>
    </row>
    <row r="534" spans="22:47" s="19" customFormat="1" x14ac:dyDescent="0.35">
      <c r="V534" s="85"/>
      <c r="X534" s="85"/>
      <c r="Z534" s="13"/>
      <c r="AA534" s="13"/>
      <c r="AB534" s="13"/>
      <c r="AC534" s="13"/>
      <c r="AD534" s="13"/>
      <c r="AE534" s="13"/>
      <c r="AF534" s="13"/>
      <c r="AG534" s="13"/>
      <c r="AH534" s="13"/>
      <c r="AI534" s="13"/>
      <c r="AJ534" s="13"/>
      <c r="AK534" s="13"/>
      <c r="AL534" s="13"/>
      <c r="AM534" s="13"/>
      <c r="AO534" s="85"/>
      <c r="AQ534" s="86"/>
      <c r="AU534" s="87"/>
    </row>
    <row r="535" spans="22:47" s="19" customFormat="1" x14ac:dyDescent="0.35">
      <c r="V535" s="85"/>
      <c r="X535" s="85"/>
      <c r="Z535" s="13"/>
      <c r="AA535" s="13"/>
      <c r="AB535" s="13"/>
      <c r="AC535" s="13"/>
      <c r="AD535" s="13"/>
      <c r="AE535" s="13"/>
      <c r="AF535" s="13"/>
      <c r="AG535" s="13"/>
      <c r="AH535" s="13"/>
      <c r="AI535" s="13"/>
      <c r="AJ535" s="13"/>
      <c r="AK535" s="13"/>
      <c r="AL535" s="13"/>
      <c r="AM535" s="13"/>
      <c r="AO535" s="85"/>
      <c r="AQ535" s="86"/>
      <c r="AU535" s="87"/>
    </row>
    <row r="536" spans="22:47" s="19" customFormat="1" x14ac:dyDescent="0.35">
      <c r="V536" s="85"/>
      <c r="X536" s="85"/>
      <c r="Z536" s="13"/>
      <c r="AA536" s="13"/>
      <c r="AB536" s="13"/>
      <c r="AC536" s="13"/>
      <c r="AD536" s="13"/>
      <c r="AE536" s="13"/>
      <c r="AF536" s="13"/>
      <c r="AG536" s="13"/>
      <c r="AH536" s="13"/>
      <c r="AI536" s="13"/>
      <c r="AJ536" s="13"/>
      <c r="AK536" s="13"/>
      <c r="AL536" s="13"/>
      <c r="AM536" s="13"/>
      <c r="AO536" s="85"/>
      <c r="AQ536" s="86"/>
      <c r="AU536" s="87"/>
    </row>
    <row r="537" spans="22:47" s="19" customFormat="1" x14ac:dyDescent="0.35">
      <c r="V537" s="85"/>
      <c r="X537" s="85"/>
      <c r="Z537" s="13"/>
      <c r="AA537" s="13"/>
      <c r="AB537" s="13"/>
      <c r="AC537" s="13"/>
      <c r="AD537" s="13"/>
      <c r="AE537" s="13"/>
      <c r="AF537" s="13"/>
      <c r="AG537" s="13"/>
      <c r="AH537" s="13"/>
      <c r="AI537" s="13"/>
      <c r="AJ537" s="13"/>
      <c r="AK537" s="13"/>
      <c r="AL537" s="13"/>
      <c r="AM537" s="13"/>
      <c r="AO537" s="85"/>
      <c r="AQ537" s="86"/>
      <c r="AU537" s="87"/>
    </row>
    <row r="538" spans="22:47" s="19" customFormat="1" x14ac:dyDescent="0.35">
      <c r="V538" s="85"/>
      <c r="X538" s="85"/>
      <c r="Z538" s="13"/>
      <c r="AA538" s="13"/>
      <c r="AB538" s="13"/>
      <c r="AC538" s="13"/>
      <c r="AD538" s="13"/>
      <c r="AE538" s="13"/>
      <c r="AF538" s="13"/>
      <c r="AG538" s="13"/>
      <c r="AH538" s="13"/>
      <c r="AI538" s="13"/>
      <c r="AJ538" s="13"/>
      <c r="AK538" s="13"/>
      <c r="AL538" s="13"/>
      <c r="AM538" s="13"/>
      <c r="AO538" s="85"/>
      <c r="AQ538" s="86"/>
      <c r="AU538" s="87"/>
    </row>
    <row r="539" spans="22:47" s="19" customFormat="1" x14ac:dyDescent="0.35">
      <c r="V539" s="85"/>
      <c r="X539" s="85"/>
      <c r="Z539" s="13"/>
      <c r="AA539" s="13"/>
      <c r="AB539" s="13"/>
      <c r="AC539" s="13"/>
      <c r="AD539" s="13"/>
      <c r="AE539" s="13"/>
      <c r="AF539" s="13"/>
      <c r="AG539" s="13"/>
      <c r="AH539" s="13"/>
      <c r="AI539" s="13"/>
      <c r="AJ539" s="13"/>
      <c r="AK539" s="13"/>
      <c r="AL539" s="13"/>
      <c r="AM539" s="13"/>
      <c r="AO539" s="85"/>
      <c r="AQ539" s="86"/>
      <c r="AU539" s="87"/>
    </row>
    <row r="540" spans="22:47" s="19" customFormat="1" x14ac:dyDescent="0.35">
      <c r="V540" s="85"/>
      <c r="X540" s="85"/>
      <c r="Z540" s="13"/>
      <c r="AA540" s="13"/>
      <c r="AB540" s="13"/>
      <c r="AC540" s="13"/>
      <c r="AD540" s="13"/>
      <c r="AE540" s="13"/>
      <c r="AF540" s="13"/>
      <c r="AG540" s="13"/>
      <c r="AH540" s="13"/>
      <c r="AI540" s="13"/>
      <c r="AJ540" s="13"/>
      <c r="AK540" s="13"/>
      <c r="AL540" s="13"/>
      <c r="AM540" s="13"/>
      <c r="AO540" s="85"/>
      <c r="AQ540" s="86"/>
      <c r="AU540" s="87"/>
    </row>
    <row r="541" spans="22:47" s="19" customFormat="1" x14ac:dyDescent="0.35">
      <c r="V541" s="85"/>
      <c r="X541" s="85"/>
      <c r="Z541" s="13"/>
      <c r="AA541" s="13"/>
      <c r="AB541" s="13"/>
      <c r="AC541" s="13"/>
      <c r="AD541" s="13"/>
      <c r="AE541" s="13"/>
      <c r="AF541" s="13"/>
      <c r="AG541" s="13"/>
      <c r="AH541" s="13"/>
      <c r="AI541" s="13"/>
      <c r="AJ541" s="13"/>
      <c r="AK541" s="13"/>
      <c r="AL541" s="13"/>
      <c r="AM541" s="13"/>
      <c r="AO541" s="85"/>
      <c r="AQ541" s="86"/>
      <c r="AU541" s="87"/>
    </row>
    <row r="542" spans="22:47" s="19" customFormat="1" x14ac:dyDescent="0.35">
      <c r="V542" s="85"/>
      <c r="X542" s="85"/>
      <c r="Z542" s="13"/>
      <c r="AA542" s="13"/>
      <c r="AB542" s="13"/>
      <c r="AC542" s="13"/>
      <c r="AD542" s="13"/>
      <c r="AE542" s="13"/>
      <c r="AF542" s="13"/>
      <c r="AG542" s="13"/>
      <c r="AH542" s="13"/>
      <c r="AI542" s="13"/>
      <c r="AJ542" s="13"/>
      <c r="AK542" s="13"/>
      <c r="AL542" s="13"/>
      <c r="AM542" s="13"/>
      <c r="AO542" s="85"/>
      <c r="AQ542" s="86"/>
      <c r="AU542" s="87"/>
    </row>
    <row r="543" spans="22:47" s="19" customFormat="1" x14ac:dyDescent="0.35">
      <c r="V543" s="85"/>
      <c r="X543" s="85"/>
      <c r="Z543" s="13"/>
      <c r="AA543" s="13"/>
      <c r="AB543" s="13"/>
      <c r="AC543" s="13"/>
      <c r="AD543" s="13"/>
      <c r="AE543" s="13"/>
      <c r="AF543" s="13"/>
      <c r="AG543" s="13"/>
      <c r="AH543" s="13"/>
      <c r="AI543" s="13"/>
      <c r="AJ543" s="13"/>
      <c r="AK543" s="13"/>
      <c r="AL543" s="13"/>
      <c r="AM543" s="13"/>
      <c r="AO543" s="85"/>
      <c r="AQ543" s="86"/>
      <c r="AU543" s="87"/>
    </row>
    <row r="544" spans="22:47" s="19" customFormat="1" x14ac:dyDescent="0.35">
      <c r="V544" s="85"/>
      <c r="X544" s="85"/>
      <c r="Z544" s="13"/>
      <c r="AA544" s="13"/>
      <c r="AB544" s="13"/>
      <c r="AC544" s="13"/>
      <c r="AD544" s="13"/>
      <c r="AE544" s="13"/>
      <c r="AF544" s="13"/>
      <c r="AG544" s="13"/>
      <c r="AH544" s="13"/>
      <c r="AI544" s="13"/>
      <c r="AJ544" s="13"/>
      <c r="AK544" s="13"/>
      <c r="AL544" s="13"/>
      <c r="AM544" s="13"/>
      <c r="AO544" s="85"/>
      <c r="AQ544" s="86"/>
      <c r="AU544" s="87"/>
    </row>
    <row r="545" spans="22:47" s="19" customFormat="1" x14ac:dyDescent="0.35">
      <c r="V545" s="85"/>
      <c r="X545" s="85"/>
      <c r="Z545" s="13"/>
      <c r="AA545" s="13"/>
      <c r="AB545" s="13"/>
      <c r="AC545" s="13"/>
      <c r="AD545" s="13"/>
      <c r="AE545" s="13"/>
      <c r="AF545" s="13"/>
      <c r="AG545" s="13"/>
      <c r="AH545" s="13"/>
      <c r="AI545" s="13"/>
      <c r="AJ545" s="13"/>
      <c r="AK545" s="13"/>
      <c r="AL545" s="13"/>
      <c r="AM545" s="13"/>
      <c r="AO545" s="85"/>
      <c r="AQ545" s="86"/>
      <c r="AU545" s="87"/>
    </row>
    <row r="546" spans="22:47" s="19" customFormat="1" x14ac:dyDescent="0.35">
      <c r="V546" s="85"/>
      <c r="X546" s="85"/>
      <c r="Z546" s="13"/>
      <c r="AA546" s="13"/>
      <c r="AB546" s="13"/>
      <c r="AC546" s="13"/>
      <c r="AD546" s="13"/>
      <c r="AE546" s="13"/>
      <c r="AF546" s="13"/>
      <c r="AG546" s="13"/>
      <c r="AH546" s="13"/>
      <c r="AI546" s="13"/>
      <c r="AJ546" s="13"/>
      <c r="AK546" s="13"/>
      <c r="AL546" s="13"/>
      <c r="AM546" s="13"/>
      <c r="AO546" s="85"/>
      <c r="AQ546" s="86"/>
      <c r="AU546" s="87"/>
    </row>
    <row r="547" spans="22:47" s="19" customFormat="1" x14ac:dyDescent="0.35">
      <c r="V547" s="85"/>
      <c r="X547" s="85"/>
      <c r="Z547" s="13"/>
      <c r="AA547" s="13"/>
      <c r="AB547" s="13"/>
      <c r="AC547" s="13"/>
      <c r="AD547" s="13"/>
      <c r="AE547" s="13"/>
      <c r="AF547" s="13"/>
      <c r="AG547" s="13"/>
      <c r="AH547" s="13"/>
      <c r="AI547" s="13"/>
      <c r="AJ547" s="13"/>
      <c r="AK547" s="13"/>
      <c r="AL547" s="13"/>
      <c r="AM547" s="13"/>
      <c r="AO547" s="85"/>
      <c r="AQ547" s="86"/>
      <c r="AU547" s="87"/>
    </row>
    <row r="548" spans="22:47" s="19" customFormat="1" x14ac:dyDescent="0.35">
      <c r="V548" s="85"/>
      <c r="X548" s="85"/>
      <c r="Z548" s="13"/>
      <c r="AA548" s="13"/>
      <c r="AB548" s="13"/>
      <c r="AC548" s="13"/>
      <c r="AD548" s="13"/>
      <c r="AE548" s="13"/>
      <c r="AF548" s="13"/>
      <c r="AG548" s="13"/>
      <c r="AH548" s="13"/>
      <c r="AI548" s="13"/>
      <c r="AJ548" s="13"/>
      <c r="AK548" s="13"/>
      <c r="AL548" s="13"/>
      <c r="AM548" s="13"/>
      <c r="AO548" s="85"/>
      <c r="AQ548" s="86"/>
      <c r="AU548" s="87"/>
    </row>
    <row r="549" spans="22:47" s="19" customFormat="1" x14ac:dyDescent="0.35">
      <c r="V549" s="85"/>
      <c r="X549" s="85"/>
      <c r="Z549" s="13"/>
      <c r="AA549" s="13"/>
      <c r="AB549" s="13"/>
      <c r="AC549" s="13"/>
      <c r="AD549" s="13"/>
      <c r="AE549" s="13"/>
      <c r="AF549" s="13"/>
      <c r="AG549" s="13"/>
      <c r="AH549" s="13"/>
      <c r="AI549" s="13"/>
      <c r="AJ549" s="13"/>
      <c r="AK549" s="13"/>
      <c r="AL549" s="13"/>
      <c r="AM549" s="13"/>
      <c r="AO549" s="85"/>
      <c r="AQ549" s="86"/>
      <c r="AU549" s="87"/>
    </row>
    <row r="550" spans="22:47" s="19" customFormat="1" x14ac:dyDescent="0.35">
      <c r="V550" s="85"/>
      <c r="X550" s="85"/>
      <c r="Z550" s="13"/>
      <c r="AA550" s="13"/>
      <c r="AB550" s="13"/>
      <c r="AC550" s="13"/>
      <c r="AD550" s="13"/>
      <c r="AE550" s="13"/>
      <c r="AF550" s="13"/>
      <c r="AG550" s="13"/>
      <c r="AH550" s="13"/>
      <c r="AI550" s="13"/>
      <c r="AJ550" s="13"/>
      <c r="AK550" s="13"/>
      <c r="AL550" s="13"/>
      <c r="AM550" s="13"/>
      <c r="AO550" s="85"/>
      <c r="AQ550" s="86"/>
      <c r="AU550" s="87"/>
    </row>
    <row r="551" spans="22:47" s="19" customFormat="1" x14ac:dyDescent="0.35">
      <c r="V551" s="85"/>
      <c r="X551" s="85"/>
      <c r="Z551" s="13"/>
      <c r="AA551" s="13"/>
      <c r="AB551" s="13"/>
      <c r="AC551" s="13"/>
      <c r="AD551" s="13"/>
      <c r="AE551" s="13"/>
      <c r="AF551" s="13"/>
      <c r="AG551" s="13"/>
      <c r="AH551" s="13"/>
      <c r="AI551" s="13"/>
      <c r="AJ551" s="13"/>
      <c r="AK551" s="13"/>
      <c r="AL551" s="13"/>
      <c r="AM551" s="13"/>
      <c r="AO551" s="85"/>
      <c r="AQ551" s="86"/>
      <c r="AU551" s="87"/>
    </row>
    <row r="552" spans="22:47" s="19" customFormat="1" x14ac:dyDescent="0.35">
      <c r="V552" s="85"/>
      <c r="X552" s="85"/>
      <c r="Z552" s="13"/>
      <c r="AA552" s="13"/>
      <c r="AB552" s="13"/>
      <c r="AC552" s="13"/>
      <c r="AD552" s="13"/>
      <c r="AE552" s="13"/>
      <c r="AF552" s="13"/>
      <c r="AG552" s="13"/>
      <c r="AH552" s="13"/>
      <c r="AI552" s="13"/>
      <c r="AJ552" s="13"/>
      <c r="AK552" s="13"/>
      <c r="AL552" s="13"/>
      <c r="AM552" s="13"/>
      <c r="AO552" s="85"/>
      <c r="AQ552" s="86"/>
      <c r="AU552" s="87"/>
    </row>
    <row r="553" spans="22:47" s="19" customFormat="1" x14ac:dyDescent="0.35">
      <c r="V553" s="85"/>
      <c r="X553" s="85"/>
      <c r="Z553" s="13"/>
      <c r="AA553" s="13"/>
      <c r="AB553" s="13"/>
      <c r="AC553" s="13"/>
      <c r="AD553" s="13"/>
      <c r="AE553" s="13"/>
      <c r="AF553" s="13"/>
      <c r="AG553" s="13"/>
      <c r="AH553" s="13"/>
      <c r="AI553" s="13"/>
      <c r="AJ553" s="13"/>
      <c r="AK553" s="13"/>
      <c r="AL553" s="13"/>
      <c r="AM553" s="13"/>
      <c r="AO553" s="85"/>
      <c r="AQ553" s="86"/>
      <c r="AU553" s="87"/>
    </row>
    <row r="554" spans="22:47" s="19" customFormat="1" x14ac:dyDescent="0.35">
      <c r="V554" s="85"/>
      <c r="X554" s="85"/>
      <c r="Z554" s="13"/>
      <c r="AA554" s="13"/>
      <c r="AB554" s="13"/>
      <c r="AC554" s="13"/>
      <c r="AD554" s="13"/>
      <c r="AE554" s="13"/>
      <c r="AF554" s="13"/>
      <c r="AG554" s="13"/>
      <c r="AH554" s="13"/>
      <c r="AI554" s="13"/>
      <c r="AJ554" s="13"/>
      <c r="AK554" s="13"/>
      <c r="AL554" s="13"/>
      <c r="AM554" s="13"/>
      <c r="AO554" s="85"/>
      <c r="AQ554" s="86"/>
      <c r="AU554" s="87"/>
    </row>
    <row r="555" spans="22:47" s="19" customFormat="1" x14ac:dyDescent="0.35">
      <c r="V555" s="85"/>
      <c r="X555" s="85"/>
      <c r="Z555" s="13"/>
      <c r="AA555" s="13"/>
      <c r="AB555" s="13"/>
      <c r="AC555" s="13"/>
      <c r="AD555" s="13"/>
      <c r="AE555" s="13"/>
      <c r="AF555" s="13"/>
      <c r="AG555" s="13"/>
      <c r="AH555" s="13"/>
      <c r="AI555" s="13"/>
      <c r="AJ555" s="13"/>
      <c r="AK555" s="13"/>
      <c r="AL555" s="13"/>
      <c r="AM555" s="13"/>
      <c r="AO555" s="85"/>
      <c r="AQ555" s="86"/>
      <c r="AU555" s="87"/>
    </row>
    <row r="556" spans="22:47" s="19" customFormat="1" x14ac:dyDescent="0.35">
      <c r="V556" s="85"/>
      <c r="X556" s="85"/>
      <c r="Z556" s="13"/>
      <c r="AA556" s="13"/>
      <c r="AB556" s="13"/>
      <c r="AC556" s="13"/>
      <c r="AD556" s="13"/>
      <c r="AE556" s="13"/>
      <c r="AF556" s="13"/>
      <c r="AG556" s="13"/>
      <c r="AH556" s="13"/>
      <c r="AI556" s="13"/>
      <c r="AJ556" s="13"/>
      <c r="AK556" s="13"/>
      <c r="AL556" s="13"/>
      <c r="AM556" s="13"/>
      <c r="AO556" s="85"/>
      <c r="AQ556" s="86"/>
      <c r="AU556" s="87"/>
    </row>
    <row r="557" spans="22:47" s="19" customFormat="1" x14ac:dyDescent="0.35">
      <c r="V557" s="85"/>
      <c r="X557" s="85"/>
      <c r="Z557" s="13"/>
      <c r="AA557" s="13"/>
      <c r="AB557" s="13"/>
      <c r="AC557" s="13"/>
      <c r="AD557" s="13"/>
      <c r="AE557" s="13"/>
      <c r="AF557" s="13"/>
      <c r="AG557" s="13"/>
      <c r="AH557" s="13"/>
      <c r="AI557" s="13"/>
      <c r="AJ557" s="13"/>
      <c r="AK557" s="13"/>
      <c r="AL557" s="13"/>
      <c r="AM557" s="13"/>
      <c r="AO557" s="85"/>
      <c r="AQ557" s="86"/>
      <c r="AU557" s="87"/>
    </row>
    <row r="558" spans="22:47" s="19" customFormat="1" x14ac:dyDescent="0.35">
      <c r="V558" s="85"/>
      <c r="X558" s="85"/>
      <c r="Z558" s="13"/>
      <c r="AA558" s="13"/>
      <c r="AB558" s="13"/>
      <c r="AC558" s="13"/>
      <c r="AD558" s="13"/>
      <c r="AE558" s="13"/>
      <c r="AF558" s="13"/>
      <c r="AG558" s="13"/>
      <c r="AH558" s="13"/>
      <c r="AI558" s="13"/>
      <c r="AJ558" s="13"/>
      <c r="AK558" s="13"/>
      <c r="AL558" s="13"/>
      <c r="AM558" s="13"/>
      <c r="AO558" s="85"/>
      <c r="AQ558" s="86"/>
      <c r="AU558" s="87"/>
    </row>
    <row r="559" spans="22:47" s="19" customFormat="1" x14ac:dyDescent="0.35">
      <c r="V559" s="85"/>
      <c r="X559" s="85"/>
      <c r="Z559" s="13"/>
      <c r="AA559" s="13"/>
      <c r="AB559" s="13"/>
      <c r="AC559" s="13"/>
      <c r="AD559" s="13"/>
      <c r="AE559" s="13"/>
      <c r="AF559" s="13"/>
      <c r="AG559" s="13"/>
      <c r="AH559" s="13"/>
      <c r="AI559" s="13"/>
      <c r="AJ559" s="13"/>
      <c r="AK559" s="13"/>
      <c r="AL559" s="13"/>
      <c r="AM559" s="13"/>
      <c r="AO559" s="85"/>
      <c r="AQ559" s="86"/>
      <c r="AU559" s="87"/>
    </row>
    <row r="560" spans="22:47" s="19" customFormat="1" x14ac:dyDescent="0.35">
      <c r="V560" s="85"/>
      <c r="X560" s="85"/>
      <c r="Z560" s="13"/>
      <c r="AA560" s="13"/>
      <c r="AB560" s="13"/>
      <c r="AC560" s="13"/>
      <c r="AD560" s="13"/>
      <c r="AE560" s="13"/>
      <c r="AF560" s="13"/>
      <c r="AG560" s="13"/>
      <c r="AH560" s="13"/>
      <c r="AI560" s="13"/>
      <c r="AJ560" s="13"/>
      <c r="AK560" s="13"/>
      <c r="AL560" s="13"/>
      <c r="AM560" s="13"/>
      <c r="AO560" s="85"/>
      <c r="AQ560" s="86"/>
      <c r="AU560" s="87"/>
    </row>
    <row r="561" spans="22:47" s="19" customFormat="1" x14ac:dyDescent="0.35">
      <c r="V561" s="85"/>
      <c r="X561" s="85"/>
      <c r="Z561" s="13"/>
      <c r="AA561" s="13"/>
      <c r="AB561" s="13"/>
      <c r="AC561" s="13"/>
      <c r="AD561" s="13"/>
      <c r="AE561" s="13"/>
      <c r="AF561" s="13"/>
      <c r="AG561" s="13"/>
      <c r="AH561" s="13"/>
      <c r="AI561" s="13"/>
      <c r="AJ561" s="13"/>
      <c r="AK561" s="13"/>
      <c r="AL561" s="13"/>
      <c r="AM561" s="13"/>
      <c r="AO561" s="85"/>
      <c r="AQ561" s="86"/>
      <c r="AU561" s="87"/>
    </row>
    <row r="562" spans="22:47" s="19" customFormat="1" x14ac:dyDescent="0.35">
      <c r="V562" s="85"/>
      <c r="X562" s="85"/>
      <c r="Z562" s="13"/>
      <c r="AA562" s="13"/>
      <c r="AB562" s="13"/>
      <c r="AC562" s="13"/>
      <c r="AD562" s="13"/>
      <c r="AE562" s="13"/>
      <c r="AF562" s="13"/>
      <c r="AG562" s="13"/>
      <c r="AH562" s="13"/>
      <c r="AI562" s="13"/>
      <c r="AJ562" s="13"/>
      <c r="AK562" s="13"/>
      <c r="AL562" s="13"/>
      <c r="AM562" s="13"/>
      <c r="AO562" s="85"/>
      <c r="AQ562" s="86"/>
      <c r="AU562" s="87"/>
    </row>
    <row r="563" spans="22:47" s="19" customFormat="1" x14ac:dyDescent="0.35">
      <c r="V563" s="85"/>
      <c r="X563" s="85"/>
      <c r="Z563" s="13"/>
      <c r="AA563" s="13"/>
      <c r="AB563" s="13"/>
      <c r="AC563" s="13"/>
      <c r="AD563" s="13"/>
      <c r="AE563" s="13"/>
      <c r="AF563" s="13"/>
      <c r="AG563" s="13"/>
      <c r="AH563" s="13"/>
      <c r="AI563" s="13"/>
      <c r="AJ563" s="13"/>
      <c r="AK563" s="13"/>
      <c r="AL563" s="13"/>
      <c r="AM563" s="13"/>
      <c r="AO563" s="85"/>
      <c r="AQ563" s="86"/>
      <c r="AU563" s="87"/>
    </row>
    <row r="564" spans="22:47" s="19" customFormat="1" x14ac:dyDescent="0.35">
      <c r="V564" s="85"/>
      <c r="X564" s="85"/>
      <c r="Z564" s="13"/>
      <c r="AA564" s="13"/>
      <c r="AB564" s="13"/>
      <c r="AC564" s="13"/>
      <c r="AD564" s="13"/>
      <c r="AE564" s="13"/>
      <c r="AF564" s="13"/>
      <c r="AG564" s="13"/>
      <c r="AH564" s="13"/>
      <c r="AI564" s="13"/>
      <c r="AJ564" s="13"/>
      <c r="AK564" s="13"/>
      <c r="AL564" s="13"/>
      <c r="AM564" s="13"/>
      <c r="AO564" s="85"/>
      <c r="AQ564" s="86"/>
      <c r="AU564" s="87"/>
    </row>
    <row r="565" spans="22:47" s="19" customFormat="1" x14ac:dyDescent="0.35">
      <c r="V565" s="85"/>
      <c r="X565" s="85"/>
      <c r="Z565" s="13"/>
      <c r="AA565" s="13"/>
      <c r="AB565" s="13"/>
      <c r="AC565" s="13"/>
      <c r="AD565" s="13"/>
      <c r="AE565" s="13"/>
      <c r="AF565" s="13"/>
      <c r="AG565" s="13"/>
      <c r="AH565" s="13"/>
      <c r="AI565" s="13"/>
      <c r="AJ565" s="13"/>
      <c r="AK565" s="13"/>
      <c r="AL565" s="13"/>
      <c r="AM565" s="13"/>
      <c r="AO565" s="85"/>
      <c r="AQ565" s="86"/>
      <c r="AU565" s="87"/>
    </row>
    <row r="566" spans="22:47" s="19" customFormat="1" x14ac:dyDescent="0.35">
      <c r="V566" s="85"/>
      <c r="X566" s="85"/>
      <c r="Z566" s="13"/>
      <c r="AA566" s="13"/>
      <c r="AB566" s="13"/>
      <c r="AC566" s="13"/>
      <c r="AD566" s="13"/>
      <c r="AE566" s="13"/>
      <c r="AF566" s="13"/>
      <c r="AG566" s="13"/>
      <c r="AH566" s="13"/>
      <c r="AI566" s="13"/>
      <c r="AJ566" s="13"/>
      <c r="AK566" s="13"/>
      <c r="AL566" s="13"/>
      <c r="AM566" s="13"/>
      <c r="AO566" s="85"/>
      <c r="AQ566" s="86"/>
      <c r="AU566" s="87"/>
    </row>
    <row r="567" spans="22:47" s="19" customFormat="1" x14ac:dyDescent="0.35">
      <c r="V567" s="85"/>
      <c r="X567" s="85"/>
      <c r="Z567" s="13"/>
      <c r="AA567" s="13"/>
      <c r="AB567" s="13"/>
      <c r="AC567" s="13"/>
      <c r="AD567" s="13"/>
      <c r="AE567" s="13"/>
      <c r="AF567" s="13"/>
      <c r="AG567" s="13"/>
      <c r="AH567" s="13"/>
      <c r="AI567" s="13"/>
      <c r="AJ567" s="13"/>
      <c r="AK567" s="13"/>
      <c r="AL567" s="13"/>
      <c r="AM567" s="13"/>
      <c r="AO567" s="85"/>
      <c r="AQ567" s="86"/>
      <c r="AU567" s="87"/>
    </row>
    <row r="568" spans="22:47" s="19" customFormat="1" x14ac:dyDescent="0.35">
      <c r="V568" s="85"/>
      <c r="X568" s="85"/>
      <c r="Z568" s="13"/>
      <c r="AA568" s="13"/>
      <c r="AB568" s="13"/>
      <c r="AC568" s="13"/>
      <c r="AD568" s="13"/>
      <c r="AE568" s="13"/>
      <c r="AF568" s="13"/>
      <c r="AG568" s="13"/>
      <c r="AH568" s="13"/>
      <c r="AI568" s="13"/>
      <c r="AJ568" s="13"/>
      <c r="AK568" s="13"/>
      <c r="AL568" s="13"/>
      <c r="AM568" s="13"/>
      <c r="AO568" s="85"/>
      <c r="AQ568" s="86"/>
      <c r="AU568" s="87"/>
    </row>
    <row r="569" spans="22:47" s="19" customFormat="1" x14ac:dyDescent="0.35">
      <c r="V569" s="85"/>
      <c r="X569" s="85"/>
      <c r="Z569" s="13"/>
      <c r="AA569" s="13"/>
      <c r="AB569" s="13"/>
      <c r="AC569" s="13"/>
      <c r="AD569" s="13"/>
      <c r="AE569" s="13"/>
      <c r="AF569" s="13"/>
      <c r="AG569" s="13"/>
      <c r="AH569" s="13"/>
      <c r="AI569" s="13"/>
      <c r="AJ569" s="13"/>
      <c r="AK569" s="13"/>
      <c r="AL569" s="13"/>
      <c r="AM569" s="13"/>
      <c r="AO569" s="85"/>
      <c r="AQ569" s="86"/>
      <c r="AU569" s="87"/>
    </row>
    <row r="570" spans="22:47" s="19" customFormat="1" x14ac:dyDescent="0.35">
      <c r="V570" s="85"/>
      <c r="X570" s="85"/>
      <c r="Z570" s="13"/>
      <c r="AA570" s="13"/>
      <c r="AB570" s="13"/>
      <c r="AC570" s="13"/>
      <c r="AD570" s="13"/>
      <c r="AE570" s="13"/>
      <c r="AF570" s="13"/>
      <c r="AG570" s="13"/>
      <c r="AH570" s="13"/>
      <c r="AI570" s="13"/>
      <c r="AJ570" s="13"/>
      <c r="AK570" s="13"/>
      <c r="AL570" s="13"/>
      <c r="AM570" s="13"/>
      <c r="AO570" s="85"/>
      <c r="AQ570" s="86"/>
      <c r="AU570" s="87"/>
    </row>
    <row r="571" spans="22:47" s="19" customFormat="1" x14ac:dyDescent="0.35">
      <c r="V571" s="85"/>
      <c r="X571" s="85"/>
      <c r="Z571" s="13"/>
      <c r="AA571" s="13"/>
      <c r="AB571" s="13"/>
      <c r="AC571" s="13"/>
      <c r="AD571" s="13"/>
      <c r="AE571" s="13"/>
      <c r="AF571" s="13"/>
      <c r="AG571" s="13"/>
      <c r="AH571" s="13"/>
      <c r="AI571" s="13"/>
      <c r="AJ571" s="13"/>
      <c r="AK571" s="13"/>
      <c r="AL571" s="13"/>
      <c r="AM571" s="13"/>
      <c r="AO571" s="85"/>
      <c r="AQ571" s="86"/>
      <c r="AU571" s="87"/>
    </row>
    <row r="572" spans="22:47" s="19" customFormat="1" x14ac:dyDescent="0.35">
      <c r="V572" s="85"/>
      <c r="X572" s="85"/>
      <c r="Z572" s="13"/>
      <c r="AA572" s="13"/>
      <c r="AB572" s="13"/>
      <c r="AC572" s="13"/>
      <c r="AD572" s="13"/>
      <c r="AE572" s="13"/>
      <c r="AF572" s="13"/>
      <c r="AG572" s="13"/>
      <c r="AH572" s="13"/>
      <c r="AI572" s="13"/>
      <c r="AJ572" s="13"/>
      <c r="AK572" s="13"/>
      <c r="AL572" s="13"/>
      <c r="AM572" s="13"/>
      <c r="AO572" s="85"/>
      <c r="AQ572" s="86"/>
      <c r="AU572" s="87"/>
    </row>
    <row r="573" spans="22:47" s="19" customFormat="1" x14ac:dyDescent="0.35">
      <c r="V573" s="85"/>
      <c r="X573" s="85"/>
      <c r="Z573" s="13"/>
      <c r="AA573" s="13"/>
      <c r="AB573" s="13"/>
      <c r="AC573" s="13"/>
      <c r="AD573" s="13"/>
      <c r="AE573" s="13"/>
      <c r="AF573" s="13"/>
      <c r="AG573" s="13"/>
      <c r="AH573" s="13"/>
      <c r="AI573" s="13"/>
      <c r="AJ573" s="13"/>
      <c r="AK573" s="13"/>
      <c r="AL573" s="13"/>
      <c r="AM573" s="13"/>
      <c r="AO573" s="85"/>
      <c r="AQ573" s="86"/>
      <c r="AU573" s="87"/>
    </row>
    <row r="574" spans="22:47" s="19" customFormat="1" x14ac:dyDescent="0.35">
      <c r="V574" s="85"/>
      <c r="X574" s="85"/>
      <c r="Z574" s="13"/>
      <c r="AA574" s="13"/>
      <c r="AB574" s="13"/>
      <c r="AC574" s="13"/>
      <c r="AD574" s="13"/>
      <c r="AE574" s="13"/>
      <c r="AF574" s="13"/>
      <c r="AG574" s="13"/>
      <c r="AH574" s="13"/>
      <c r="AI574" s="13"/>
      <c r="AJ574" s="13"/>
      <c r="AK574" s="13"/>
      <c r="AL574" s="13"/>
      <c r="AM574" s="13"/>
      <c r="AO574" s="85"/>
      <c r="AQ574" s="86"/>
      <c r="AU574" s="87"/>
    </row>
    <row r="575" spans="22:47" s="19" customFormat="1" x14ac:dyDescent="0.35">
      <c r="V575" s="85"/>
      <c r="X575" s="85"/>
      <c r="Z575" s="13"/>
      <c r="AA575" s="13"/>
      <c r="AB575" s="13"/>
      <c r="AC575" s="13"/>
      <c r="AD575" s="13"/>
      <c r="AE575" s="13"/>
      <c r="AF575" s="13"/>
      <c r="AG575" s="13"/>
      <c r="AH575" s="13"/>
      <c r="AI575" s="13"/>
      <c r="AJ575" s="13"/>
      <c r="AK575" s="13"/>
      <c r="AL575" s="13"/>
      <c r="AM575" s="13"/>
      <c r="AO575" s="85"/>
      <c r="AQ575" s="86"/>
      <c r="AU575" s="87"/>
    </row>
    <row r="576" spans="22:47" s="19" customFormat="1" x14ac:dyDescent="0.35">
      <c r="V576" s="85"/>
      <c r="X576" s="85"/>
      <c r="Z576" s="13"/>
      <c r="AA576" s="13"/>
      <c r="AB576" s="13"/>
      <c r="AC576" s="13"/>
      <c r="AD576" s="13"/>
      <c r="AE576" s="13"/>
      <c r="AF576" s="13"/>
      <c r="AG576" s="13"/>
      <c r="AH576" s="13"/>
      <c r="AI576" s="13"/>
      <c r="AJ576" s="13"/>
      <c r="AK576" s="13"/>
      <c r="AL576" s="13"/>
      <c r="AM576" s="13"/>
      <c r="AO576" s="85"/>
      <c r="AQ576" s="86"/>
      <c r="AU576" s="87"/>
    </row>
    <row r="577" spans="22:47" s="19" customFormat="1" x14ac:dyDescent="0.35">
      <c r="V577" s="85"/>
      <c r="X577" s="85"/>
      <c r="Z577" s="13"/>
      <c r="AA577" s="13"/>
      <c r="AB577" s="13"/>
      <c r="AC577" s="13"/>
      <c r="AD577" s="13"/>
      <c r="AE577" s="13"/>
      <c r="AF577" s="13"/>
      <c r="AG577" s="13"/>
      <c r="AH577" s="13"/>
      <c r="AI577" s="13"/>
      <c r="AJ577" s="13"/>
      <c r="AK577" s="13"/>
      <c r="AL577" s="13"/>
      <c r="AM577" s="13"/>
      <c r="AO577" s="85"/>
      <c r="AQ577" s="86"/>
      <c r="AU577" s="87"/>
    </row>
    <row r="578" spans="22:47" s="19" customFormat="1" x14ac:dyDescent="0.35">
      <c r="V578" s="85"/>
      <c r="X578" s="85"/>
      <c r="Z578" s="13"/>
      <c r="AA578" s="13"/>
      <c r="AB578" s="13"/>
      <c r="AC578" s="13"/>
      <c r="AD578" s="13"/>
      <c r="AE578" s="13"/>
      <c r="AF578" s="13"/>
      <c r="AG578" s="13"/>
      <c r="AH578" s="13"/>
      <c r="AI578" s="13"/>
      <c r="AJ578" s="13"/>
      <c r="AK578" s="13"/>
      <c r="AL578" s="13"/>
      <c r="AM578" s="13"/>
      <c r="AO578" s="85"/>
      <c r="AQ578" s="86"/>
      <c r="AU578" s="87"/>
    </row>
    <row r="579" spans="22:47" s="19" customFormat="1" x14ac:dyDescent="0.35">
      <c r="V579" s="85"/>
      <c r="X579" s="85"/>
      <c r="Z579" s="13"/>
      <c r="AA579" s="13"/>
      <c r="AB579" s="13"/>
      <c r="AC579" s="13"/>
      <c r="AD579" s="13"/>
      <c r="AE579" s="13"/>
      <c r="AF579" s="13"/>
      <c r="AG579" s="13"/>
      <c r="AH579" s="13"/>
      <c r="AI579" s="13"/>
      <c r="AJ579" s="13"/>
      <c r="AK579" s="13"/>
      <c r="AL579" s="13"/>
      <c r="AM579" s="13"/>
      <c r="AO579" s="85"/>
      <c r="AQ579" s="86"/>
      <c r="AU579" s="87"/>
    </row>
    <row r="580" spans="22:47" s="19" customFormat="1" x14ac:dyDescent="0.35">
      <c r="V580" s="85"/>
      <c r="X580" s="85"/>
      <c r="Z580" s="13"/>
      <c r="AA580" s="13"/>
      <c r="AB580" s="13"/>
      <c r="AC580" s="13"/>
      <c r="AD580" s="13"/>
      <c r="AE580" s="13"/>
      <c r="AF580" s="13"/>
      <c r="AG580" s="13"/>
      <c r="AH580" s="13"/>
      <c r="AI580" s="13"/>
      <c r="AJ580" s="13"/>
      <c r="AK580" s="13"/>
      <c r="AL580" s="13"/>
      <c r="AM580" s="13"/>
      <c r="AO580" s="85"/>
      <c r="AQ580" s="86"/>
      <c r="AU580" s="87"/>
    </row>
    <row r="581" spans="22:47" s="19" customFormat="1" x14ac:dyDescent="0.35">
      <c r="V581" s="85"/>
      <c r="X581" s="85"/>
      <c r="Z581" s="13"/>
      <c r="AA581" s="13"/>
      <c r="AB581" s="13"/>
      <c r="AC581" s="13"/>
      <c r="AD581" s="13"/>
      <c r="AE581" s="13"/>
      <c r="AF581" s="13"/>
      <c r="AG581" s="13"/>
      <c r="AH581" s="13"/>
      <c r="AI581" s="13"/>
      <c r="AJ581" s="13"/>
      <c r="AK581" s="13"/>
      <c r="AL581" s="13"/>
      <c r="AM581" s="13"/>
      <c r="AO581" s="85"/>
      <c r="AQ581" s="86"/>
      <c r="AU581" s="87"/>
    </row>
    <row r="582" spans="22:47" s="19" customFormat="1" x14ac:dyDescent="0.35">
      <c r="V582" s="85"/>
      <c r="X582" s="85"/>
      <c r="Z582" s="13"/>
      <c r="AA582" s="13"/>
      <c r="AB582" s="13"/>
      <c r="AC582" s="13"/>
      <c r="AD582" s="13"/>
      <c r="AE582" s="13"/>
      <c r="AF582" s="13"/>
      <c r="AG582" s="13"/>
      <c r="AH582" s="13"/>
      <c r="AI582" s="13"/>
      <c r="AJ582" s="13"/>
      <c r="AK582" s="13"/>
      <c r="AL582" s="13"/>
      <c r="AM582" s="13"/>
      <c r="AO582" s="85"/>
      <c r="AQ582" s="86"/>
      <c r="AU582" s="87"/>
    </row>
    <row r="583" spans="22:47" s="19" customFormat="1" x14ac:dyDescent="0.35">
      <c r="V583" s="85"/>
      <c r="X583" s="85"/>
      <c r="Z583" s="13"/>
      <c r="AA583" s="13"/>
      <c r="AB583" s="13"/>
      <c r="AC583" s="13"/>
      <c r="AD583" s="13"/>
      <c r="AE583" s="13"/>
      <c r="AF583" s="13"/>
      <c r="AG583" s="13"/>
      <c r="AH583" s="13"/>
      <c r="AI583" s="13"/>
      <c r="AJ583" s="13"/>
      <c r="AK583" s="13"/>
      <c r="AL583" s="13"/>
      <c r="AM583" s="13"/>
      <c r="AO583" s="85"/>
      <c r="AQ583" s="86"/>
      <c r="AU583" s="87"/>
    </row>
    <row r="584" spans="22:47" s="19" customFormat="1" x14ac:dyDescent="0.35">
      <c r="V584" s="85"/>
      <c r="X584" s="85"/>
      <c r="Z584" s="13"/>
      <c r="AA584" s="13"/>
      <c r="AB584" s="13"/>
      <c r="AC584" s="13"/>
      <c r="AD584" s="13"/>
      <c r="AE584" s="13"/>
      <c r="AF584" s="13"/>
      <c r="AG584" s="13"/>
      <c r="AH584" s="13"/>
      <c r="AI584" s="13"/>
      <c r="AJ584" s="13"/>
      <c r="AK584" s="13"/>
      <c r="AL584" s="13"/>
      <c r="AM584" s="13"/>
      <c r="AO584" s="85"/>
      <c r="AQ584" s="86"/>
      <c r="AU584" s="87"/>
    </row>
    <row r="585" spans="22:47" s="19" customFormat="1" x14ac:dyDescent="0.35">
      <c r="V585" s="85"/>
      <c r="X585" s="85"/>
      <c r="Z585" s="13"/>
      <c r="AA585" s="13"/>
      <c r="AB585" s="13"/>
      <c r="AC585" s="13"/>
      <c r="AD585" s="13"/>
      <c r="AE585" s="13"/>
      <c r="AF585" s="13"/>
      <c r="AG585" s="13"/>
      <c r="AH585" s="13"/>
      <c r="AI585" s="13"/>
      <c r="AJ585" s="13"/>
      <c r="AK585" s="13"/>
      <c r="AL585" s="13"/>
      <c r="AM585" s="13"/>
      <c r="AO585" s="85"/>
      <c r="AQ585" s="86"/>
      <c r="AU585" s="87"/>
    </row>
    <row r="586" spans="22:47" s="19" customFormat="1" x14ac:dyDescent="0.35">
      <c r="V586" s="85"/>
      <c r="X586" s="85"/>
      <c r="Z586" s="13"/>
      <c r="AA586" s="13"/>
      <c r="AB586" s="13"/>
      <c r="AC586" s="13"/>
      <c r="AD586" s="13"/>
      <c r="AE586" s="13"/>
      <c r="AF586" s="13"/>
      <c r="AG586" s="13"/>
      <c r="AH586" s="13"/>
      <c r="AI586" s="13"/>
      <c r="AJ586" s="13"/>
      <c r="AK586" s="13"/>
      <c r="AL586" s="13"/>
      <c r="AM586" s="13"/>
      <c r="AO586" s="85"/>
      <c r="AQ586" s="86"/>
      <c r="AU586" s="87"/>
    </row>
    <row r="587" spans="22:47" s="19" customFormat="1" x14ac:dyDescent="0.35">
      <c r="V587" s="85"/>
      <c r="X587" s="85"/>
      <c r="Z587" s="13"/>
      <c r="AA587" s="13"/>
      <c r="AB587" s="13"/>
      <c r="AC587" s="13"/>
      <c r="AD587" s="13"/>
      <c r="AE587" s="13"/>
      <c r="AF587" s="13"/>
      <c r="AG587" s="13"/>
      <c r="AH587" s="13"/>
      <c r="AI587" s="13"/>
      <c r="AJ587" s="13"/>
      <c r="AK587" s="13"/>
      <c r="AL587" s="13"/>
      <c r="AM587" s="13"/>
      <c r="AO587" s="85"/>
      <c r="AQ587" s="86"/>
      <c r="AU587" s="87"/>
    </row>
    <row r="588" spans="22:47" s="19" customFormat="1" x14ac:dyDescent="0.35">
      <c r="V588" s="85"/>
      <c r="X588" s="85"/>
      <c r="Z588" s="13"/>
      <c r="AA588" s="13"/>
      <c r="AB588" s="13"/>
      <c r="AC588" s="13"/>
      <c r="AD588" s="13"/>
      <c r="AE588" s="13"/>
      <c r="AF588" s="13"/>
      <c r="AG588" s="13"/>
      <c r="AH588" s="13"/>
      <c r="AI588" s="13"/>
      <c r="AJ588" s="13"/>
      <c r="AK588" s="13"/>
      <c r="AL588" s="13"/>
      <c r="AM588" s="13"/>
      <c r="AO588" s="85"/>
      <c r="AQ588" s="86"/>
      <c r="AU588" s="87"/>
    </row>
    <row r="589" spans="22:47" s="19" customFormat="1" x14ac:dyDescent="0.35">
      <c r="V589" s="85"/>
      <c r="X589" s="85"/>
      <c r="Z589" s="13"/>
      <c r="AA589" s="13"/>
      <c r="AB589" s="13"/>
      <c r="AC589" s="13"/>
      <c r="AD589" s="13"/>
      <c r="AE589" s="13"/>
      <c r="AF589" s="13"/>
      <c r="AG589" s="13"/>
      <c r="AH589" s="13"/>
      <c r="AI589" s="13"/>
      <c r="AJ589" s="13"/>
      <c r="AK589" s="13"/>
      <c r="AL589" s="13"/>
      <c r="AM589" s="13"/>
      <c r="AO589" s="85"/>
      <c r="AQ589" s="86"/>
      <c r="AU589" s="87"/>
    </row>
    <row r="590" spans="22:47" s="19" customFormat="1" x14ac:dyDescent="0.35">
      <c r="V590" s="85"/>
      <c r="X590" s="85"/>
      <c r="Z590" s="13"/>
      <c r="AA590" s="13"/>
      <c r="AB590" s="13"/>
      <c r="AC590" s="13"/>
      <c r="AD590" s="13"/>
      <c r="AE590" s="13"/>
      <c r="AF590" s="13"/>
      <c r="AG590" s="13"/>
      <c r="AH590" s="13"/>
      <c r="AI590" s="13"/>
      <c r="AJ590" s="13"/>
      <c r="AK590" s="13"/>
      <c r="AL590" s="13"/>
      <c r="AM590" s="13"/>
      <c r="AO590" s="85"/>
      <c r="AQ590" s="86"/>
      <c r="AU590" s="87"/>
    </row>
    <row r="591" spans="22:47" s="19" customFormat="1" x14ac:dyDescent="0.35">
      <c r="V591" s="85"/>
      <c r="X591" s="85"/>
      <c r="Z591" s="13"/>
      <c r="AA591" s="13"/>
      <c r="AB591" s="13"/>
      <c r="AC591" s="13"/>
      <c r="AD591" s="13"/>
      <c r="AE591" s="13"/>
      <c r="AF591" s="13"/>
      <c r="AG591" s="13"/>
      <c r="AH591" s="13"/>
      <c r="AI591" s="13"/>
      <c r="AJ591" s="13"/>
      <c r="AK591" s="13"/>
      <c r="AL591" s="13"/>
      <c r="AM591" s="13"/>
      <c r="AO591" s="85"/>
      <c r="AQ591" s="86"/>
      <c r="AU591" s="87"/>
    </row>
    <row r="592" spans="22:47" s="19" customFormat="1" x14ac:dyDescent="0.35">
      <c r="V592" s="85"/>
      <c r="X592" s="85"/>
      <c r="Z592" s="13"/>
      <c r="AA592" s="13"/>
      <c r="AB592" s="13"/>
      <c r="AC592" s="13"/>
      <c r="AD592" s="13"/>
      <c r="AE592" s="13"/>
      <c r="AF592" s="13"/>
      <c r="AG592" s="13"/>
      <c r="AH592" s="13"/>
      <c r="AI592" s="13"/>
      <c r="AJ592" s="13"/>
      <c r="AK592" s="13"/>
      <c r="AL592" s="13"/>
      <c r="AM592" s="13"/>
      <c r="AO592" s="85"/>
      <c r="AQ592" s="86"/>
      <c r="AU592" s="87"/>
    </row>
    <row r="593" spans="22:47" s="19" customFormat="1" x14ac:dyDescent="0.35">
      <c r="V593" s="85"/>
      <c r="X593" s="85"/>
      <c r="Z593" s="13"/>
      <c r="AA593" s="13"/>
      <c r="AB593" s="13"/>
      <c r="AC593" s="13"/>
      <c r="AD593" s="13"/>
      <c r="AE593" s="13"/>
      <c r="AF593" s="13"/>
      <c r="AG593" s="13"/>
      <c r="AH593" s="13"/>
      <c r="AI593" s="13"/>
      <c r="AJ593" s="13"/>
      <c r="AK593" s="13"/>
      <c r="AL593" s="13"/>
      <c r="AM593" s="13"/>
      <c r="AO593" s="85"/>
      <c r="AQ593" s="86"/>
      <c r="AU593" s="87"/>
    </row>
    <row r="594" spans="22:47" s="19" customFormat="1" x14ac:dyDescent="0.35">
      <c r="V594" s="85"/>
      <c r="X594" s="85"/>
      <c r="Z594" s="13"/>
      <c r="AA594" s="13"/>
      <c r="AB594" s="13"/>
      <c r="AC594" s="13"/>
      <c r="AD594" s="13"/>
      <c r="AE594" s="13"/>
      <c r="AF594" s="13"/>
      <c r="AG594" s="13"/>
      <c r="AH594" s="13"/>
      <c r="AI594" s="13"/>
      <c r="AJ594" s="13"/>
      <c r="AK594" s="13"/>
      <c r="AL594" s="13"/>
      <c r="AM594" s="13"/>
      <c r="AO594" s="85"/>
      <c r="AQ594" s="86"/>
      <c r="AU594" s="87"/>
    </row>
    <row r="595" spans="22:47" s="19" customFormat="1" x14ac:dyDescent="0.35">
      <c r="V595" s="85"/>
      <c r="X595" s="85"/>
      <c r="Z595" s="13"/>
      <c r="AA595" s="13"/>
      <c r="AB595" s="13"/>
      <c r="AC595" s="13"/>
      <c r="AD595" s="13"/>
      <c r="AE595" s="13"/>
      <c r="AF595" s="13"/>
      <c r="AG595" s="13"/>
      <c r="AH595" s="13"/>
      <c r="AI595" s="13"/>
      <c r="AJ595" s="13"/>
      <c r="AK595" s="13"/>
      <c r="AL595" s="13"/>
      <c r="AM595" s="13"/>
      <c r="AO595" s="85"/>
      <c r="AQ595" s="86"/>
      <c r="AU595" s="87"/>
    </row>
    <row r="596" spans="22:47" s="19" customFormat="1" x14ac:dyDescent="0.35">
      <c r="V596" s="85"/>
      <c r="X596" s="85"/>
      <c r="Z596" s="13"/>
      <c r="AA596" s="13"/>
      <c r="AB596" s="13"/>
      <c r="AC596" s="13"/>
      <c r="AD596" s="13"/>
      <c r="AE596" s="13"/>
      <c r="AF596" s="13"/>
      <c r="AG596" s="13"/>
      <c r="AH596" s="13"/>
      <c r="AI596" s="13"/>
      <c r="AJ596" s="13"/>
      <c r="AK596" s="13"/>
      <c r="AL596" s="13"/>
      <c r="AM596" s="13"/>
      <c r="AO596" s="85"/>
      <c r="AQ596" s="86"/>
      <c r="AU596" s="87"/>
    </row>
    <row r="597" spans="22:47" s="19" customFormat="1" x14ac:dyDescent="0.35">
      <c r="V597" s="85"/>
      <c r="X597" s="85"/>
      <c r="Z597" s="13"/>
      <c r="AA597" s="13"/>
      <c r="AB597" s="13"/>
      <c r="AC597" s="13"/>
      <c r="AD597" s="13"/>
      <c r="AE597" s="13"/>
      <c r="AF597" s="13"/>
      <c r="AG597" s="13"/>
      <c r="AH597" s="13"/>
      <c r="AI597" s="13"/>
      <c r="AJ597" s="13"/>
      <c r="AK597" s="13"/>
      <c r="AL597" s="13"/>
      <c r="AM597" s="13"/>
      <c r="AO597" s="85"/>
      <c r="AQ597" s="86"/>
      <c r="AU597" s="87"/>
    </row>
    <row r="598" spans="22:47" s="19" customFormat="1" x14ac:dyDescent="0.35">
      <c r="V598" s="85"/>
      <c r="X598" s="85"/>
      <c r="Z598" s="13"/>
      <c r="AA598" s="13"/>
      <c r="AB598" s="13"/>
      <c r="AC598" s="13"/>
      <c r="AD598" s="13"/>
      <c r="AE598" s="13"/>
      <c r="AF598" s="13"/>
      <c r="AG598" s="13"/>
      <c r="AH598" s="13"/>
      <c r="AI598" s="13"/>
      <c r="AJ598" s="13"/>
      <c r="AK598" s="13"/>
      <c r="AL598" s="13"/>
      <c r="AM598" s="13"/>
      <c r="AO598" s="85"/>
      <c r="AQ598" s="86"/>
      <c r="AU598" s="87"/>
    </row>
    <row r="599" spans="22:47" s="19" customFormat="1" x14ac:dyDescent="0.35">
      <c r="V599" s="85"/>
      <c r="X599" s="85"/>
      <c r="Z599" s="13"/>
      <c r="AA599" s="13"/>
      <c r="AB599" s="13"/>
      <c r="AC599" s="13"/>
      <c r="AD599" s="13"/>
      <c r="AE599" s="13"/>
      <c r="AF599" s="13"/>
      <c r="AG599" s="13"/>
      <c r="AH599" s="13"/>
      <c r="AI599" s="13"/>
      <c r="AJ599" s="13"/>
      <c r="AK599" s="13"/>
      <c r="AL599" s="13"/>
      <c r="AM599" s="13"/>
      <c r="AO599" s="85"/>
      <c r="AQ599" s="86"/>
      <c r="AU599" s="87"/>
    </row>
    <row r="600" spans="22:47" s="19" customFormat="1" x14ac:dyDescent="0.35">
      <c r="V600" s="85"/>
      <c r="X600" s="85"/>
      <c r="Z600" s="13"/>
      <c r="AA600" s="13"/>
      <c r="AB600" s="13"/>
      <c r="AC600" s="13"/>
      <c r="AD600" s="13"/>
      <c r="AE600" s="13"/>
      <c r="AF600" s="13"/>
      <c r="AG600" s="13"/>
      <c r="AH600" s="13"/>
      <c r="AI600" s="13"/>
      <c r="AJ600" s="13"/>
      <c r="AK600" s="13"/>
      <c r="AL600" s="13"/>
      <c r="AM600" s="13"/>
      <c r="AO600" s="85"/>
      <c r="AQ600" s="86"/>
      <c r="AU600" s="87"/>
    </row>
    <row r="601" spans="22:47" s="19" customFormat="1" x14ac:dyDescent="0.35">
      <c r="V601" s="85"/>
      <c r="X601" s="85"/>
      <c r="Z601" s="13"/>
      <c r="AA601" s="13"/>
      <c r="AB601" s="13"/>
      <c r="AC601" s="13"/>
      <c r="AD601" s="13"/>
      <c r="AE601" s="13"/>
      <c r="AF601" s="13"/>
      <c r="AG601" s="13"/>
      <c r="AH601" s="13"/>
      <c r="AI601" s="13"/>
      <c r="AJ601" s="13"/>
      <c r="AK601" s="13"/>
      <c r="AL601" s="13"/>
      <c r="AM601" s="13"/>
      <c r="AO601" s="85"/>
      <c r="AQ601" s="86"/>
      <c r="AU601" s="87"/>
    </row>
    <row r="602" spans="22:47" s="19" customFormat="1" x14ac:dyDescent="0.35">
      <c r="V602" s="85"/>
      <c r="X602" s="85"/>
      <c r="Z602" s="13"/>
      <c r="AA602" s="13"/>
      <c r="AB602" s="13"/>
      <c r="AC602" s="13"/>
      <c r="AD602" s="13"/>
      <c r="AE602" s="13"/>
      <c r="AF602" s="13"/>
      <c r="AG602" s="13"/>
      <c r="AH602" s="13"/>
      <c r="AI602" s="13"/>
      <c r="AJ602" s="13"/>
      <c r="AK602" s="13"/>
      <c r="AL602" s="13"/>
      <c r="AM602" s="13"/>
      <c r="AO602" s="85"/>
      <c r="AQ602" s="86"/>
      <c r="AU602" s="87"/>
    </row>
    <row r="603" spans="22:47" s="19" customFormat="1" x14ac:dyDescent="0.35">
      <c r="V603" s="85"/>
      <c r="X603" s="85"/>
      <c r="Z603" s="13"/>
      <c r="AA603" s="13"/>
      <c r="AB603" s="13"/>
      <c r="AC603" s="13"/>
      <c r="AD603" s="13"/>
      <c r="AE603" s="13"/>
      <c r="AF603" s="13"/>
      <c r="AG603" s="13"/>
      <c r="AH603" s="13"/>
      <c r="AI603" s="13"/>
      <c r="AJ603" s="13"/>
      <c r="AK603" s="13"/>
      <c r="AL603" s="13"/>
      <c r="AM603" s="13"/>
      <c r="AO603" s="85"/>
      <c r="AQ603" s="86"/>
      <c r="AU603" s="87"/>
    </row>
    <row r="604" spans="22:47" s="19" customFormat="1" x14ac:dyDescent="0.35">
      <c r="V604" s="85"/>
      <c r="X604" s="85"/>
      <c r="Z604" s="13"/>
      <c r="AA604" s="13"/>
      <c r="AB604" s="13"/>
      <c r="AC604" s="13"/>
      <c r="AD604" s="13"/>
      <c r="AE604" s="13"/>
      <c r="AF604" s="13"/>
      <c r="AG604" s="13"/>
      <c r="AH604" s="13"/>
      <c r="AI604" s="13"/>
      <c r="AJ604" s="13"/>
      <c r="AK604" s="13"/>
      <c r="AL604" s="13"/>
      <c r="AM604" s="13"/>
      <c r="AO604" s="85"/>
      <c r="AQ604" s="86"/>
      <c r="AU604" s="87"/>
    </row>
    <row r="605" spans="22:47" s="19" customFormat="1" x14ac:dyDescent="0.35">
      <c r="V605" s="85"/>
      <c r="X605" s="85"/>
      <c r="Z605" s="13"/>
      <c r="AA605" s="13"/>
      <c r="AB605" s="13"/>
      <c r="AC605" s="13"/>
      <c r="AD605" s="13"/>
      <c r="AE605" s="13"/>
      <c r="AF605" s="13"/>
      <c r="AG605" s="13"/>
      <c r="AH605" s="13"/>
      <c r="AI605" s="13"/>
      <c r="AJ605" s="13"/>
      <c r="AK605" s="13"/>
      <c r="AL605" s="13"/>
      <c r="AM605" s="13"/>
      <c r="AO605" s="85"/>
      <c r="AQ605" s="86"/>
      <c r="AU605" s="87"/>
    </row>
    <row r="606" spans="22:47" s="19" customFormat="1" x14ac:dyDescent="0.35">
      <c r="V606" s="85"/>
      <c r="X606" s="85"/>
      <c r="Z606" s="13"/>
      <c r="AA606" s="13"/>
      <c r="AB606" s="13"/>
      <c r="AC606" s="13"/>
      <c r="AD606" s="13"/>
      <c r="AE606" s="13"/>
      <c r="AF606" s="13"/>
      <c r="AG606" s="13"/>
      <c r="AH606" s="13"/>
      <c r="AI606" s="13"/>
      <c r="AJ606" s="13"/>
      <c r="AK606" s="13"/>
      <c r="AL606" s="13"/>
      <c r="AM606" s="13"/>
      <c r="AO606" s="85"/>
      <c r="AQ606" s="86"/>
      <c r="AU606" s="87"/>
    </row>
    <row r="607" spans="22:47" s="19" customFormat="1" x14ac:dyDescent="0.35">
      <c r="V607" s="85"/>
      <c r="X607" s="85"/>
      <c r="Z607" s="13"/>
      <c r="AA607" s="13"/>
      <c r="AB607" s="13"/>
      <c r="AC607" s="13"/>
      <c r="AD607" s="13"/>
      <c r="AE607" s="13"/>
      <c r="AF607" s="13"/>
      <c r="AG607" s="13"/>
      <c r="AH607" s="13"/>
      <c r="AI607" s="13"/>
      <c r="AJ607" s="13"/>
      <c r="AK607" s="13"/>
      <c r="AL607" s="13"/>
      <c r="AM607" s="13"/>
      <c r="AO607" s="85"/>
      <c r="AQ607" s="86"/>
      <c r="AU607" s="87"/>
    </row>
    <row r="608" spans="22:47" s="19" customFormat="1" x14ac:dyDescent="0.35">
      <c r="V608" s="85"/>
      <c r="X608" s="85"/>
      <c r="Z608" s="13"/>
      <c r="AA608" s="13"/>
      <c r="AB608" s="13"/>
      <c r="AC608" s="13"/>
      <c r="AD608" s="13"/>
      <c r="AE608" s="13"/>
      <c r="AF608" s="13"/>
      <c r="AG608" s="13"/>
      <c r="AH608" s="13"/>
      <c r="AI608" s="13"/>
      <c r="AJ608" s="13"/>
      <c r="AK608" s="13"/>
      <c r="AL608" s="13"/>
      <c r="AM608" s="13"/>
      <c r="AO608" s="85"/>
      <c r="AQ608" s="86"/>
      <c r="AU608" s="87"/>
    </row>
    <row r="609" spans="22:47" s="19" customFormat="1" x14ac:dyDescent="0.35">
      <c r="V609" s="85"/>
      <c r="X609" s="85"/>
      <c r="Z609" s="13"/>
      <c r="AA609" s="13"/>
      <c r="AB609" s="13"/>
      <c r="AC609" s="13"/>
      <c r="AD609" s="13"/>
      <c r="AE609" s="13"/>
      <c r="AF609" s="13"/>
      <c r="AG609" s="13"/>
      <c r="AH609" s="13"/>
      <c r="AI609" s="13"/>
      <c r="AJ609" s="13"/>
      <c r="AK609" s="13"/>
      <c r="AL609" s="13"/>
      <c r="AM609" s="13"/>
      <c r="AO609" s="85"/>
      <c r="AQ609" s="86"/>
      <c r="AU609" s="87"/>
    </row>
    <row r="610" spans="22:47" s="19" customFormat="1" x14ac:dyDescent="0.35">
      <c r="V610" s="85"/>
      <c r="X610" s="85"/>
      <c r="Z610" s="13"/>
      <c r="AA610" s="13"/>
      <c r="AB610" s="13"/>
      <c r="AC610" s="13"/>
      <c r="AD610" s="13"/>
      <c r="AE610" s="13"/>
      <c r="AF610" s="13"/>
      <c r="AG610" s="13"/>
      <c r="AH610" s="13"/>
      <c r="AI610" s="13"/>
      <c r="AJ610" s="13"/>
      <c r="AK610" s="13"/>
      <c r="AL610" s="13"/>
      <c r="AM610" s="13"/>
      <c r="AO610" s="85"/>
      <c r="AQ610" s="86"/>
      <c r="AU610" s="87"/>
    </row>
    <row r="611" spans="22:47" s="19" customFormat="1" x14ac:dyDescent="0.35">
      <c r="V611" s="85"/>
      <c r="X611" s="85"/>
      <c r="Z611" s="13"/>
      <c r="AA611" s="13"/>
      <c r="AB611" s="13"/>
      <c r="AC611" s="13"/>
      <c r="AD611" s="13"/>
      <c r="AE611" s="13"/>
      <c r="AF611" s="13"/>
      <c r="AG611" s="13"/>
      <c r="AH611" s="13"/>
      <c r="AI611" s="13"/>
      <c r="AJ611" s="13"/>
      <c r="AK611" s="13"/>
      <c r="AL611" s="13"/>
      <c r="AM611" s="13"/>
      <c r="AO611" s="85"/>
      <c r="AQ611" s="86"/>
      <c r="AU611" s="87"/>
    </row>
    <row r="612" spans="22:47" s="19" customFormat="1" x14ac:dyDescent="0.35">
      <c r="V612" s="85"/>
      <c r="X612" s="85"/>
      <c r="Z612" s="13"/>
      <c r="AA612" s="13"/>
      <c r="AB612" s="13"/>
      <c r="AC612" s="13"/>
      <c r="AD612" s="13"/>
      <c r="AE612" s="13"/>
      <c r="AF612" s="13"/>
      <c r="AG612" s="13"/>
      <c r="AH612" s="13"/>
      <c r="AI612" s="13"/>
      <c r="AJ612" s="13"/>
      <c r="AK612" s="13"/>
      <c r="AL612" s="13"/>
      <c r="AM612" s="13"/>
      <c r="AO612" s="85"/>
      <c r="AQ612" s="86"/>
      <c r="AU612" s="87"/>
    </row>
    <row r="613" spans="22:47" s="19" customFormat="1" x14ac:dyDescent="0.35">
      <c r="V613" s="85"/>
      <c r="X613" s="85"/>
      <c r="Z613" s="13"/>
      <c r="AA613" s="13"/>
      <c r="AB613" s="13"/>
      <c r="AC613" s="13"/>
      <c r="AD613" s="13"/>
      <c r="AE613" s="13"/>
      <c r="AF613" s="13"/>
      <c r="AG613" s="13"/>
      <c r="AH613" s="13"/>
      <c r="AI613" s="13"/>
      <c r="AJ613" s="13"/>
      <c r="AK613" s="13"/>
      <c r="AL613" s="13"/>
      <c r="AM613" s="13"/>
      <c r="AO613" s="85"/>
      <c r="AQ613" s="86"/>
      <c r="AU613" s="87"/>
    </row>
    <row r="614" spans="22:47" s="19" customFormat="1" x14ac:dyDescent="0.35">
      <c r="V614" s="85"/>
      <c r="X614" s="85"/>
      <c r="Z614" s="13"/>
      <c r="AA614" s="13"/>
      <c r="AB614" s="13"/>
      <c r="AC614" s="13"/>
      <c r="AD614" s="13"/>
      <c r="AE614" s="13"/>
      <c r="AF614" s="13"/>
      <c r="AG614" s="13"/>
      <c r="AH614" s="13"/>
      <c r="AI614" s="13"/>
      <c r="AJ614" s="13"/>
      <c r="AK614" s="13"/>
      <c r="AL614" s="13"/>
      <c r="AM614" s="13"/>
      <c r="AO614" s="85"/>
      <c r="AQ614" s="86"/>
      <c r="AU614" s="87"/>
    </row>
    <row r="615" spans="22:47" s="19" customFormat="1" x14ac:dyDescent="0.35">
      <c r="V615" s="85"/>
      <c r="X615" s="85"/>
      <c r="Z615" s="13"/>
      <c r="AA615" s="13"/>
      <c r="AB615" s="13"/>
      <c r="AC615" s="13"/>
      <c r="AD615" s="13"/>
      <c r="AE615" s="13"/>
      <c r="AF615" s="13"/>
      <c r="AG615" s="13"/>
      <c r="AH615" s="13"/>
      <c r="AI615" s="13"/>
      <c r="AJ615" s="13"/>
      <c r="AK615" s="13"/>
      <c r="AL615" s="13"/>
      <c r="AM615" s="13"/>
      <c r="AO615" s="85"/>
      <c r="AQ615" s="86"/>
      <c r="AU615" s="87"/>
    </row>
    <row r="616" spans="22:47" s="19" customFormat="1" x14ac:dyDescent="0.35">
      <c r="V616" s="85"/>
      <c r="X616" s="85"/>
      <c r="Z616" s="13"/>
      <c r="AA616" s="13"/>
      <c r="AB616" s="13"/>
      <c r="AC616" s="13"/>
      <c r="AD616" s="13"/>
      <c r="AE616" s="13"/>
      <c r="AF616" s="13"/>
      <c r="AG616" s="13"/>
      <c r="AH616" s="13"/>
      <c r="AI616" s="13"/>
      <c r="AJ616" s="13"/>
      <c r="AK616" s="13"/>
      <c r="AL616" s="13"/>
      <c r="AM616" s="13"/>
      <c r="AO616" s="85"/>
      <c r="AQ616" s="86"/>
      <c r="AU616" s="87"/>
    </row>
    <row r="617" spans="22:47" s="19" customFormat="1" x14ac:dyDescent="0.35">
      <c r="V617" s="85"/>
      <c r="X617" s="85"/>
      <c r="Z617" s="13"/>
      <c r="AA617" s="13"/>
      <c r="AB617" s="13"/>
      <c r="AC617" s="13"/>
      <c r="AD617" s="13"/>
      <c r="AE617" s="13"/>
      <c r="AF617" s="13"/>
      <c r="AG617" s="13"/>
      <c r="AH617" s="13"/>
      <c r="AI617" s="13"/>
      <c r="AJ617" s="13"/>
      <c r="AK617" s="13"/>
      <c r="AL617" s="13"/>
      <c r="AM617" s="13"/>
      <c r="AO617" s="85"/>
      <c r="AQ617" s="86"/>
      <c r="AU617" s="87"/>
    </row>
    <row r="618" spans="22:47" s="19" customFormat="1" x14ac:dyDescent="0.35">
      <c r="V618" s="85"/>
      <c r="X618" s="85"/>
      <c r="Z618" s="13"/>
      <c r="AA618" s="13"/>
      <c r="AB618" s="13"/>
      <c r="AC618" s="13"/>
      <c r="AD618" s="13"/>
      <c r="AE618" s="13"/>
      <c r="AF618" s="13"/>
      <c r="AG618" s="13"/>
      <c r="AH618" s="13"/>
      <c r="AI618" s="13"/>
      <c r="AJ618" s="13"/>
      <c r="AK618" s="13"/>
      <c r="AL618" s="13"/>
      <c r="AM618" s="13"/>
      <c r="AO618" s="85"/>
      <c r="AQ618" s="86"/>
      <c r="AU618" s="87"/>
    </row>
    <row r="619" spans="22:47" s="19" customFormat="1" x14ac:dyDescent="0.35">
      <c r="V619" s="85"/>
      <c r="X619" s="85"/>
      <c r="Z619" s="13"/>
      <c r="AA619" s="13"/>
      <c r="AB619" s="13"/>
      <c r="AC619" s="13"/>
      <c r="AD619" s="13"/>
      <c r="AE619" s="13"/>
      <c r="AF619" s="13"/>
      <c r="AG619" s="13"/>
      <c r="AH619" s="13"/>
      <c r="AI619" s="13"/>
      <c r="AJ619" s="13"/>
      <c r="AK619" s="13"/>
      <c r="AL619" s="13"/>
      <c r="AM619" s="13"/>
      <c r="AO619" s="85"/>
      <c r="AQ619" s="86"/>
      <c r="AU619" s="87"/>
    </row>
    <row r="620" spans="22:47" s="19" customFormat="1" x14ac:dyDescent="0.35">
      <c r="V620" s="85"/>
      <c r="X620" s="85"/>
      <c r="Z620" s="13"/>
      <c r="AA620" s="13"/>
      <c r="AB620" s="13"/>
      <c r="AC620" s="13"/>
      <c r="AD620" s="13"/>
      <c r="AE620" s="13"/>
      <c r="AF620" s="13"/>
      <c r="AG620" s="13"/>
      <c r="AH620" s="13"/>
      <c r="AI620" s="13"/>
      <c r="AJ620" s="13"/>
      <c r="AK620" s="13"/>
      <c r="AL620" s="13"/>
      <c r="AM620" s="13"/>
      <c r="AO620" s="85"/>
      <c r="AQ620" s="86"/>
      <c r="AU620" s="87"/>
    </row>
    <row r="621" spans="22:47" s="19" customFormat="1" x14ac:dyDescent="0.35">
      <c r="V621" s="85"/>
      <c r="X621" s="85"/>
      <c r="Z621" s="13"/>
      <c r="AA621" s="13"/>
      <c r="AB621" s="13"/>
      <c r="AC621" s="13"/>
      <c r="AD621" s="13"/>
      <c r="AE621" s="13"/>
      <c r="AF621" s="13"/>
      <c r="AG621" s="13"/>
      <c r="AH621" s="13"/>
      <c r="AI621" s="13"/>
      <c r="AJ621" s="13"/>
      <c r="AK621" s="13"/>
      <c r="AL621" s="13"/>
      <c r="AM621" s="13"/>
      <c r="AO621" s="85"/>
      <c r="AQ621" s="86"/>
      <c r="AU621" s="87"/>
    </row>
    <row r="622" spans="22:47" s="19" customFormat="1" x14ac:dyDescent="0.35">
      <c r="V622" s="85"/>
      <c r="X622" s="85"/>
      <c r="Z622" s="13"/>
      <c r="AA622" s="13"/>
      <c r="AB622" s="13"/>
      <c r="AC622" s="13"/>
      <c r="AD622" s="13"/>
      <c r="AE622" s="13"/>
      <c r="AF622" s="13"/>
      <c r="AG622" s="13"/>
      <c r="AH622" s="13"/>
      <c r="AI622" s="13"/>
      <c r="AJ622" s="13"/>
      <c r="AK622" s="13"/>
      <c r="AL622" s="13"/>
      <c r="AM622" s="13"/>
      <c r="AO622" s="85"/>
      <c r="AQ622" s="86"/>
      <c r="AU622" s="87"/>
    </row>
    <row r="623" spans="22:47" s="19" customFormat="1" x14ac:dyDescent="0.35">
      <c r="V623" s="85"/>
      <c r="X623" s="85"/>
      <c r="Z623" s="13"/>
      <c r="AA623" s="13"/>
      <c r="AB623" s="13"/>
      <c r="AC623" s="13"/>
      <c r="AD623" s="13"/>
      <c r="AE623" s="13"/>
      <c r="AF623" s="13"/>
      <c r="AG623" s="13"/>
      <c r="AH623" s="13"/>
      <c r="AI623" s="13"/>
      <c r="AJ623" s="13"/>
      <c r="AK623" s="13"/>
      <c r="AL623" s="13"/>
      <c r="AM623" s="13"/>
      <c r="AO623" s="85"/>
      <c r="AQ623" s="86"/>
      <c r="AU623" s="87"/>
    </row>
    <row r="624" spans="22:47" s="19" customFormat="1" x14ac:dyDescent="0.35">
      <c r="V624" s="85"/>
      <c r="X624" s="85"/>
      <c r="Z624" s="13"/>
      <c r="AA624" s="13"/>
      <c r="AB624" s="13"/>
      <c r="AC624" s="13"/>
      <c r="AD624" s="13"/>
      <c r="AE624" s="13"/>
      <c r="AF624" s="13"/>
      <c r="AG624" s="13"/>
      <c r="AH624" s="13"/>
      <c r="AI624" s="13"/>
      <c r="AJ624" s="13"/>
      <c r="AK624" s="13"/>
      <c r="AL624" s="13"/>
      <c r="AM624" s="13"/>
      <c r="AO624" s="85"/>
      <c r="AQ624" s="86"/>
      <c r="AU624" s="87"/>
    </row>
    <row r="625" spans="22:47" s="19" customFormat="1" x14ac:dyDescent="0.35">
      <c r="V625" s="85"/>
      <c r="X625" s="85"/>
      <c r="Z625" s="13"/>
      <c r="AA625" s="13"/>
      <c r="AB625" s="13"/>
      <c r="AC625" s="13"/>
      <c r="AD625" s="13"/>
      <c r="AE625" s="13"/>
      <c r="AF625" s="13"/>
      <c r="AG625" s="13"/>
      <c r="AH625" s="13"/>
      <c r="AI625" s="13"/>
      <c r="AJ625" s="13"/>
      <c r="AK625" s="13"/>
      <c r="AL625" s="13"/>
      <c r="AM625" s="13"/>
      <c r="AO625" s="85"/>
      <c r="AQ625" s="86"/>
      <c r="AU625" s="87"/>
    </row>
    <row r="626" spans="22:47" s="19" customFormat="1" x14ac:dyDescent="0.35">
      <c r="V626" s="85"/>
      <c r="X626" s="85"/>
      <c r="Z626" s="13"/>
      <c r="AA626" s="13"/>
      <c r="AB626" s="13"/>
      <c r="AC626" s="13"/>
      <c r="AD626" s="13"/>
      <c r="AE626" s="13"/>
      <c r="AF626" s="13"/>
      <c r="AG626" s="13"/>
      <c r="AH626" s="13"/>
      <c r="AI626" s="13"/>
      <c r="AJ626" s="13"/>
      <c r="AK626" s="13"/>
      <c r="AL626" s="13"/>
      <c r="AM626" s="13"/>
      <c r="AO626" s="85"/>
      <c r="AQ626" s="86"/>
      <c r="AU626" s="87"/>
    </row>
    <row r="627" spans="22:47" s="19" customFormat="1" x14ac:dyDescent="0.35">
      <c r="V627" s="85"/>
      <c r="X627" s="85"/>
      <c r="Z627" s="13"/>
      <c r="AA627" s="13"/>
      <c r="AB627" s="13"/>
      <c r="AC627" s="13"/>
      <c r="AD627" s="13"/>
      <c r="AE627" s="13"/>
      <c r="AF627" s="13"/>
      <c r="AG627" s="13"/>
      <c r="AH627" s="13"/>
      <c r="AI627" s="13"/>
      <c r="AJ627" s="13"/>
      <c r="AK627" s="13"/>
      <c r="AL627" s="13"/>
      <c r="AM627" s="13"/>
      <c r="AO627" s="85"/>
      <c r="AQ627" s="86"/>
      <c r="AU627" s="87"/>
    </row>
    <row r="628" spans="22:47" s="19" customFormat="1" x14ac:dyDescent="0.35">
      <c r="V628" s="85"/>
      <c r="X628" s="85"/>
      <c r="Z628" s="13"/>
      <c r="AA628" s="13"/>
      <c r="AB628" s="13"/>
      <c r="AC628" s="13"/>
      <c r="AD628" s="13"/>
      <c r="AE628" s="13"/>
      <c r="AF628" s="13"/>
      <c r="AG628" s="13"/>
      <c r="AH628" s="13"/>
      <c r="AI628" s="13"/>
      <c r="AJ628" s="13"/>
      <c r="AK628" s="13"/>
      <c r="AL628" s="13"/>
      <c r="AM628" s="13"/>
      <c r="AO628" s="85"/>
      <c r="AQ628" s="86"/>
      <c r="AU628" s="87"/>
    </row>
    <row r="629" spans="22:47" s="19" customFormat="1" x14ac:dyDescent="0.35">
      <c r="V629" s="85"/>
      <c r="X629" s="85"/>
      <c r="Z629" s="13"/>
      <c r="AA629" s="13"/>
      <c r="AB629" s="13"/>
      <c r="AC629" s="13"/>
      <c r="AD629" s="13"/>
      <c r="AE629" s="13"/>
      <c r="AF629" s="13"/>
      <c r="AG629" s="13"/>
      <c r="AH629" s="13"/>
      <c r="AI629" s="13"/>
      <c r="AJ629" s="13"/>
      <c r="AK629" s="13"/>
      <c r="AL629" s="13"/>
      <c r="AM629" s="13"/>
      <c r="AO629" s="85"/>
      <c r="AQ629" s="86"/>
      <c r="AU629" s="87"/>
    </row>
    <row r="630" spans="22:47" s="19" customFormat="1" x14ac:dyDescent="0.35">
      <c r="V630" s="85"/>
      <c r="X630" s="85"/>
      <c r="Z630" s="13"/>
      <c r="AA630" s="13"/>
      <c r="AB630" s="13"/>
      <c r="AC630" s="13"/>
      <c r="AD630" s="13"/>
      <c r="AE630" s="13"/>
      <c r="AF630" s="13"/>
      <c r="AG630" s="13"/>
      <c r="AH630" s="13"/>
      <c r="AI630" s="13"/>
      <c r="AJ630" s="13"/>
      <c r="AK630" s="13"/>
      <c r="AL630" s="13"/>
      <c r="AM630" s="13"/>
      <c r="AO630" s="85"/>
      <c r="AQ630" s="86"/>
      <c r="AU630" s="87"/>
    </row>
    <row r="631" spans="22:47" s="19" customFormat="1" x14ac:dyDescent="0.35">
      <c r="V631" s="85"/>
      <c r="X631" s="85"/>
      <c r="Z631" s="13"/>
      <c r="AA631" s="13"/>
      <c r="AB631" s="13"/>
      <c r="AC631" s="13"/>
      <c r="AD631" s="13"/>
      <c r="AE631" s="13"/>
      <c r="AF631" s="13"/>
      <c r="AG631" s="13"/>
      <c r="AH631" s="13"/>
      <c r="AI631" s="13"/>
      <c r="AJ631" s="13"/>
      <c r="AK631" s="13"/>
      <c r="AL631" s="13"/>
      <c r="AM631" s="13"/>
      <c r="AO631" s="85"/>
      <c r="AQ631" s="86"/>
      <c r="AU631" s="87"/>
    </row>
    <row r="632" spans="22:47" s="19" customFormat="1" x14ac:dyDescent="0.35">
      <c r="V632" s="85"/>
      <c r="X632" s="85"/>
      <c r="Z632" s="13"/>
      <c r="AA632" s="13"/>
      <c r="AB632" s="13"/>
      <c r="AC632" s="13"/>
      <c r="AD632" s="13"/>
      <c r="AE632" s="13"/>
      <c r="AF632" s="13"/>
      <c r="AG632" s="13"/>
      <c r="AH632" s="13"/>
      <c r="AI632" s="13"/>
      <c r="AJ632" s="13"/>
      <c r="AK632" s="13"/>
      <c r="AL632" s="13"/>
      <c r="AM632" s="13"/>
      <c r="AO632" s="85"/>
      <c r="AQ632" s="86"/>
      <c r="AU632" s="87"/>
    </row>
    <row r="633" spans="22:47" s="19" customFormat="1" x14ac:dyDescent="0.35">
      <c r="V633" s="85"/>
      <c r="X633" s="85"/>
      <c r="Z633" s="13"/>
      <c r="AA633" s="13"/>
      <c r="AB633" s="13"/>
      <c r="AC633" s="13"/>
      <c r="AD633" s="13"/>
      <c r="AE633" s="13"/>
      <c r="AF633" s="13"/>
      <c r="AG633" s="13"/>
      <c r="AH633" s="13"/>
      <c r="AI633" s="13"/>
      <c r="AJ633" s="13"/>
      <c r="AK633" s="13"/>
      <c r="AL633" s="13"/>
      <c r="AM633" s="13"/>
      <c r="AO633" s="85"/>
      <c r="AQ633" s="86"/>
      <c r="AU633" s="87"/>
    </row>
    <row r="634" spans="22:47" s="19" customFormat="1" x14ac:dyDescent="0.35">
      <c r="V634" s="85"/>
      <c r="X634" s="85"/>
      <c r="Z634" s="13"/>
      <c r="AA634" s="13"/>
      <c r="AB634" s="13"/>
      <c r="AC634" s="13"/>
      <c r="AD634" s="13"/>
      <c r="AE634" s="13"/>
      <c r="AF634" s="13"/>
      <c r="AG634" s="13"/>
      <c r="AH634" s="13"/>
      <c r="AI634" s="13"/>
      <c r="AJ634" s="13"/>
      <c r="AK634" s="13"/>
      <c r="AL634" s="13"/>
      <c r="AM634" s="13"/>
      <c r="AO634" s="85"/>
      <c r="AQ634" s="86"/>
      <c r="AU634" s="87"/>
    </row>
    <row r="635" spans="22:47" s="19" customFormat="1" x14ac:dyDescent="0.35">
      <c r="V635" s="85"/>
      <c r="X635" s="85"/>
      <c r="Z635" s="13"/>
      <c r="AA635" s="13"/>
      <c r="AB635" s="13"/>
      <c r="AC635" s="13"/>
      <c r="AD635" s="13"/>
      <c r="AE635" s="13"/>
      <c r="AF635" s="13"/>
      <c r="AG635" s="13"/>
      <c r="AH635" s="13"/>
      <c r="AI635" s="13"/>
      <c r="AJ635" s="13"/>
      <c r="AK635" s="13"/>
      <c r="AL635" s="13"/>
      <c r="AM635" s="13"/>
      <c r="AO635" s="85"/>
      <c r="AQ635" s="86"/>
      <c r="AU635" s="87"/>
    </row>
    <row r="636" spans="22:47" s="19" customFormat="1" x14ac:dyDescent="0.35">
      <c r="V636" s="85"/>
      <c r="X636" s="85"/>
      <c r="Z636" s="13"/>
      <c r="AA636" s="13"/>
      <c r="AB636" s="13"/>
      <c r="AC636" s="13"/>
      <c r="AD636" s="13"/>
      <c r="AE636" s="13"/>
      <c r="AF636" s="13"/>
      <c r="AG636" s="13"/>
      <c r="AH636" s="13"/>
      <c r="AI636" s="13"/>
      <c r="AJ636" s="13"/>
      <c r="AK636" s="13"/>
      <c r="AL636" s="13"/>
      <c r="AM636" s="13"/>
      <c r="AO636" s="85"/>
      <c r="AQ636" s="86"/>
      <c r="AU636" s="87"/>
    </row>
    <row r="637" spans="22:47" s="19" customFormat="1" x14ac:dyDescent="0.35">
      <c r="V637" s="85"/>
      <c r="X637" s="85"/>
      <c r="Z637" s="13"/>
      <c r="AA637" s="13"/>
      <c r="AB637" s="13"/>
      <c r="AC637" s="13"/>
      <c r="AD637" s="13"/>
      <c r="AE637" s="13"/>
      <c r="AF637" s="13"/>
      <c r="AG637" s="13"/>
      <c r="AH637" s="13"/>
      <c r="AI637" s="13"/>
      <c r="AJ637" s="13"/>
      <c r="AK637" s="13"/>
      <c r="AL637" s="13"/>
      <c r="AM637" s="13"/>
      <c r="AO637" s="85"/>
      <c r="AQ637" s="86"/>
      <c r="AU637" s="87"/>
    </row>
    <row r="638" spans="22:47" s="19" customFormat="1" x14ac:dyDescent="0.35">
      <c r="V638" s="85"/>
      <c r="X638" s="85"/>
      <c r="Z638" s="13"/>
      <c r="AA638" s="13"/>
      <c r="AB638" s="13"/>
      <c r="AC638" s="13"/>
      <c r="AD638" s="13"/>
      <c r="AE638" s="13"/>
      <c r="AF638" s="13"/>
      <c r="AG638" s="13"/>
      <c r="AH638" s="13"/>
      <c r="AI638" s="13"/>
      <c r="AJ638" s="13"/>
      <c r="AK638" s="13"/>
      <c r="AL638" s="13"/>
      <c r="AM638" s="13"/>
      <c r="AO638" s="85"/>
      <c r="AQ638" s="86"/>
      <c r="AU638" s="87"/>
    </row>
    <row r="639" spans="22:47" s="19" customFormat="1" x14ac:dyDescent="0.35">
      <c r="V639" s="85"/>
      <c r="X639" s="85"/>
      <c r="Z639" s="13"/>
      <c r="AA639" s="13"/>
      <c r="AB639" s="13"/>
      <c r="AC639" s="13"/>
      <c r="AD639" s="13"/>
      <c r="AE639" s="13"/>
      <c r="AF639" s="13"/>
      <c r="AG639" s="13"/>
      <c r="AH639" s="13"/>
      <c r="AI639" s="13"/>
      <c r="AJ639" s="13"/>
      <c r="AK639" s="13"/>
      <c r="AL639" s="13"/>
      <c r="AM639" s="13"/>
      <c r="AO639" s="85"/>
      <c r="AQ639" s="86"/>
      <c r="AU639" s="87"/>
    </row>
    <row r="640" spans="22:47" s="19" customFormat="1" x14ac:dyDescent="0.35">
      <c r="V640" s="85"/>
      <c r="X640" s="85"/>
      <c r="Z640" s="13"/>
      <c r="AA640" s="13"/>
      <c r="AB640" s="13"/>
      <c r="AC640" s="13"/>
      <c r="AD640" s="13"/>
      <c r="AE640" s="13"/>
      <c r="AF640" s="13"/>
      <c r="AG640" s="13"/>
      <c r="AH640" s="13"/>
      <c r="AI640" s="13"/>
      <c r="AJ640" s="13"/>
      <c r="AK640" s="13"/>
      <c r="AL640" s="13"/>
      <c r="AM640" s="13"/>
      <c r="AO640" s="85"/>
      <c r="AQ640" s="86"/>
      <c r="AU640" s="87"/>
    </row>
    <row r="641" spans="22:47" s="19" customFormat="1" x14ac:dyDescent="0.35">
      <c r="V641" s="85"/>
      <c r="X641" s="85"/>
      <c r="Z641" s="13"/>
      <c r="AA641" s="13"/>
      <c r="AB641" s="13"/>
      <c r="AC641" s="13"/>
      <c r="AD641" s="13"/>
      <c r="AE641" s="13"/>
      <c r="AF641" s="13"/>
      <c r="AG641" s="13"/>
      <c r="AH641" s="13"/>
      <c r="AI641" s="13"/>
      <c r="AJ641" s="13"/>
      <c r="AK641" s="13"/>
      <c r="AL641" s="13"/>
      <c r="AM641" s="13"/>
      <c r="AO641" s="85"/>
      <c r="AQ641" s="86"/>
      <c r="AU641" s="87"/>
    </row>
    <row r="642" spans="22:47" s="19" customFormat="1" x14ac:dyDescent="0.35">
      <c r="V642" s="85"/>
      <c r="X642" s="85"/>
      <c r="Z642" s="13"/>
      <c r="AA642" s="13"/>
      <c r="AB642" s="13"/>
      <c r="AC642" s="13"/>
      <c r="AD642" s="13"/>
      <c r="AE642" s="13"/>
      <c r="AF642" s="13"/>
      <c r="AG642" s="13"/>
      <c r="AH642" s="13"/>
      <c r="AI642" s="13"/>
      <c r="AJ642" s="13"/>
      <c r="AK642" s="13"/>
      <c r="AL642" s="13"/>
      <c r="AM642" s="13"/>
      <c r="AO642" s="85"/>
      <c r="AQ642" s="86"/>
      <c r="AU642" s="87"/>
    </row>
    <row r="643" spans="22:47" s="19" customFormat="1" x14ac:dyDescent="0.35">
      <c r="V643" s="85"/>
      <c r="X643" s="85"/>
      <c r="Z643" s="13"/>
      <c r="AA643" s="13"/>
      <c r="AB643" s="13"/>
      <c r="AC643" s="13"/>
      <c r="AD643" s="13"/>
      <c r="AE643" s="13"/>
      <c r="AF643" s="13"/>
      <c r="AG643" s="13"/>
      <c r="AH643" s="13"/>
      <c r="AI643" s="13"/>
      <c r="AJ643" s="13"/>
      <c r="AK643" s="13"/>
      <c r="AL643" s="13"/>
      <c r="AM643" s="13"/>
      <c r="AO643" s="85"/>
      <c r="AQ643" s="86"/>
      <c r="AU643" s="87"/>
    </row>
    <row r="644" spans="22:47" s="19" customFormat="1" x14ac:dyDescent="0.35">
      <c r="V644" s="85"/>
      <c r="X644" s="85"/>
      <c r="Z644" s="13"/>
      <c r="AA644" s="13"/>
      <c r="AB644" s="13"/>
      <c r="AC644" s="13"/>
      <c r="AD644" s="13"/>
      <c r="AE644" s="13"/>
      <c r="AF644" s="13"/>
      <c r="AG644" s="13"/>
      <c r="AH644" s="13"/>
      <c r="AI644" s="13"/>
      <c r="AJ644" s="13"/>
      <c r="AK644" s="13"/>
      <c r="AL644" s="13"/>
      <c r="AM644" s="13"/>
      <c r="AO644" s="85"/>
      <c r="AQ644" s="86"/>
      <c r="AU644" s="87"/>
    </row>
    <row r="645" spans="22:47" s="19" customFormat="1" x14ac:dyDescent="0.35">
      <c r="V645" s="85"/>
      <c r="X645" s="85"/>
      <c r="Z645" s="13"/>
      <c r="AA645" s="13"/>
      <c r="AB645" s="13"/>
      <c r="AC645" s="13"/>
      <c r="AD645" s="13"/>
      <c r="AE645" s="13"/>
      <c r="AF645" s="13"/>
      <c r="AG645" s="13"/>
      <c r="AH645" s="13"/>
      <c r="AI645" s="13"/>
      <c r="AJ645" s="13"/>
      <c r="AK645" s="13"/>
      <c r="AL645" s="13"/>
      <c r="AM645" s="13"/>
      <c r="AO645" s="85"/>
      <c r="AQ645" s="86"/>
      <c r="AU645" s="87"/>
    </row>
    <row r="646" spans="22:47" s="19" customFormat="1" x14ac:dyDescent="0.35">
      <c r="V646" s="85"/>
      <c r="X646" s="85"/>
      <c r="Z646" s="13"/>
      <c r="AA646" s="13"/>
      <c r="AB646" s="13"/>
      <c r="AC646" s="13"/>
      <c r="AD646" s="13"/>
      <c r="AE646" s="13"/>
      <c r="AF646" s="13"/>
      <c r="AG646" s="13"/>
      <c r="AH646" s="13"/>
      <c r="AI646" s="13"/>
      <c r="AJ646" s="13"/>
      <c r="AK646" s="13"/>
      <c r="AL646" s="13"/>
      <c r="AM646" s="13"/>
      <c r="AO646" s="85"/>
      <c r="AQ646" s="86"/>
      <c r="AU646" s="87"/>
    </row>
    <row r="647" spans="22:47" s="19" customFormat="1" x14ac:dyDescent="0.35">
      <c r="V647" s="85"/>
      <c r="X647" s="85"/>
      <c r="Z647" s="13"/>
      <c r="AA647" s="13"/>
      <c r="AB647" s="13"/>
      <c r="AC647" s="13"/>
      <c r="AD647" s="13"/>
      <c r="AE647" s="13"/>
      <c r="AF647" s="13"/>
      <c r="AG647" s="13"/>
      <c r="AH647" s="13"/>
      <c r="AI647" s="13"/>
      <c r="AJ647" s="13"/>
      <c r="AK647" s="13"/>
      <c r="AL647" s="13"/>
      <c r="AM647" s="13"/>
      <c r="AO647" s="85"/>
      <c r="AQ647" s="86"/>
      <c r="AU647" s="87"/>
    </row>
    <row r="648" spans="22:47" s="19" customFormat="1" x14ac:dyDescent="0.35">
      <c r="V648" s="85"/>
      <c r="X648" s="85"/>
      <c r="Z648" s="13"/>
      <c r="AA648" s="13"/>
      <c r="AB648" s="13"/>
      <c r="AC648" s="13"/>
      <c r="AD648" s="13"/>
      <c r="AE648" s="13"/>
      <c r="AF648" s="13"/>
      <c r="AG648" s="13"/>
      <c r="AH648" s="13"/>
      <c r="AI648" s="13"/>
      <c r="AJ648" s="13"/>
      <c r="AK648" s="13"/>
      <c r="AL648" s="13"/>
      <c r="AM648" s="13"/>
      <c r="AO648" s="85"/>
      <c r="AQ648" s="86"/>
      <c r="AU648" s="87"/>
    </row>
    <row r="649" spans="22:47" s="19" customFormat="1" x14ac:dyDescent="0.35">
      <c r="V649" s="85"/>
      <c r="X649" s="85"/>
      <c r="Z649" s="13"/>
      <c r="AA649" s="13"/>
      <c r="AB649" s="13"/>
      <c r="AC649" s="13"/>
      <c r="AD649" s="13"/>
      <c r="AE649" s="13"/>
      <c r="AF649" s="13"/>
      <c r="AG649" s="13"/>
      <c r="AH649" s="13"/>
      <c r="AI649" s="13"/>
      <c r="AJ649" s="13"/>
      <c r="AK649" s="13"/>
      <c r="AL649" s="13"/>
      <c r="AM649" s="13"/>
      <c r="AO649" s="85"/>
      <c r="AQ649" s="86"/>
      <c r="AU649" s="87"/>
    </row>
    <row r="650" spans="22:47" s="19" customFormat="1" x14ac:dyDescent="0.35">
      <c r="V650" s="85"/>
      <c r="X650" s="85"/>
      <c r="Z650" s="13"/>
      <c r="AA650" s="13"/>
      <c r="AB650" s="13"/>
      <c r="AC650" s="13"/>
      <c r="AD650" s="13"/>
      <c r="AE650" s="13"/>
      <c r="AF650" s="13"/>
      <c r="AG650" s="13"/>
      <c r="AH650" s="13"/>
      <c r="AI650" s="13"/>
      <c r="AJ650" s="13"/>
      <c r="AK650" s="13"/>
      <c r="AL650" s="13"/>
      <c r="AM650" s="13"/>
      <c r="AO650" s="85"/>
      <c r="AQ650" s="86"/>
      <c r="AU650" s="87"/>
    </row>
    <row r="651" spans="22:47" s="19" customFormat="1" x14ac:dyDescent="0.35">
      <c r="V651" s="85"/>
      <c r="X651" s="85"/>
      <c r="Z651" s="13"/>
      <c r="AA651" s="13"/>
      <c r="AB651" s="13"/>
      <c r="AC651" s="13"/>
      <c r="AD651" s="13"/>
      <c r="AE651" s="13"/>
      <c r="AF651" s="13"/>
      <c r="AG651" s="13"/>
      <c r="AH651" s="13"/>
      <c r="AI651" s="13"/>
      <c r="AJ651" s="13"/>
      <c r="AK651" s="13"/>
      <c r="AL651" s="13"/>
      <c r="AM651" s="13"/>
      <c r="AO651" s="85"/>
      <c r="AQ651" s="86"/>
      <c r="AU651" s="87"/>
    </row>
    <row r="652" spans="22:47" s="19" customFormat="1" x14ac:dyDescent="0.35">
      <c r="V652" s="85"/>
      <c r="X652" s="85"/>
      <c r="Z652" s="13"/>
      <c r="AA652" s="13"/>
      <c r="AB652" s="13"/>
      <c r="AC652" s="13"/>
      <c r="AD652" s="13"/>
      <c r="AE652" s="13"/>
      <c r="AF652" s="13"/>
      <c r="AG652" s="13"/>
      <c r="AH652" s="13"/>
      <c r="AI652" s="13"/>
      <c r="AJ652" s="13"/>
      <c r="AK652" s="13"/>
      <c r="AL652" s="13"/>
      <c r="AM652" s="13"/>
      <c r="AO652" s="85"/>
      <c r="AQ652" s="86"/>
      <c r="AU652" s="87"/>
    </row>
    <row r="653" spans="22:47" s="19" customFormat="1" x14ac:dyDescent="0.35">
      <c r="V653" s="85"/>
      <c r="X653" s="85"/>
      <c r="Z653" s="13"/>
      <c r="AA653" s="13"/>
      <c r="AB653" s="13"/>
      <c r="AC653" s="13"/>
      <c r="AD653" s="13"/>
      <c r="AE653" s="13"/>
      <c r="AF653" s="13"/>
      <c r="AG653" s="13"/>
      <c r="AH653" s="13"/>
      <c r="AI653" s="13"/>
      <c r="AJ653" s="13"/>
      <c r="AK653" s="13"/>
      <c r="AL653" s="13"/>
      <c r="AM653" s="13"/>
      <c r="AO653" s="85"/>
      <c r="AQ653" s="86"/>
      <c r="AU653" s="87"/>
    </row>
    <row r="654" spans="22:47" s="19" customFormat="1" x14ac:dyDescent="0.35">
      <c r="V654" s="85"/>
      <c r="X654" s="85"/>
      <c r="Z654" s="13"/>
      <c r="AA654" s="13"/>
      <c r="AB654" s="13"/>
      <c r="AC654" s="13"/>
      <c r="AD654" s="13"/>
      <c r="AE654" s="13"/>
      <c r="AF654" s="13"/>
      <c r="AG654" s="13"/>
      <c r="AH654" s="13"/>
      <c r="AI654" s="13"/>
      <c r="AJ654" s="13"/>
      <c r="AK654" s="13"/>
      <c r="AL654" s="13"/>
      <c r="AM654" s="13"/>
      <c r="AO654" s="85"/>
      <c r="AQ654" s="86"/>
      <c r="AU654" s="87"/>
    </row>
    <row r="655" spans="22:47" s="19" customFormat="1" x14ac:dyDescent="0.35">
      <c r="V655" s="85"/>
      <c r="X655" s="85"/>
      <c r="Z655" s="13"/>
      <c r="AA655" s="13"/>
      <c r="AB655" s="13"/>
      <c r="AC655" s="13"/>
      <c r="AD655" s="13"/>
      <c r="AE655" s="13"/>
      <c r="AF655" s="13"/>
      <c r="AG655" s="13"/>
      <c r="AH655" s="13"/>
      <c r="AI655" s="13"/>
      <c r="AJ655" s="13"/>
      <c r="AK655" s="13"/>
      <c r="AL655" s="13"/>
      <c r="AM655" s="13"/>
      <c r="AO655" s="85"/>
      <c r="AQ655" s="86"/>
      <c r="AU655" s="87"/>
    </row>
    <row r="656" spans="22:47" s="19" customFormat="1" x14ac:dyDescent="0.35">
      <c r="V656" s="85"/>
      <c r="X656" s="85"/>
      <c r="Z656" s="13"/>
      <c r="AA656" s="13"/>
      <c r="AB656" s="13"/>
      <c r="AC656" s="13"/>
      <c r="AD656" s="13"/>
      <c r="AE656" s="13"/>
      <c r="AF656" s="13"/>
      <c r="AG656" s="13"/>
      <c r="AH656" s="13"/>
      <c r="AI656" s="13"/>
      <c r="AJ656" s="13"/>
      <c r="AK656" s="13"/>
      <c r="AL656" s="13"/>
      <c r="AM656" s="13"/>
      <c r="AO656" s="85"/>
      <c r="AQ656" s="86"/>
      <c r="AU656" s="87"/>
    </row>
    <row r="657" spans="22:47" s="19" customFormat="1" x14ac:dyDescent="0.35">
      <c r="V657" s="85"/>
      <c r="X657" s="85"/>
      <c r="Z657" s="13"/>
      <c r="AA657" s="13"/>
      <c r="AB657" s="13"/>
      <c r="AC657" s="13"/>
      <c r="AD657" s="13"/>
      <c r="AE657" s="13"/>
      <c r="AF657" s="13"/>
      <c r="AG657" s="13"/>
      <c r="AH657" s="13"/>
      <c r="AI657" s="13"/>
      <c r="AJ657" s="13"/>
      <c r="AK657" s="13"/>
      <c r="AL657" s="13"/>
      <c r="AM657" s="13"/>
      <c r="AO657" s="85"/>
      <c r="AQ657" s="86"/>
      <c r="AU657" s="87"/>
    </row>
    <row r="658" spans="22:47" s="19" customFormat="1" x14ac:dyDescent="0.35">
      <c r="V658" s="85"/>
      <c r="X658" s="85"/>
      <c r="Z658" s="13"/>
      <c r="AA658" s="13"/>
      <c r="AB658" s="13"/>
      <c r="AC658" s="13"/>
      <c r="AD658" s="13"/>
      <c r="AE658" s="13"/>
      <c r="AF658" s="13"/>
      <c r="AG658" s="13"/>
      <c r="AH658" s="13"/>
      <c r="AI658" s="13"/>
      <c r="AJ658" s="13"/>
      <c r="AK658" s="13"/>
      <c r="AL658" s="13"/>
      <c r="AM658" s="13"/>
      <c r="AO658" s="85"/>
      <c r="AQ658" s="86"/>
      <c r="AU658" s="87"/>
    </row>
  </sheetData>
  <mergeCells count="303">
    <mergeCell ref="S66:S70"/>
    <mergeCell ref="S71:S74"/>
    <mergeCell ref="S76:S78"/>
    <mergeCell ref="I75:I78"/>
    <mergeCell ref="H75:H78"/>
    <mergeCell ref="G75:G78"/>
    <mergeCell ref="AD3:AD11"/>
    <mergeCell ref="AD12:AD32"/>
    <mergeCell ref="AD33:AD46"/>
    <mergeCell ref="AD48:AD65"/>
    <mergeCell ref="AD66:AD70"/>
    <mergeCell ref="AD71:AD74"/>
    <mergeCell ref="AD75:AD78"/>
    <mergeCell ref="Q3:Q11"/>
    <mergeCell ref="Q12:Q20"/>
    <mergeCell ref="Q21:Q32"/>
    <mergeCell ref="Q33:Q46"/>
    <mergeCell ref="Q48:Q65"/>
    <mergeCell ref="Q66:Q70"/>
    <mergeCell ref="Q76:Q78"/>
    <mergeCell ref="R3:R11"/>
    <mergeCell ref="R12:R32"/>
    <mergeCell ref="R33:R46"/>
    <mergeCell ref="R66:R70"/>
    <mergeCell ref="R76:R78"/>
    <mergeCell ref="AV79:AV80"/>
    <mergeCell ref="AV81:AV82"/>
    <mergeCell ref="AV83:AV84"/>
    <mergeCell ref="O48:O52"/>
    <mergeCell ref="N53:N65"/>
    <mergeCell ref="O54:O65"/>
    <mergeCell ref="AU49:AU51"/>
    <mergeCell ref="AU54:AU56"/>
    <mergeCell ref="AQ53:AQ56"/>
    <mergeCell ref="AQ49:AQ51"/>
    <mergeCell ref="AQ57:AQ65"/>
    <mergeCell ref="AU79:AU80"/>
    <mergeCell ref="AT79:AT85"/>
    <mergeCell ref="V66:V67"/>
    <mergeCell ref="AN66:AN68"/>
    <mergeCell ref="AR66:AR69"/>
    <mergeCell ref="AS66:AS69"/>
    <mergeCell ref="AT66:AT69"/>
    <mergeCell ref="AT75:AT78"/>
    <mergeCell ref="AQ71:AQ74"/>
    <mergeCell ref="X82:X85"/>
    <mergeCell ref="S3:S65"/>
    <mergeCell ref="AV6:AV8"/>
    <mergeCell ref="AV9:AV11"/>
    <mergeCell ref="O12:O20"/>
    <mergeCell ref="O21:O32"/>
    <mergeCell ref="AV12:AV13"/>
    <mergeCell ref="AV29:AV30"/>
    <mergeCell ref="AV31:AV32"/>
    <mergeCell ref="O33:O34"/>
    <mergeCell ref="O35:O46"/>
    <mergeCell ref="AV35:AV38"/>
    <mergeCell ref="AV39:AV40"/>
    <mergeCell ref="AV41:AV45"/>
    <mergeCell ref="AU9:AU11"/>
    <mergeCell ref="AU12:AU13"/>
    <mergeCell ref="AU25:AU26"/>
    <mergeCell ref="AU27:AU28"/>
    <mergeCell ref="AU29:AU30"/>
    <mergeCell ref="AU31:AU32"/>
    <mergeCell ref="AU6:AU8"/>
    <mergeCell ref="AU33:AU39"/>
    <mergeCell ref="AT35:AT46"/>
    <mergeCell ref="U12:U20"/>
    <mergeCell ref="AS3:AS11"/>
    <mergeCell ref="AR79:AR85"/>
    <mergeCell ref="AS79:AS85"/>
    <mergeCell ref="U77:U78"/>
    <mergeCell ref="V77:V78"/>
    <mergeCell ref="W77:W78"/>
    <mergeCell ref="X77:X78"/>
    <mergeCell ref="Y77:Y78"/>
    <mergeCell ref="Z77:Z78"/>
    <mergeCell ref="AA77:AA78"/>
    <mergeCell ref="AB77:AB78"/>
    <mergeCell ref="AE75:AE78"/>
    <mergeCell ref="Y82:Y85"/>
    <mergeCell ref="Z82:Z85"/>
    <mergeCell ref="AQ79:AQ85"/>
    <mergeCell ref="T79:T85"/>
    <mergeCell ref="I80:I82"/>
    <mergeCell ref="I83:I85"/>
    <mergeCell ref="H79:H85"/>
    <mergeCell ref="G79:G85"/>
    <mergeCell ref="AN75:AN76"/>
    <mergeCell ref="AN77:AN78"/>
    <mergeCell ref="N80:N82"/>
    <mergeCell ref="O80:O82"/>
    <mergeCell ref="N83:N85"/>
    <mergeCell ref="O83:O85"/>
    <mergeCell ref="AN79:AN85"/>
    <mergeCell ref="M80:M85"/>
    <mergeCell ref="L80:L85"/>
    <mergeCell ref="K80:K85"/>
    <mergeCell ref="J80:J82"/>
    <mergeCell ref="J83:J85"/>
    <mergeCell ref="U79:U85"/>
    <mergeCell ref="O75:O78"/>
    <mergeCell ref="N75:N78"/>
    <mergeCell ref="M75:M78"/>
    <mergeCell ref="L75:L78"/>
    <mergeCell ref="K75:K78"/>
    <mergeCell ref="J75:J78"/>
    <mergeCell ref="F79:F85"/>
    <mergeCell ref="E79:E85"/>
    <mergeCell ref="D79:D85"/>
    <mergeCell ref="C79:C85"/>
    <mergeCell ref="B79:B85"/>
    <mergeCell ref="A79:A85"/>
    <mergeCell ref="E3:E11"/>
    <mergeCell ref="A3:A11"/>
    <mergeCell ref="B3:B11"/>
    <mergeCell ref="C3:C11"/>
    <mergeCell ref="D3:D11"/>
    <mergeCell ref="A75:A76"/>
    <mergeCell ref="F71:F74"/>
    <mergeCell ref="E71:E74"/>
    <mergeCell ref="B75:B76"/>
    <mergeCell ref="C66:C70"/>
    <mergeCell ref="D66:D70"/>
    <mergeCell ref="A48:A65"/>
    <mergeCell ref="B48:B65"/>
    <mergeCell ref="A33:A46"/>
    <mergeCell ref="B33:B46"/>
    <mergeCell ref="C33:C46"/>
    <mergeCell ref="D33:D46"/>
    <mergeCell ref="C48:C65"/>
    <mergeCell ref="T3:T11"/>
    <mergeCell ref="U3:U11"/>
    <mergeCell ref="T12:T20"/>
    <mergeCell ref="F3:F11"/>
    <mergeCell ref="G3:G11"/>
    <mergeCell ref="H3:H11"/>
    <mergeCell ref="I3:I11"/>
    <mergeCell ref="J3:J11"/>
    <mergeCell ref="K3:K11"/>
    <mergeCell ref="L3:L11"/>
    <mergeCell ref="M3:M11"/>
    <mergeCell ref="L12:L20"/>
    <mergeCell ref="O3:O11"/>
    <mergeCell ref="N12:N20"/>
    <mergeCell ref="J12:J20"/>
    <mergeCell ref="K12:K20"/>
    <mergeCell ref="F12:F32"/>
    <mergeCell ref="G12:G32"/>
    <mergeCell ref="H21:H32"/>
    <mergeCell ref="I21:I32"/>
    <mergeCell ref="M12:M20"/>
    <mergeCell ref="N21:N32"/>
    <mergeCell ref="N3:N11"/>
    <mergeCell ref="K21:K32"/>
    <mergeCell ref="AT3:AT11"/>
    <mergeCell ref="V13:V14"/>
    <mergeCell ref="AR12:AR32"/>
    <mergeCell ref="AS12:AS32"/>
    <mergeCell ref="AT12:AT32"/>
    <mergeCell ref="V18:V19"/>
    <mergeCell ref="AN18:AN19"/>
    <mergeCell ref="AO18:AO19"/>
    <mergeCell ref="AP18:AP19"/>
    <mergeCell ref="AQ3:AQ11"/>
    <mergeCell ref="AQ12:AQ32"/>
    <mergeCell ref="AR3:AR11"/>
    <mergeCell ref="V3:V5"/>
    <mergeCell ref="V9:V11"/>
    <mergeCell ref="V16:V17"/>
    <mergeCell ref="AE3:AE65"/>
    <mergeCell ref="AT49:AT51"/>
    <mergeCell ref="AS33:AS34"/>
    <mergeCell ref="AT33:AT34"/>
    <mergeCell ref="AS35:AS46"/>
    <mergeCell ref="AR33:AR34"/>
    <mergeCell ref="T75:T78"/>
    <mergeCell ref="T71:T72"/>
    <mergeCell ref="AQ66:AQ70"/>
    <mergeCell ref="T57:T65"/>
    <mergeCell ref="AO77:AO78"/>
    <mergeCell ref="AP77:AP78"/>
    <mergeCell ref="AT54:AT56"/>
    <mergeCell ref="AS71:AS72"/>
    <mergeCell ref="AT71:AT72"/>
    <mergeCell ref="AR71:AR72"/>
    <mergeCell ref="AT73:AT74"/>
    <mergeCell ref="AS73:AS74"/>
    <mergeCell ref="AQ75:AQ78"/>
    <mergeCell ref="AR75:AR78"/>
    <mergeCell ref="AS75:AS78"/>
    <mergeCell ref="U71:U72"/>
    <mergeCell ref="AE66:AE70"/>
    <mergeCell ref="AE71:AE74"/>
    <mergeCell ref="D48:D65"/>
    <mergeCell ref="AS54:AS56"/>
    <mergeCell ref="U66:U70"/>
    <mergeCell ref="A77:A78"/>
    <mergeCell ref="B77:B78"/>
    <mergeCell ref="C77:C78"/>
    <mergeCell ref="D77:D78"/>
    <mergeCell ref="F77:F78"/>
    <mergeCell ref="A66:A70"/>
    <mergeCell ref="B66:B70"/>
    <mergeCell ref="D71:D74"/>
    <mergeCell ref="C71:C74"/>
    <mergeCell ref="B71:B74"/>
    <mergeCell ref="A71:A74"/>
    <mergeCell ref="E75:E78"/>
    <mergeCell ref="F75:F76"/>
    <mergeCell ref="C75:C76"/>
    <mergeCell ref="D75:D76"/>
    <mergeCell ref="G71:G74"/>
    <mergeCell ref="T73:T74"/>
    <mergeCell ref="U73:U74"/>
    <mergeCell ref="AR73:AR74"/>
    <mergeCell ref="AS49:AS51"/>
    <mergeCell ref="E66:E70"/>
    <mergeCell ref="F66:F70"/>
    <mergeCell ref="G66:G70"/>
    <mergeCell ref="I71:I74"/>
    <mergeCell ref="H66:H70"/>
    <mergeCell ref="I66:I70"/>
    <mergeCell ref="M66:M70"/>
    <mergeCell ref="E48:E65"/>
    <mergeCell ref="F48:F65"/>
    <mergeCell ref="G48:G65"/>
    <mergeCell ref="K48:K52"/>
    <mergeCell ref="J48:J52"/>
    <mergeCell ref="I48:I52"/>
    <mergeCell ref="H48:H52"/>
    <mergeCell ref="H53:H58"/>
    <mergeCell ref="H71:H74"/>
    <mergeCell ref="I53:I58"/>
    <mergeCell ref="K53:K58"/>
    <mergeCell ref="J53:J58"/>
    <mergeCell ref="J66:J70"/>
    <mergeCell ref="K66:K70"/>
    <mergeCell ref="H59:H65"/>
    <mergeCell ref="I59:I65"/>
    <mergeCell ref="J59:J65"/>
    <mergeCell ref="G33:G46"/>
    <mergeCell ref="J33:J46"/>
    <mergeCell ref="H33:H46"/>
    <mergeCell ref="I33:I46"/>
    <mergeCell ref="A12:A32"/>
    <mergeCell ref="B12:B32"/>
    <mergeCell ref="C12:C32"/>
    <mergeCell ref="D12:D32"/>
    <mergeCell ref="E12:E32"/>
    <mergeCell ref="H12:H20"/>
    <mergeCell ref="I12:I20"/>
    <mergeCell ref="E33:E46"/>
    <mergeCell ref="F33:F46"/>
    <mergeCell ref="K35:K39"/>
    <mergeCell ref="N48:N52"/>
    <mergeCell ref="AR49:AR51"/>
    <mergeCell ref="J21:J32"/>
    <mergeCell ref="L21:L32"/>
    <mergeCell ref="M21:M32"/>
    <mergeCell ref="L66:L70"/>
    <mergeCell ref="L35:L39"/>
    <mergeCell ref="N35:N46"/>
    <mergeCell ref="AQ33:AQ39"/>
    <mergeCell ref="V41:V44"/>
    <mergeCell ref="AN40:AN46"/>
    <mergeCell ref="AQ40:AQ46"/>
    <mergeCell ref="AR35:AR46"/>
    <mergeCell ref="U21:U32"/>
    <mergeCell ref="T21:T32"/>
    <mergeCell ref="K40:K46"/>
    <mergeCell ref="L40:L46"/>
    <mergeCell ref="M40:M46"/>
    <mergeCell ref="T40:T46"/>
    <mergeCell ref="K33:K34"/>
    <mergeCell ref="L33:L34"/>
    <mergeCell ref="N33:N34"/>
    <mergeCell ref="K59:K65"/>
    <mergeCell ref="AU72:AU74"/>
    <mergeCell ref="AV72:AV74"/>
    <mergeCell ref="M35:M39"/>
    <mergeCell ref="T35:T39"/>
    <mergeCell ref="U35:U39"/>
    <mergeCell ref="V35:V36"/>
    <mergeCell ref="V37:V38"/>
    <mergeCell ref="AN33:AN34"/>
    <mergeCell ref="AN35:AN39"/>
    <mergeCell ref="M33:M34"/>
    <mergeCell ref="T33:T34"/>
    <mergeCell ref="U33:U34"/>
    <mergeCell ref="T66:T70"/>
    <mergeCell ref="AN53:AN56"/>
    <mergeCell ref="AN48:AN52"/>
    <mergeCell ref="AV67:AV68"/>
    <mergeCell ref="N66:N70"/>
    <mergeCell ref="O66:O70"/>
    <mergeCell ref="U40:U46"/>
    <mergeCell ref="AR54:AR56"/>
    <mergeCell ref="T49:T51"/>
    <mergeCell ref="T53:T56"/>
    <mergeCell ref="V54:V55"/>
    <mergeCell ref="R48:R65"/>
  </mergeCells>
  <phoneticPr fontId="18" type="noConversion"/>
  <dataValidations count="1">
    <dataValidation type="list" allowBlank="1" showInputMessage="1" showErrorMessage="1" sqref="T21 T12" xr:uid="{00000000-0002-0000-0000-000000000000}">
      <formula1>Proyectos</formula1>
    </dataValidation>
  </dataValidations>
  <pageMargins left="0.70866141732283472" right="0.70866141732283472" top="0.74803149606299213" bottom="0.74803149606299213" header="0.31496062992125984" footer="0.31496062992125984"/>
  <pageSetup paperSize="5" scale="7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SecGeneral2020</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Marlene Andrade Hong</dc:creator>
  <cp:lastModifiedBy>LUZ  MARINA SEVERICHE MONROY</cp:lastModifiedBy>
  <cp:lastPrinted>2020-01-27T21:13:16Z</cp:lastPrinted>
  <dcterms:created xsi:type="dcterms:W3CDTF">2019-01-11T19:04:00Z</dcterms:created>
  <dcterms:modified xsi:type="dcterms:W3CDTF">2020-07-30T01:22:02Z</dcterms:modified>
</cp:coreProperties>
</file>