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luzma\OneDrive\Documentos\SEGUIMIENTOS PLANES DE ACCION  A DICIE,BRE 30 DE 2020\"/>
    </mc:Choice>
  </mc:AlternateContent>
  <xr:revisionPtr revIDLastSave="0" documentId="8_{23B1E633-759F-459F-B2E9-19B71F73948A}" xr6:coauthVersionLast="46" xr6:coauthVersionMax="46" xr10:uidLastSave="{00000000-0000-0000-0000-000000000000}"/>
  <bookViews>
    <workbookView xWindow="-110" yWindow="-110" windowWidth="19420" windowHeight="10420" xr2:uid="{00000000-000D-0000-FFFF-FFFF00000000}"/>
  </bookViews>
  <sheets>
    <sheet name="PA SEC HACIENDA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2" i="1" l="1"/>
  <c r="P32" i="1" l="1"/>
  <c r="P8" i="1"/>
  <c r="O32" i="1"/>
  <c r="N32" i="1"/>
  <c r="Y24" i="1" l="1"/>
  <c r="N8" i="1"/>
  <c r="O7" i="1" s="1"/>
  <c r="M31" i="1"/>
  <c r="P31" i="1" s="1"/>
  <c r="M30" i="1"/>
  <c r="M29" i="1"/>
  <c r="P29" i="1" s="1"/>
  <c r="M28" i="1"/>
  <c r="M27" i="1"/>
  <c r="P27" i="1" s="1"/>
  <c r="M26" i="1"/>
  <c r="M25" i="1"/>
  <c r="P25" i="1" s="1"/>
  <c r="M24" i="1"/>
  <c r="M23" i="1"/>
  <c r="M22" i="1"/>
  <c r="M20" i="1"/>
  <c r="P20" i="1" s="1"/>
  <c r="M19" i="1"/>
  <c r="P19" i="1" s="1"/>
  <c r="M8" i="1"/>
  <c r="N22" i="1" l="1"/>
  <c r="P22" i="1"/>
  <c r="N30" i="1"/>
  <c r="P30" i="1"/>
  <c r="N23" i="1"/>
  <c r="P23" i="1"/>
  <c r="N24" i="1"/>
  <c r="P24" i="1"/>
  <c r="N28" i="1"/>
  <c r="P28" i="1"/>
  <c r="N27" i="1"/>
  <c r="N26" i="1"/>
  <c r="P26" i="1"/>
  <c r="N31" i="1"/>
  <c r="N19" i="1"/>
  <c r="N20" i="1"/>
  <c r="N25" i="1"/>
  <c r="N29" i="1"/>
  <c r="AH35" i="1"/>
  <c r="AG35" i="1"/>
  <c r="AI35" i="1" s="1"/>
  <c r="AI23" i="1"/>
  <c r="AI32" i="1"/>
  <c r="AI26" i="1"/>
  <c r="O19" i="1" l="1"/>
  <c r="O23" i="1"/>
  <c r="O26" i="1"/>
  <c r="O35" i="1" s="1"/>
  <c r="AI3" i="1"/>
  <c r="Z16" i="1" l="1"/>
  <c r="U8" i="1" l="1"/>
  <c r="AA8" i="1" s="1"/>
  <c r="X25" i="1" l="1"/>
  <c r="Y25" i="1" s="1"/>
  <c r="X23" i="1"/>
  <c r="Y23" i="1" s="1"/>
  <c r="Z23" i="1" s="1"/>
  <c r="AA23" i="1" s="1"/>
  <c r="X8" i="1"/>
  <c r="X28" i="1" l="1"/>
  <c r="X31" i="1" l="1"/>
  <c r="U27" i="1"/>
  <c r="Z27" i="1" s="1"/>
  <c r="U28" i="1"/>
  <c r="Z28" i="1" s="1"/>
  <c r="U29" i="1"/>
  <c r="Z29" i="1" s="1"/>
  <c r="U30" i="1"/>
  <c r="Z30" i="1" s="1"/>
  <c r="U31" i="1"/>
  <c r="Z31" i="1" s="1"/>
  <c r="U26" i="1"/>
  <c r="Z26" i="1" s="1"/>
  <c r="AA26" i="1" l="1"/>
  <c r="X2" i="1"/>
  <c r="U4" i="1"/>
  <c r="U5" i="1"/>
  <c r="U6" i="1"/>
  <c r="U7" i="1"/>
  <c r="U9" i="1"/>
  <c r="U10" i="1"/>
  <c r="U11" i="1"/>
  <c r="U12" i="1"/>
  <c r="U14" i="1"/>
  <c r="U15" i="1"/>
  <c r="U17" i="1"/>
  <c r="U19" i="1"/>
  <c r="Z19" i="1" s="1"/>
  <c r="AA19" i="1" s="1"/>
  <c r="U20" i="1"/>
  <c r="Z20" i="1" s="1"/>
  <c r="U24" i="1"/>
  <c r="Z24" i="1" s="1"/>
  <c r="U25" i="1"/>
  <c r="Z25" i="1" s="1"/>
  <c r="U32" i="1"/>
  <c r="Z32" i="1" s="1"/>
  <c r="AA32" i="1" s="1"/>
  <c r="AA35" i="1" s="1"/>
  <c r="U33" i="1"/>
  <c r="U34" i="1"/>
  <c r="U2" i="1"/>
  <c r="X19" i="1" l="1"/>
  <c r="X20" i="1"/>
  <c r="X22" i="1"/>
  <c r="X26" i="1"/>
  <c r="X27" i="1"/>
  <c r="X29" i="1"/>
  <c r="X30" i="1"/>
  <c r="X32" i="1"/>
</calcChain>
</file>

<file path=xl/sharedStrings.xml><?xml version="1.0" encoding="utf-8"?>
<sst xmlns="http://schemas.openxmlformats.org/spreadsheetml/2006/main" count="490" uniqueCount="281">
  <si>
    <t>PILAR</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</si>
  <si>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</si>
  <si>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</si>
  <si>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</si>
  <si>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</si>
  <si>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</si>
  <si>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</si>
  <si>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</si>
  <si>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</si>
  <si>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</si>
  <si>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Código de proyecto BPIM</t>
  </si>
  <si>
    <t>Objetivo del proyecto</t>
  </si>
  <si>
    <t>ACTIVIDADES DE PROYECTO</t>
  </si>
  <si>
    <t xml:space="preserve">Fecha de inicio </t>
  </si>
  <si>
    <t xml:space="preserve">Fecha de Terminación </t>
  </si>
  <si>
    <t xml:space="preserve">DEPENDENCIA RESPONSABLE </t>
  </si>
  <si>
    <t>NOMBRE DEL RESPONSABLE</t>
  </si>
  <si>
    <t>Fuente de Financiación</t>
  </si>
  <si>
    <t>Rubro Presupuestal</t>
  </si>
  <si>
    <t>Código Presupuestal</t>
  </si>
  <si>
    <t>Cartagena Transparente</t>
  </si>
  <si>
    <t xml:space="preserve">Finanzas públicas para salvar a Cartagena </t>
  </si>
  <si>
    <t>Saneamiento Fiscal y Financiero</t>
  </si>
  <si>
    <t xml:space="preserve">Aumentar en 4,5% El recaudo de Impuesto predial Unificado vigencia actual </t>
  </si>
  <si>
    <t xml:space="preserve">Aumentar en un 3% el recaudo de Impuesto Predial Unificado Vigencias anteriores </t>
  </si>
  <si>
    <t>Aumentar en un 4,5% El recaudo de Impuesto de Industria y comercio vigencia actual</t>
  </si>
  <si>
    <t xml:space="preserve">Aumentar en un 1% El recaudo de Impuesto de Industria y comercio vigencias anteriores </t>
  </si>
  <si>
    <t xml:space="preserve">Aumentar en un 5% el recaudo de Sobretasa a la Gasolina </t>
  </si>
  <si>
    <t>Disminuir el déficit presupuestal en un 100 %</t>
  </si>
  <si>
    <t>%IPU – Vigencia Actual</t>
  </si>
  <si>
    <t>%IPU – Vigencias Anteriores</t>
  </si>
  <si>
    <t>%ICA – Vigencia Actual</t>
  </si>
  <si>
    <t>%ICA – Vigencias anteriores</t>
  </si>
  <si>
    <t>%Sobretasa a la gasolina</t>
  </si>
  <si>
    <t>% del Déficit fiscal presupuestal y de tesorería disminuido</t>
  </si>
  <si>
    <t xml:space="preserve">Recaudo del  Impuesto de Delineación Urbana  en un monto de         $14.454.734.972 </t>
  </si>
  <si>
    <t>Software Tecnológico implementado</t>
  </si>
  <si>
    <t xml:space="preserve">Número de Estrategias implementadas </t>
  </si>
  <si>
    <t>Recaudar $1.047.261.338.899 por concepto de IPU</t>
  </si>
  <si>
    <t xml:space="preserve">Recaudar $1.189.376.917.533 por concepto de ICA </t>
  </si>
  <si>
    <t>Implementar  (3) estrategias de impacto que propendan por fortalecer las acciones de recaudo de los  tributos para incrementar los ingresos.</t>
  </si>
  <si>
    <t>Sec Hacienda</t>
  </si>
  <si>
    <t xml:space="preserve">Valor de $396.000.000.000 para cubrimiento en el cuatrienio de obligaciones del Plan de Saneamiento Fiscal y Financiero del Distrito de Cartagena de Indias  </t>
  </si>
  <si>
    <t>Valor de $396.000.000.000 para cubrimiento en el cuatrienio de obligaciones del Plan de Saneamiento Fiscal y Financiero del Distrito de Cartagena de Indias</t>
  </si>
  <si>
    <t>Cartagena Transversal</t>
  </si>
  <si>
    <t>Fortalecimiento e Inclusión Productiva para Población Negra, Afrocolombiana, Raizal y Palenquera en el Distrito de Cartagena.</t>
  </si>
  <si>
    <t>Fortalecimiento de la Población Indígena en el Distrito de Cartagena.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</si>
  <si>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</si>
  <si>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</si>
  <si>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NA</t>
  </si>
  <si>
    <t xml:space="preserve">Número de proyectos
desarrollados para la generación de ingresos en los consejos comunitarios.
</t>
  </si>
  <si>
    <t>Aumentar en 4,5% El recaudo de Impuesto predial Unificado vigencia actual.</t>
  </si>
  <si>
    <t>33 proyectos de generación de ingresos desarrollados en consejos comunitarios.</t>
  </si>
  <si>
    <t xml:space="preserve">Desarrollar 2 proyectos diseñados para la generación de ingresos en la Secretaría de Hacienda (UDE) – Secretaría del Interior y Convivencia Ciudadana. </t>
  </si>
  <si>
    <t>ICLD</t>
  </si>
  <si>
    <t>Devolución recursos contraloría, ICLD, Otros dividendos Cartagena Ii S.A (S.P.R.C), Otros dividendos compañía hotelera de Colombia, Otros dividendos Sociedad Portuaria Regional Cartagena, Otros dividendos terminales de transporte, Otros rendimientos financieros, Rendimientos financieros contraprestaciones portuarias, Rendimientos financieros SGP Propósito General, SGP - propósito general</t>
  </si>
  <si>
    <t xml:space="preserve">Diseño e implementación de estrategias para el mejoramiento y sostenibilidad de las finanzas en el Distrito de Cartagena de Indias </t>
  </si>
  <si>
    <t xml:space="preserve">Diseñar e implementar las estrategias identificadas para el mejoramiento y sostenibilidad de las finanzas en el Distrito de Cartagena de Indias </t>
  </si>
  <si>
    <t>Secretaría de Hacienda</t>
  </si>
  <si>
    <t>Empleo Inclusivo Para Los Jóvenes</t>
  </si>
  <si>
    <t>Iniciativas productivas creadas adaptadas a las condiciones de crisis sanitarias, sociales y ambientales que se presenten</t>
  </si>
  <si>
    <t>500 Iniciativas productivas creadas adaptadas a las condiciones de crisis sanitarias, sociales y ambientales que se presenten.</t>
  </si>
  <si>
    <t>Encadenamientos productivos</t>
  </si>
  <si>
    <t>Realizar 1 estudio de identificación de potenciales encadenamientos productivos con énfasis sectorial.</t>
  </si>
  <si>
    <t>No. De plataformas implementadas versión 2.0 Clúster-Cartagena y alinearlo con la estrategia de atracción de inversiones.</t>
  </si>
  <si>
    <t>Implementar la versión 2.0 de la plataforma Clúster-Cartagena y alinearlo con la estrategia de atracción de inversiones.</t>
  </si>
  <si>
    <t>No. De estrategias de proveedores en los sectores priorizados ejecutadas</t>
  </si>
  <si>
    <t>Ejecutar 4 estrategias de proveedores en los sectores priorizados</t>
  </si>
  <si>
    <t>No de micro y pequeñas empresas de Cartagena vinculadas a redes de proveeduría  y/o a encadenamientos productivos</t>
  </si>
  <si>
    <t>Vincular a 200 micro y pequeñas empresas de Cartagena a redes de proveeduría y/o a encadenamientos productivos</t>
  </si>
  <si>
    <t>Cartagena facilita el emprendimiento</t>
  </si>
  <si>
    <t>No operaciones financieras a través de alianzas del Distrito con actores del ecosistema de financiamiento a micro y pequeñas empresas realizadas.</t>
  </si>
  <si>
    <t>Realizar 5.000 operaciones financieras a través de alianzas del Distrito con actores del ecosistema de financiamiento a micro y pequeñas empresas.</t>
  </si>
  <si>
    <t>Crear 1 Centro de emprendimiento Distrital</t>
  </si>
  <si>
    <t>Formular y poner en marcha 1 incubadora de empresas de alto impacto con recursos publico privados</t>
  </si>
  <si>
    <t>No. De empresas de base tecnológica a la incubadora de empresas vinculadas.</t>
  </si>
  <si>
    <t>Vincular a 40 empresas de base tecnológica a la incubadora de empresas</t>
  </si>
  <si>
    <t>Zonas de aglomeración productiva</t>
  </si>
  <si>
    <t>No. De estudios de identificación de sectores a partir del censo empresarial realizados.</t>
  </si>
  <si>
    <t>Realizar 1 estudio de identificación de sectores a partir del censo empresarial</t>
  </si>
  <si>
    <t>Porcentaje. De unidades productivas censadas (en los sectores y zonas priorizadas) a los Centros de Servicios Empresariales que participación vinculadas.</t>
  </si>
  <si>
    <t>Vincular al 30% de las unidades productivas censadas (en los sectores y zonas priorizadas) a los Centros de Servicios Empresariales</t>
  </si>
  <si>
    <t>Porcentaje de productividad de las zonas de aglomeración asociada a Centros de Servicios Empresariales incrementado</t>
  </si>
  <si>
    <t>Incrementar en 10% la productividad de las zonas de aglomeración asociada a Centros de Servicios Empresariales</t>
  </si>
  <si>
    <t>No. de pactos con sectores empresariales y sociedad civil en contra de la discriminación en el mercado laboral para algunas poblaciones vulnerables realizados</t>
  </si>
  <si>
    <t>Realizar 6 pactos con sectores empresariales y sociedad civil en contra de la discriminación en el mercado laboral para algunas poblaciones vulnerables.</t>
  </si>
  <si>
    <t>No. de personas vinculadas anualmente a partir de los pactos para el cierre de brechas de población vulnerable</t>
  </si>
  <si>
    <t>ND</t>
  </si>
  <si>
    <t>Vincular laboralmente a por lo menos 200 personas anualmente a partir de los pactos para el cierre de brechas de población vulnerable</t>
  </si>
  <si>
    <t>No. De plataforma de orientación socio-ocupacional para los jóvenes de Cartagena creada</t>
  </si>
  <si>
    <t>Crear 1 plataforma de orientación socio-ocupacional para los jóvenes de Cartagena</t>
  </si>
  <si>
    <t>No. de ejercicios de prospectiva laboral y de identificación de brechas de capital humano realizados</t>
  </si>
  <si>
    <t>Realizar 6 ejercicios de prospectiva laboral y de identificación de brechas de capital humano</t>
  </si>
  <si>
    <t>Competitividad e Innovación</t>
  </si>
  <si>
    <t>No de puesto en Índice de competitividad entre ciudades. Posición de Colombia</t>
  </si>
  <si>
    <t>Posicionar en 8º puesto Cartagena dentro del índice de competitividad entre ciudades</t>
  </si>
  <si>
    <t>Cartagena ciudad Innovadora</t>
  </si>
  <si>
    <t>No. encuentros anuales sobre innovación en Cartagena</t>
  </si>
  <si>
    <t>Establecer 1 encuentro anual sobre innovación en Cartagena</t>
  </si>
  <si>
    <t>No. de concurso anual a los mejores resultados de investigación e innovación, pública, privada y académica</t>
  </si>
  <si>
    <t>Organizar 1 concurso anual a los mejores resultados de investigación e innovación, pública, privada y académica.</t>
  </si>
  <si>
    <t>Estudio de prefactibilidad de un parque tecnológico en Cartagena realizado</t>
  </si>
  <si>
    <t>Realizar 1 estudio de prefactibilidad de un parque tecnológico en Cartagena.</t>
  </si>
  <si>
    <t>No. de sistema de innovación del Distrito de Cartagena creado</t>
  </si>
  <si>
    <t>Crear el sistema de innovación del Distrito de Cartagena</t>
  </si>
  <si>
    <t>Cartagena destino de inversión</t>
  </si>
  <si>
    <t>Implementar un sistema de información para inversionistas</t>
  </si>
  <si>
    <t>No. De ventanilla única empresarial Diseñada</t>
  </si>
  <si>
    <t>Puesto 12</t>
  </si>
  <si>
    <t>Cartagena Contingente</t>
  </si>
  <si>
    <t>No. de Centros de emprendimiento Distrital creados.</t>
  </si>
  <si>
    <t xml:space="preserve">Recaudo de  Impuesto Predial  en un monto de $1.047.261.338.899  </t>
  </si>
  <si>
    <t>Recaudo de  Impuesto de Industria y comercio  en un monto de $1.189.376.917.533</t>
  </si>
  <si>
    <t>No de  estrategia de promoción y posicionamiento de la ciudad implementada</t>
  </si>
  <si>
    <t xml:space="preserve">No de  sistema de información para inversionistas implementado </t>
  </si>
  <si>
    <t xml:space="preserve">Implementar 1 estrategia de promoción y posicionamiento de la ciudad </t>
  </si>
  <si>
    <t xml:space="preserve">Diseñar la ventanilla única empresarial
</t>
  </si>
  <si>
    <t>Implementar (1) software para la modernización tecnológica de la secretaría de Hacienda.</t>
  </si>
  <si>
    <t>Recaudar $176.659.841.306 por concepto de Sobretasa a la gasolina.</t>
  </si>
  <si>
    <t>Recaudar $14.454.734.972 por concepto de Delineación Urbana.</t>
  </si>
  <si>
    <t>Dewin Pérez Fuentes</t>
  </si>
  <si>
    <t>No. de incubadoras de empresas de alto impacto con recursos publico privados formuladas y en ejecución.</t>
  </si>
  <si>
    <t>SGR</t>
  </si>
  <si>
    <t xml:space="preserve">Finanzas Sostenibles para salvar a Cartagena  </t>
  </si>
  <si>
    <t>Línea estratégica para la equidad e inclusión de los negros, afros, palenqueros e indígenas</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</si>
  <si>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</si>
  <si>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LÍNEA ESTRATÉGICA</t>
  </si>
  <si>
    <t>No de Plataforma de inclusión productiva Distrital en funcionamiento</t>
  </si>
  <si>
    <t>ICLD- Rendimientos Financieros ICLD</t>
  </si>
  <si>
    <t>ICLD-Bancóldex</t>
  </si>
  <si>
    <t>Cierre de brechas de Capital Humano</t>
  </si>
  <si>
    <t>Cierre de brechas de Empleabilidad</t>
  </si>
  <si>
    <t>ICLD-MINCIT</t>
  </si>
  <si>
    <t xml:space="preserve">2020130010059
</t>
  </si>
  <si>
    <t>Ni. De Instancia de articulación interinstitucional para planeación de la oferta educativa postpandemedia en el Distrito de Cartagena creadas</t>
  </si>
  <si>
    <t>Crear 1 instancia de articulación interinstitucional para planeación de la oferta educativa postpandemedia en el Distrito de Cartagena.</t>
  </si>
  <si>
    <t>Incrementar los índices de competitividad del Distrito de Cartagena de Indias</t>
  </si>
  <si>
    <t xml:space="preserve">Disminuir el índice desempleo y aumentar los indicadores de productividad en las actividades económicas formales e informales de la ciudad de Cartagena. </t>
  </si>
  <si>
    <t>Implementación y diseño del plan de saneamiento Fiscal y Financiero del Distrito de Cartagena.</t>
  </si>
  <si>
    <t>Desarrollo de estrategias  para el aprovechamiento de las economías de aglomeración en el Distrito de Cartagena de Indias.</t>
  </si>
  <si>
    <t xml:space="preserve">No. De estudio de identificación de potenciales encadenamientos productivos con énfasis sectorial realizado. </t>
  </si>
  <si>
    <t>NP</t>
  </si>
  <si>
    <t>Valor Absoluto de la Actividad del  Proyecto 2020</t>
  </si>
  <si>
    <t>Porcentaje de avance 2020</t>
  </si>
  <si>
    <t>Implementar estrategias de inclusión productiva para mejoramiento de las condiciones laborales en población joven del Distrito de Cartagena.</t>
  </si>
  <si>
    <t xml:space="preserve">IMPLEMENTACIÓN DE ESTRATEGIAS PARA EL MEJORAMIENTO Y SOSTENIBILIDAD DE LAS FINANZAS EN EL DISTRITO DE CARTAGENA DE INDIAS </t>
  </si>
  <si>
    <t>Apropiación Definitiva 2020
(en pesos)</t>
  </si>
  <si>
    <t xml:space="preserve">IMPLEMENTACIÓN DEL PLAN DE SANEAMIENTO FISCAL Y FINANCIERO DEL DISTRITO DE CARTAGENA </t>
  </si>
  <si>
    <t>02-001-06-20-03-02-02-02</t>
  </si>
  <si>
    <t xml:space="preserve">IMPLEMENTACIÓN DE ESTRATEGIAS PARA INCENTIVAR Y ARTICULAR LA INNOVACIÓN Y LA INVESTIGACIÓN EN EL DISTRITO DE CARTAGENA DE INDIAS.                                          </t>
  </si>
  <si>
    <t>02-001-06-20-03-02-02-01</t>
  </si>
  <si>
    <t xml:space="preserve">IMPLEMENTACIÓN DE ESTRATEGIAS PARA EL FOMENTO DEL EMPRENDIMIENTO EN LA CIUDAD DE CARTAGENA                                                                                                                          </t>
  </si>
  <si>
    <t>02-001-06-20-04-08-01-01
02-001-06-20-04-08-01-02
02-064-06-20-04-08-01-01
02-070-06-20-04-08-01-01
02-075-06-20-04-08-01-01
02-089-06-20-04-08-01-01
02-137-06-20-04-08-01-01
02-138-06-20-04-08-01-01
02-139-06-20-04-08-01-01
02-140-06-20-04-08-01-01</t>
  </si>
  <si>
    <t>FORTALECIMIENTO DE LA POBLACIÓN INDÍGENA EN EL DISTRITO DE CARTAGENA</t>
  </si>
  <si>
    <t>02-001-06-20-05-01-07-01</t>
  </si>
  <si>
    <t>FORTALECIMIENTO DE LA POBLACIÓN NEGRA, RAIZAL Y PALENQUERA EN EL DISTRITO DE CARTAGENA</t>
  </si>
  <si>
    <t>02-001-06-20-05-01-01-01</t>
  </si>
  <si>
    <t>02-001-06-20-03-01-04-01
02-037-06-20-03-01-04-01</t>
  </si>
  <si>
    <t>02-001-06-20-03-01-03-01
02-001-06-20-03-01-03-01</t>
  </si>
  <si>
    <t>EMPLEO INCLUSIVO PARA LOS JÓVENES</t>
  </si>
  <si>
    <t>1. Realizar contratación de personal idóneo para el diseño de una estrategia de promoción y posicionamiento de la ciudad. 2. Diseñar una estrategia de promoción y posicionamiento de la ciudad. 3. Unificar la conceptualización del diseño y creación de marca ciudad.4. Ampliar la visión en el diseño de las estrategias de promoción de la inversión.</t>
  </si>
  <si>
    <t>1. Actualizar diagnósticos y necesidades. 2. Revisar los esquemas de modernización de sistemas de información. 3. Diseñar el sistema de información hacia el inversionista.</t>
  </si>
  <si>
    <t>1. Actualizar diagnósticos y necesidades. 2. Evaluar y establecer protocolos simplificados de trámites para la creación, registro e inversión de empresas. 3. Diseño informático de la Ventanilla Única como herramienta informática.</t>
  </si>
  <si>
    <t>1. Optimizar de la plataforma ya existente. 2. Realizar contratación de personal calificado para el manejo la herramienta informática. 3. Realizar analices de integración con la estrategia de atracción de inversión. 4. Implementar la plataforma de Clúster-Cartagena (2.0). 5. Cubrir el mantenimiento y sostenibilidad de la plataforma. 6. Realizar evaluación periódica de funcionamiento. 7. Evaluar periódicamente los resultados obtenidos de la herramienta informática.</t>
  </si>
  <si>
    <t>1. Realizar contratación del personal técnico y profesional. 2. Realizar actualización y levantamiento de potenciales en los encadenamientos productivos.</t>
  </si>
  <si>
    <t>1. Diseñar y realizar convocatoria a micro y pequeñas empresas de Cartagena. 2. Diseñar y ejecutar estrategia de comunicación de la convocatoria. 3. Realizar proceso de selección de 200 micro y pequeñas empresas de Cartagena para redes de proveeduría y/o a encadenamientos productivos. 4. Vincular a 200 micro y pequeñas empresas de Cartagena a redes de proveeduría y/o a encadenamientos productivos.</t>
  </si>
  <si>
    <t>Incrementar los encadenamientos productivos y redes de proveeduría en el Distrito de Cartagena de Indias.</t>
  </si>
  <si>
    <t>1. Realizar gestión de recursos a fondos de financiación. 2. Generar y concretar alianzas estratégicas que aportes recursos financieros con diferentes actores del ecosistema financiero. 3. Realizar procesos contractuales para creación de convenios interinstitucionales. 4. Diseñar y realizar convocatoria a micro y pequeñas empresas de Cartagena.
5. Diseñar y ejecutar estrategia de comunicación de la convocatoria. 6. Realizar proceso de selección de micro y pequeñas empresas de Cartagena. 7. Otorgar créditos a micro y pequeñas empresas de Cartagena seleccionadas. 8. Realizar monitoreo, seguimiento y control de los créditos otorgados.</t>
  </si>
  <si>
    <t>1. Dinamizar los centros de servicios compartidos. 2. Facilitar la gestión administrativa y gerencial de la Sec de Hacienda. 3. Prestar servicios de asistencia en contabilidad, finanzas, comercio exterior, innovación e investigación a PYMES del Distrito de Cartagena.</t>
  </si>
  <si>
    <t>1. Realizar gestión administrativa con empresarios a motivar a la firma pactos entre la sociedad civil.
2. Reuniones preparatorias para la discusión de términos y condiciones. 3. Realizar eventos de lanzamiento que anuncie los pactos de sociedad-empresa-estado.
4. Diseñar y ejecutar estrategia de comunicaciones para la transparencia. 5. Realizar seguimiento y evaluación de los pactos firmados.</t>
  </si>
  <si>
    <t>1. Realizar reuniones de seguimiento de resultados de los pactos sociedad-empresa-estado. 2. Vincular laboralmente a por lo menos 200 personas anualmente a partir de los pactos para el cierre de brechas. 3. Realizar evaluación de resultados de los pactos.</t>
  </si>
  <si>
    <t>1. Realizar contratación de personal idóneo para el diseño de una herramienta web. 2. Realizar levamiento de líneas base. 3. Diseñar una herramienta web de orientación socio-ocupacional para los jóvenes de Cartagena. 4. Implementar una herramienta web de orientación socio-ocupacional para los jóvenes de Cartagena. 5. Encargarse del monitoreo y sostenibilidad de una herramienta web de orientación socio-ocupacional para los jóvenes de Cartagena.</t>
  </si>
  <si>
    <t>1. Levantamiento de diagnostico de deficiencias en la escogencia de la oferta educativa y laborar en población joven del Distrito de Cartagena. 2. Realizar análisis de diagnóstico e identificación de metodología de orientación para la escogencia de oferta educativa y laboral. 3. Crear una instancia de participación que incluya la formación  y orientación de jóvenes del distrito de Cartagena en la identificación oferta educativa y laboral con énfasis en adaptación a de los cambios tecnológicos, productividad de los sectores y efectos de pandemia Codiv19. 4. Realizar contratación de personal idóneo para la coordinación de las actividades relacionadas.</t>
  </si>
  <si>
    <t>1. levantamiento e identificación de brechas. 2. Realizar jornadas de identificación y socialización con la comunidad para la identificación de brechas. 3. Diseñar y ejecutar 6 ejercicios de prospectiva laboral y de identificación de brechas de capital humano. 4. Realizar convenios para la ejecución de estrategias de prospectivas laborales. 5. Realizar seguimiento y evaluación a las diferentes alianzas y convenios derivados para la ejecución de las estrategias. 6. Verificación, análisis y evaluación de resultados.</t>
  </si>
  <si>
    <t xml:space="preserve">Recaudo del  Impuesto de Sobretasa a la gasolina en un monto de $176.659.841.306 </t>
  </si>
  <si>
    <t>0.5</t>
  </si>
  <si>
    <t>0.25</t>
  </si>
  <si>
    <t>1. Desarrollar y ejercer las labores administrativas y misionales propias del equipo de la Secretaria de Hacienda Distrital.</t>
  </si>
  <si>
    <t>1. Realizar etapa preparatoria. 2. Realizar análisis informático y tecnológico para seleccionar mejor alternativa de modernización. 3. Realizar estudios de mercado y propuesta precontractual para la implementación de un software de modernización. 4. Implementar software para la modernización tecnológica de la secretaría de Hacienda.</t>
  </si>
  <si>
    <t>1. Diseñar y ejecutar estrategia de comunicaciones para incentivo al pago de impuestos. 2. Diseñar y ejecutar estrategia de incentivos y estímulos al pago de impuestos. 3. Simplificar y fortalecer estrategia de modalidad de pagos virtuales.</t>
  </si>
  <si>
    <t>Aumentar en el recaudo de Impuesto predial unificado a través del Plan de Saneamiento Fiscal y Financiero del Distrito de Cartagena.</t>
  </si>
  <si>
    <t>1. Contratar personal idóneo y especializado para realizar levantamiento de documento técnico. 2. Actualizar documento técnico de Plan de Saneamiento fiscal y financiero del Distrito de Cartagena de Indias. 3. Implementar las medidas establecidas en el Plan de Saneamiento Fiscal y Financiero.</t>
  </si>
  <si>
    <t>1. Realizar acercamiento a la comunidad 2. Desarrollar mesas de trabajo con los consejos comunitarios. 3. Realizar procesos de priorización de ideas de proyectos. 4. Apoyar y desarrollar estrategias para la Inclusión Productiva.</t>
  </si>
  <si>
    <t>1. Realizar acercamiento a la comunidad 2. Desarrollar mesas de trabajo con los consejos comunitarios. 3. Realizar procesos de priorización de ideas de proyectos. 4. Apoyar y desarrollar estrategias para la generación de ingresos.</t>
  </si>
  <si>
    <t>Desarrollo Económico y Empleabilidad</t>
  </si>
  <si>
    <t>Diseñar e implementar 1 plataforma de inclusión productiva Distrital</t>
  </si>
  <si>
    <t xml:space="preserve"> 1. Actualización en líneas base. 2. Construcción e implementación de etapa de sensibilización y creación de ideas. 3. Etapa de fortalecimiento en la formación a través de capacitaciones y mentorías. 4. Creación de emprendimientos como resultados de los procesos de formación. 5. Implementación de estrategias para la construcción de procesos sostenibles. 6. Gestión de acciones para la formalización de empresa.</t>
  </si>
  <si>
    <t>1. Realizar análisis y hacer uso del estudio de identificación de potenciales encadenamientos productivos con énfasis sectorial. 2. Diseñar 4 estrategias de proveedores en los sectores priorizados. 3. Ejecutar 2 de las 4 estrategias de proveedores en los sectores priorizados. 4. Realizar evaluación y monitoreo a la ejecución de las estrategias.</t>
  </si>
  <si>
    <t>1. Etapa preparatoria y de gestión de proyecto. 2. Levantamiento, actualización de línea base y diagnóstico de participantes y beneficiarios. 
3. Diseño de la “Ruta Comunitaria para la Inclusión Productiva” de los Centros para el Emprendimiento y la Gestión de la Empleabilidad.
4. Diseño e implementación del protocolo de atención de la Ruta para la inclusión productiva.
5. Desarrollo de 200 jornadas de socialización “Ruta Comunitaria para la Inclusión Productiva”, en las diferentes localidades de la ciudad de Cartagena.
6. Realizar registro y sistematización de todos los procesos y participantes (aplicación de diagnóstico socio productivo u otro soporte).
7. Diseño e implementación de la estrategia “Emprendimiento INN”, dirigida a emprendimientos con enfoque de innovación y uso de nuevas tecnologías.
8. Identificación y sensibilización de mínimo 200 iniciativas, prioritariamente de jóvenes y mujeres, para participar de la iniciativa “Emprendimiento INN”.
9. Formación y certificación de 1.500 personas en competencias específicas, técnicos o tecnólogos, acorde a los diagnósticos laborales.
10. Generar por lo menos 5 alianzas con IFPDH y de educación superior, para la capacitación, orientación y formación pertinente de la población sujeto.</t>
  </si>
  <si>
    <t>1. Diseñar y realizar convocatoria a micro y pequeñas empresas de Cartagena. 2. Diseñar y ejecutar estrategia de comunicación de la convocatoria. 3. Realizar proceso de selección de micro y pequeñas empresas de Cartagena. 4. Realizar proceso de logística y organización  de cada uno de los encuentros.</t>
  </si>
  <si>
    <t>1. Realizar proceso de selección de micro y pequeñas empresas de Cartagena. 2. Realizar logística de concurso anual a los mejores resultados de investigación e innovación, pública, privada y académica. 3. Establecer incentivos de capital semilla a los ganadores del concurso anual. 4. Realizar seguimiento y control del capital semilla.</t>
  </si>
  <si>
    <t>1. Realizar contratación del personal técnico y profesional. 2. Realizar actualización y levantamiento de potenciales en los encadenamientos productivos. 3. Gestionar proyecto de inversión a través de Regalías, para el levantamiento de estudios de prefactibilidad de un Parque Tecnológico en Cartagena. 4. Realizar levantamiento de estudios de prefactibilidad de un Parque Tecnológico en Cartagena.</t>
  </si>
  <si>
    <t>1. Realizar documento técnico de sistema de innovación. 2. Diseñar e implementar un sistema interactivo de información virtual. 3. Realizar análisis de resultados del programa de innovación.</t>
  </si>
  <si>
    <t>FORTALECIMIENTO DE LAS ACCIONES DE PROMOCIÓN Y DE POSICIONAMIENTO DE LA CIUDAD COMO DESTINO DE INVERSIÓN</t>
  </si>
  <si>
    <t>Rubro no armonizado</t>
  </si>
  <si>
    <t>Codigo no armonizado</t>
  </si>
  <si>
    <t>REPORTE ASIGNACIÓN PRESUPUESTAL</t>
  </si>
  <si>
    <t>REPORTE EJECUCION PRESUPUESTAL</t>
  </si>
  <si>
    <t xml:space="preserve">Observación Relación de evidencias </t>
  </si>
  <si>
    <t xml:space="preserve">    $ 37.086.083.903                                           $ 25.079.470.195.25</t>
  </si>
  <si>
    <t xml:space="preserve">Con respecto al plan de saneamiento fiscal y finaanciero se reporta lo avanzado de acuerdo a lo establecido en el acuerdo 030 de 2020 un monto de  37.086.083.903 y lo asignado mediante acuerdo 028 de 2020 mediante el cual se incorporaron recursos para pagos de compromisos del sector salud. </t>
  </si>
  <si>
    <t>El inicio de esta meta esta programado para la vigencia 2022</t>
  </si>
  <si>
    <t>REPORTE DE ACTIVIDADES DICIEMBRE 31 DE 2020</t>
  </si>
  <si>
    <t>2020-13001-0296</t>
  </si>
  <si>
    <t>2020-13001-0324</t>
  </si>
  <si>
    <t>2020-13001-0327</t>
  </si>
  <si>
    <t>2020-13001-0325</t>
  </si>
  <si>
    <t>2020-13001-0331</t>
  </si>
  <si>
    <t>2020-13001-0297</t>
  </si>
  <si>
    <t>2020-13001-0326</t>
  </si>
  <si>
    <t>2020-13001-0322</t>
  </si>
  <si>
    <t>Desarrollo DE ESTRATEGIAS PARA EL FORTALECIMIENTO DE LOS ENCADENAMIENTOS PRODUCTIVOS Y REDES DE PROVEEDURÍA EN EL DISTRITO DE  Cartagena de Indias</t>
  </si>
  <si>
    <t>Implementación DEL CENTRO DE FOMENTO AL EMPRENDIMIENTO Y A LA EMPLEABILIDAD PARA UNA CARTAGENA DE INDIAS INCLUSIVA Y MÁS COMPETITIVA en  Cartagena de Indias</t>
  </si>
  <si>
    <t>Consolidación del cierre de brechas para la empleabilidad y empleos inclusivos a los grupos poblacionales vulnerables en el Distrito de   Cartagena de Indias</t>
  </si>
  <si>
    <t>Habilitación de las Acciones Para Identificar  y Cerrar Las Brechas De Capital Humano de forma pertinente, suficiente y de calidad en el Distrito de   Cartagena de Indias</t>
  </si>
  <si>
    <t>Implementación DE ESTRATEGIAS DE ARTICULACIÓN ENTRE ACTORES E INICIATIVAS PARA EL IMPULSO DE UNA CULTURA DE LA INNOVACIÓN EN  Cartagena de Indias</t>
  </si>
  <si>
    <t>Implementación DE UNA ESTRATEGIA DE PROMOCIÓN Y POSICIONAMIENTO PARA LA ATRACCIÓN DE LOS DIVERSOS TIPOS DE INVERSIÓN EN   Cartagena de Indias</t>
  </si>
  <si>
    <t>Asistencia Tecnica en las Medidas Concertadas de Inclusión Productiva, Sostenibles y Equitativas en la Dimension Economica de la Poblacion Negra, Afro, Raizales, Palenqueros e Indigenas en el Distrito de   Cartagena de Indias</t>
  </si>
  <si>
    <t>Aumentar la productividad del tejido productivo de las principales zonas de densidad empresarial de la ciudad a través del aprovechamiento de las economías de aglomeración.</t>
  </si>
  <si>
    <t>Eficiencia de las competencias genéricas y especificas de los sectores lideres de la economía y las apuestas productivas de Cartagena de Indias</t>
  </si>
  <si>
    <t>Implementar estrategias de articulación entre actores e iniciativas para el impulso de una cultura de la innovación en Cartagena de Indias.</t>
  </si>
  <si>
    <t>Eficiencia en las medidas concertadas de impacto en la inclusión productiva, sostenible y equitativa en la dimensión económica de la población negra, afro, raizales, palequeros e indígena en el Distrito de Cartagena</t>
  </si>
  <si>
    <t>Aumentar la inserción Laboral de las distintas poblaciones vulnerables, basado en acuerdos que los incorpore en el mercado laboral del Distrito de Cartagena</t>
  </si>
  <si>
    <t>1.Elaborar estudios de identificación de sectores a partir del censo empresarial.                                                                                                                               2. Diseñar estrategias para el fortalecimiento de económicas de aglomeración a partir del estudio realizados.</t>
  </si>
  <si>
    <t>3. Diseñar de la estrategia para la vinculación de unidades productivas a centros de servicios empresariales.                                          4.Implementar estrategia para la vinculación de unidades productivas a centros de servicios empresariales.                                Desarrollar el programa de formación y capacitación del personal ocupado en los sectores priorizados.</t>
  </si>
  <si>
    <t xml:space="preserve">Como avance signnificativo se reporta el diseño conceptual del centro de emprendimidneto Distrital docuemnto que se adjunta a este reporte. </t>
  </si>
  <si>
    <t xml:space="preserve">Se realizó el primer encuentro de Innovación en Cartagena los días 22 y 23 de Diciembre de 2020. Se adjuntan evidencias del cumplimiento de esta meta. </t>
  </si>
  <si>
    <t>Se reporta que en la vigencia 2020 se creó la li´nea de crédito con Bancóldex "Cartagena adelante"</t>
  </si>
  <si>
    <t>META PROGRAMADA PARA  2021</t>
  </si>
  <si>
    <t>META PROGRAMADA PARA  2022</t>
  </si>
  <si>
    <t>META PROGRAMADA PARA  2023</t>
  </si>
  <si>
    <t>EVALUACION ACTIVIDADES DE PROYECTO A DIC.31 DE 2020</t>
  </si>
  <si>
    <t>EVALUACION ACTIVIDADES DE PROYECTO POR PROGRAMAS A DIC. 31 DE 2020</t>
  </si>
  <si>
    <t>CODIGO</t>
  </si>
  <si>
    <t>RUBRO</t>
  </si>
  <si>
    <t>FUENTE</t>
  </si>
  <si>
    <t>APROPIACION DEFINITIVA RUBRO</t>
  </si>
  <si>
    <t>EJECUCCION  DE RUBROS</t>
  </si>
  <si>
    <t>APROPIACION DEFINITIVA DE PROGRAMAS</t>
  </si>
  <si>
    <t>EJECUTADO POR PROGRAMAS</t>
  </si>
  <si>
    <t>PORCENTAJE EJECUTADO</t>
  </si>
  <si>
    <t>02-001-06-20-03-01-04-01</t>
  </si>
  <si>
    <t>INGRESOS CORRIENTES DE LIBRE DESTINACION</t>
  </si>
  <si>
    <t xml:space="preserve">IMPLEMENTACION DE ESTRATEGIAS PARA EL FOMENTO DEL EMPRENDIMIENTO EN LA CIUDAD DE CARTAGENA                                                                                                                          </t>
  </si>
  <si>
    <t>02-037-06-20-03-01-04-01</t>
  </si>
  <si>
    <t>RENDIMIENTOS FINANCIEROS  ICLD</t>
  </si>
  <si>
    <t xml:space="preserve">IMPLEMENTACION DE ESTRATEGIAS PARA EL MEJORAMIENTO Y SOSTENIBILIDAD DE LAS FINANZAS EN EL DISTRITO DE CARTAGENA DE INDIAS </t>
  </si>
  <si>
    <t>02-001-06-20-04-08-01-01   -  02-001-06-20-04-08-01-02</t>
  </si>
  <si>
    <t>2685880513 ------   760833518</t>
  </si>
  <si>
    <t>1755679272   ---  39333768</t>
  </si>
  <si>
    <t>02-070-06-20-04-08-01-01   ----- 02-075-06-20-04-08-01-01</t>
  </si>
  <si>
    <t xml:space="preserve">SGP - PROPOSITO GENERAL        ---- Rendimientos financieros SGP Propósito General </t>
  </si>
  <si>
    <t>7448198567    ----- 924278863</t>
  </si>
  <si>
    <t>1712526667     -----  0</t>
  </si>
  <si>
    <t>Rendimientos Financieros Contraprestaciones portuarias</t>
  </si>
  <si>
    <t>02-108-06-20-04-08-01-01   ----- 02-137-06-20-04-08-01-01</t>
  </si>
  <si>
    <t>108698907   ---- 2258654996</t>
  </si>
  <si>
    <t>0    ----                 0</t>
  </si>
  <si>
    <t>02-138-06-20-04-08-01-01</t>
  </si>
  <si>
    <t xml:space="preserve">OTROS DIVIDENDOS SOCIEDAD PORTUARIA REGIONAL CARTAGENA </t>
  </si>
  <si>
    <t>02-139-06-20-04-08-01-01</t>
  </si>
  <si>
    <t>OTROS DIVIDENDOS TERMINAL DE TRANSPORTE</t>
  </si>
  <si>
    <t>02-140-06-20-04-08-01-01</t>
  </si>
  <si>
    <t xml:space="preserve">OTROS DIVIDENDOS COMPAÑÍA HOTELERA DE COLOMBIA </t>
  </si>
  <si>
    <t>02-001-06-20-04-08-02-01</t>
  </si>
  <si>
    <t xml:space="preserve">IMPLEMENTACION DEL PLAN DE SANEAMIENTO FISCAL Y FINANCIERO DEL DISTRITO DE CARTAGENA </t>
  </si>
  <si>
    <t xml:space="preserve">IMPLEMENTACION DE ESTRATEGIAS PARA INCENTIVAR Y ARTICULAR LA INNOVACION Y LA INVESTIGACION EN EL DISTRITO DE CARTAGENA DE INDIAS.      </t>
  </si>
  <si>
    <t>02-001-06-20-03-02-02-01     -----02-001-06-20-03-02-02-02</t>
  </si>
  <si>
    <t>100000000.59     ------ 100000000.41</t>
  </si>
  <si>
    <t>0         -------0</t>
  </si>
  <si>
    <t xml:space="preserve">.                                          </t>
  </si>
  <si>
    <t>META ACUMULADA A DICIEMBRE 2020</t>
  </si>
  <si>
    <t xml:space="preserve">AVANCE META PRODUCTO 2020
</t>
  </si>
  <si>
    <t xml:space="preserve">Se reporta un 33% de avance de esta actividad y se suministran los documentos que evidencian la ejecuión de estrategia de comunicaciones,  para incentivos y estímulos al pago de impuestos. </t>
  </si>
  <si>
    <t xml:space="preserve">AVANCE METAS PRODUCTOS POR PROGRAMAS A DIC. 2020
</t>
  </si>
  <si>
    <t xml:space="preserve">AVANCE METAS PRODUCTOS  2020- 2023 </t>
  </si>
  <si>
    <t>REPORTE META PRODUCTO DICIEMBRE 31 DE 2020 ARMONIZADO</t>
  </si>
  <si>
    <t>Se reporta información del recaudo a corte  30 Noviembre de 2020(Anexo oficio de reporte de recaudo de impuestos)Se ajusta este reporte suministrando la información de recaudo a corte 31 de Diciembre de 2020. Se anexa cuadro desagregado del recaudo sumisntrado por la oficina de presupuesto.</t>
  </si>
  <si>
    <t xml:space="preserve">Se reporta información del recaudo a corte  30 Noviembre de 2020 (Anexo oficio de reporte de recaudo de impuestos)Se ajusta este reporte suministrando la información de recaudo a corte 31 de Diciembre de 2020. </t>
  </si>
  <si>
    <t xml:space="preserve">Se reporta información del recaudo a corte 30 Noviembre de 2020 (Anexo oficio de reporte de recaudo de impuestos)Se ajusta este reporte suministrando la información de recaudo a corte 31 de Diciembre de 2020. </t>
  </si>
  <si>
    <t xml:space="preserve">Se reporta información del recaudo a corte 30 de  Noviembre de 2020(Anexo oficio de reporte de recaudo de impuestos). Se ajusta este reporte suministrando la información de recaudo a corte 31 de Diciembre de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</si>
</sst>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Red]\-&quot;$&quot;#,##0"/>
    <numFmt numFmtId="165" formatCode="&quot;$&quot;\ #,##0;[Red]\-&quot;$&quot;\ #,##0"/>
    <numFmt numFmtId="166" formatCode="_-&quot;$&quot;\ * #,##0_-;\-&quot;$&quot;\ * #,##0_-;_-&quot;$&quot;\ * &quot;-&quot;_-;_-@_-"/>
    <numFmt numFmtId="167" formatCode="_-&quot;$&quot;\ * #,##0.00_-;\-&quot;$&quot;\ * #,##0.00_-;_-&quot;$&quot;\ * &quot;-&quot;??_-;_-@_-"/>
    <numFmt numFmtId="168" formatCode="_-[$$-240A]\ * #,##0.0_-;\-[$$-240A]\ * #,##0.0_-;_-[$$-240A]\ * &quot;-&quot;??_-;_-@_-"/>
    <numFmt numFmtId="169" formatCode="#,##0_ ;\-#,##0\ "/>
    <numFmt numFmtId="170" formatCode="0.0"/>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tint="4.9989318521683403E-2"/>
      <name val="Calibri"/>
      <family val="2"/>
      <scheme val="minor"/>
    </font>
    <font>
      <sz val="9"/>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166"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cellStyleXfs>
  <cellXfs count="107">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 fontId="1" fillId="0" borderId="1" xfId="0" applyNumberFormat="1" applyFont="1" applyFill="1" applyBorder="1" applyAlignment="1">
      <alignment horizontal="center" vertical="center" wrapText="1"/>
    </xf>
    <xf numFmtId="1" fontId="0" fillId="0" borderId="0" xfId="0" applyNumberFormat="1" applyAlignment="1">
      <alignment horizontal="center" vertical="center"/>
    </xf>
    <xf numFmtId="9" fontId="1" fillId="0" borderId="1" xfId="3" applyFont="1" applyFill="1" applyBorder="1" applyAlignment="1">
      <alignment horizontal="center" vertical="center" wrapText="1"/>
    </xf>
    <xf numFmtId="166" fontId="1" fillId="0" borderId="1" xfId="1" applyFont="1" applyFill="1" applyBorder="1" applyAlignment="1">
      <alignment horizontal="center" vertical="center" wrapText="1"/>
    </xf>
    <xf numFmtId="166" fontId="0" fillId="0" borderId="0" xfId="1" applyFont="1" applyAlignment="1">
      <alignment horizontal="center" vertical="center"/>
    </xf>
    <xf numFmtId="1"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Alignment="1">
      <alignment horizontal="left" vertical="center"/>
    </xf>
    <xf numFmtId="17" fontId="0" fillId="0" borderId="1" xfId="0" applyNumberFormat="1" applyFont="1" applyFill="1" applyBorder="1" applyAlignment="1">
      <alignment horizontal="center" vertical="center" wrapText="1"/>
    </xf>
    <xf numFmtId="9" fontId="0" fillId="0" borderId="1" xfId="3" applyFont="1" applyFill="1" applyBorder="1" applyAlignment="1">
      <alignment horizontal="center" vertical="center" wrapText="1"/>
    </xf>
    <xf numFmtId="166" fontId="0" fillId="0" borderId="1" xfId="1" applyFont="1" applyFill="1" applyBorder="1" applyAlignment="1">
      <alignment vertical="center" wrapText="1"/>
    </xf>
    <xf numFmtId="166" fontId="0" fillId="0" borderId="1" xfId="1" applyFont="1" applyFill="1" applyBorder="1" applyAlignment="1">
      <alignment horizontal="center" vertical="center" wrapText="1"/>
    </xf>
    <xf numFmtId="17" fontId="0" fillId="0" borderId="1" xfId="3" applyNumberFormat="1" applyFont="1" applyFill="1" applyBorder="1" applyAlignment="1">
      <alignment horizontal="center" vertical="center" wrapText="1"/>
    </xf>
    <xf numFmtId="9" fontId="0" fillId="0" borderId="0" xfId="3" applyFont="1" applyFill="1" applyAlignment="1">
      <alignment horizontal="center" vertical="center"/>
    </xf>
    <xf numFmtId="166" fontId="2" fillId="0" borderId="1" xfId="1" applyFont="1" applyFill="1" applyBorder="1" applyAlignment="1">
      <alignment horizontal="center" vertical="center" wrapText="1"/>
    </xf>
    <xf numFmtId="168" fontId="3" fillId="0" borderId="1" xfId="4" applyNumberFormat="1" applyFont="1" applyFill="1" applyBorder="1" applyAlignment="1">
      <alignment horizontal="right" vertical="center"/>
    </xf>
    <xf numFmtId="9" fontId="0" fillId="2" borderId="0" xfId="3" applyFont="1" applyFill="1" applyAlignment="1">
      <alignment horizontal="center" vertical="center"/>
    </xf>
    <xf numFmtId="0" fontId="1" fillId="2" borderId="1" xfId="0" applyFont="1" applyFill="1" applyBorder="1" applyAlignment="1">
      <alignment horizontal="center" vertical="center" wrapText="1"/>
    </xf>
    <xf numFmtId="0" fontId="0" fillId="2" borderId="0" xfId="0" applyFill="1" applyAlignment="1">
      <alignment horizontal="center" vertical="center"/>
    </xf>
    <xf numFmtId="0" fontId="1" fillId="0" borderId="1"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166" fontId="5" fillId="0" borderId="1" xfId="1" applyFont="1" applyFill="1" applyBorder="1" applyAlignment="1">
      <alignment horizontal="center" vertical="center" wrapText="1"/>
    </xf>
    <xf numFmtId="9" fontId="6" fillId="2" borderId="0" xfId="3" applyFont="1" applyFill="1" applyAlignment="1">
      <alignment horizontal="center" vertical="center"/>
    </xf>
    <xf numFmtId="2" fontId="6" fillId="2" borderId="0" xfId="3" applyNumberFormat="1" applyFont="1" applyFill="1" applyAlignment="1">
      <alignment horizontal="center" vertical="center"/>
    </xf>
    <xf numFmtId="10" fontId="6" fillId="2" borderId="0" xfId="3" applyNumberFormat="1" applyFont="1" applyFill="1" applyAlignment="1">
      <alignment horizontal="center" vertical="center"/>
    </xf>
    <xf numFmtId="0" fontId="7" fillId="3" borderId="1" xfId="0" applyFont="1" applyFill="1" applyBorder="1" applyAlignment="1">
      <alignment horizontal="center" vertical="center" wrapText="1"/>
    </xf>
    <xf numFmtId="170" fontId="0" fillId="0" borderId="1" xfId="0" applyNumberFormat="1" applyFont="1" applyFill="1" applyBorder="1" applyAlignment="1">
      <alignment horizontal="center" vertical="center" wrapText="1"/>
    </xf>
    <xf numFmtId="9" fontId="1" fillId="3" borderId="1" xfId="3" applyFont="1" applyFill="1" applyBorder="1" applyAlignment="1">
      <alignment horizontal="center" vertical="center" wrapText="1"/>
    </xf>
    <xf numFmtId="2" fontId="0" fillId="0" borderId="1" xfId="3"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0" fillId="0" borderId="2" xfId="0" applyNumberFormat="1" applyFont="1" applyFill="1" applyBorder="1" applyAlignment="1">
      <alignment vertical="center" wrapText="1"/>
    </xf>
    <xf numFmtId="9" fontId="0" fillId="0" borderId="4" xfId="0" applyNumberFormat="1" applyFont="1" applyFill="1" applyBorder="1" applyAlignment="1">
      <alignment vertical="center" wrapText="1"/>
    </xf>
    <xf numFmtId="9" fontId="0" fillId="0" borderId="3" xfId="0" applyNumberFormat="1" applyFont="1" applyFill="1" applyBorder="1" applyAlignment="1">
      <alignment vertical="center" wrapText="1"/>
    </xf>
    <xf numFmtId="0" fontId="0" fillId="0" borderId="1" xfId="0" applyFont="1" applyFill="1" applyBorder="1" applyAlignment="1">
      <alignment horizontal="center" vertical="center" textRotation="90"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textRotation="90" wrapText="1"/>
    </xf>
    <xf numFmtId="0" fontId="0" fillId="0" borderId="4"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textRotation="90"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10" fontId="0" fillId="0" borderId="1" xfId="3"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9" fontId="0" fillId="0" borderId="2" xfId="3" applyFont="1" applyFill="1" applyBorder="1" applyAlignment="1">
      <alignment vertical="center" wrapText="1"/>
    </xf>
    <xf numFmtId="9" fontId="0" fillId="0" borderId="2" xfId="3" applyFont="1" applyFill="1" applyBorder="1" applyAlignment="1">
      <alignment horizontal="center" vertical="center" wrapText="1"/>
    </xf>
    <xf numFmtId="9" fontId="0" fillId="0" borderId="2" xfId="3" applyFont="1" applyFill="1" applyBorder="1" applyAlignment="1">
      <alignment horizontal="center" vertical="center" wrapText="1"/>
    </xf>
    <xf numFmtId="9" fontId="0" fillId="0" borderId="4" xfId="3" applyFont="1" applyFill="1" applyBorder="1" applyAlignment="1">
      <alignment vertical="center" wrapText="1"/>
    </xf>
    <xf numFmtId="9" fontId="0" fillId="0" borderId="4" xfId="3" applyFont="1" applyFill="1" applyBorder="1" applyAlignment="1">
      <alignment horizontal="center" vertical="center" wrapText="1"/>
    </xf>
    <xf numFmtId="9" fontId="0" fillId="0" borderId="3" xfId="3" applyFont="1" applyFill="1" applyBorder="1" applyAlignment="1">
      <alignment vertical="center" wrapText="1"/>
    </xf>
    <xf numFmtId="9" fontId="0" fillId="0" borderId="3" xfId="3" applyFont="1" applyFill="1" applyBorder="1" applyAlignment="1">
      <alignment horizontal="center" vertical="center" wrapText="1"/>
    </xf>
    <xf numFmtId="9" fontId="0" fillId="0" borderId="3" xfId="3" applyFont="1" applyFill="1" applyBorder="1" applyAlignment="1">
      <alignment horizontal="center" vertical="center" wrapText="1"/>
    </xf>
    <xf numFmtId="2" fontId="0" fillId="0" borderId="2" xfId="3" applyNumberFormat="1" applyFont="1" applyFill="1" applyBorder="1" applyAlignment="1">
      <alignment horizontal="center" vertical="center" wrapText="1"/>
    </xf>
    <xf numFmtId="0" fontId="0" fillId="0" borderId="1" xfId="0" applyFill="1" applyBorder="1" applyAlignment="1">
      <alignment horizontal="center" vertical="center" textRotation="90"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165" fontId="0" fillId="0" borderId="1" xfId="0" applyNumberFormat="1" applyFont="1" applyFill="1" applyBorder="1" applyAlignment="1">
      <alignment horizontal="center" vertical="center" wrapText="1"/>
    </xf>
    <xf numFmtId="9" fontId="2" fillId="0" borderId="1" xfId="3" applyFont="1" applyFill="1" applyBorder="1" applyAlignment="1">
      <alignment horizontal="center" vertical="center" wrapText="1"/>
    </xf>
    <xf numFmtId="9" fontId="2" fillId="0" borderId="2" xfId="3"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166" fontId="0" fillId="0" borderId="0" xfId="0" applyNumberFormat="1" applyFill="1" applyBorder="1" applyAlignment="1">
      <alignment horizontal="center" vertical="center"/>
    </xf>
    <xf numFmtId="9" fontId="2" fillId="0" borderId="4" xfId="3" applyFont="1" applyFill="1" applyBorder="1" applyAlignment="1">
      <alignment vertical="center" wrapText="1"/>
    </xf>
    <xf numFmtId="2" fontId="0" fillId="0" borderId="4" xfId="3" applyNumberFormat="1" applyFont="1" applyFill="1" applyBorder="1" applyAlignment="1">
      <alignment horizontal="center" vertical="center" wrapText="1"/>
    </xf>
    <xf numFmtId="166" fontId="0" fillId="0" borderId="0" xfId="1" applyFont="1" applyFill="1" applyBorder="1" applyAlignment="1">
      <alignment horizontal="center" vertical="center"/>
    </xf>
    <xf numFmtId="166" fontId="0" fillId="0" borderId="0" xfId="0" applyNumberFormat="1" applyFont="1" applyFill="1" applyBorder="1" applyAlignment="1">
      <alignment horizontal="center" vertical="center"/>
    </xf>
    <xf numFmtId="165" fontId="0" fillId="0" borderId="1" xfId="1"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9" fontId="2" fillId="0" borderId="3" xfId="3" applyFont="1" applyFill="1" applyBorder="1" applyAlignment="1">
      <alignment vertical="center" wrapText="1"/>
    </xf>
    <xf numFmtId="2" fontId="0" fillId="0" borderId="3" xfId="3"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6" fontId="4" fillId="0" borderId="1" xfId="1" applyFont="1" applyFill="1" applyBorder="1" applyAlignment="1">
      <alignment horizontal="center" vertical="center" wrapText="1"/>
    </xf>
    <xf numFmtId="169" fontId="4" fillId="0" borderId="1" xfId="1" applyNumberFormat="1" applyFont="1" applyFill="1" applyBorder="1" applyAlignment="1">
      <alignment horizontal="center" vertical="center" wrapText="1"/>
    </xf>
    <xf numFmtId="9" fontId="4" fillId="0" borderId="1" xfId="3" applyFont="1" applyFill="1" applyBorder="1" applyAlignment="1">
      <alignment horizontal="center" vertical="center" wrapText="1"/>
    </xf>
    <xf numFmtId="0" fontId="3" fillId="0" borderId="1" xfId="0" applyFont="1" applyFill="1" applyBorder="1" applyAlignment="1">
      <alignment horizontal="left" vertical="center" wrapText="1"/>
    </xf>
    <xf numFmtId="3" fontId="0" fillId="0" borderId="1"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1" xfId="0" applyFill="1" applyBorder="1" applyAlignment="1">
      <alignment horizontal="left"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textRotation="90" wrapText="1"/>
    </xf>
    <xf numFmtId="166" fontId="0" fillId="0" borderId="1" xfId="1" applyFont="1" applyFill="1" applyBorder="1" applyAlignment="1">
      <alignment horizontal="center" vertical="center"/>
    </xf>
  </cellXfs>
  <cellStyles count="5">
    <cellStyle name="Millares 2" xfId="2" xr:uid="{00000000-0005-0000-0000-000000000000}"/>
    <cellStyle name="Moneda" xfId="4" builtinId="4"/>
    <cellStyle name="Moneda [0]" xfId="1"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86"/>
  <sheetViews>
    <sheetView tabSelected="1" zoomScaleNormal="100" workbookViewId="0">
      <pane ySplit="1" topLeftCell="A19" activePane="bottomLeft" state="frozen"/>
      <selection pane="bottomLeft" activeCell="B33" sqref="B33:B34"/>
    </sheetView>
  </sheetViews>
  <sheetFormatPr baseColWidth="10" defaultColWidth="11.453125" defaultRowHeight="14.5" x14ac:dyDescent="0.35"/>
  <cols>
    <col min="1" max="1" width="17" style="3" customWidth="1"/>
    <col min="2" max="2" width="24.453125" style="3" customWidth="1"/>
    <col min="3" max="3" width="30.1796875" style="3" customWidth="1"/>
    <col min="4" max="4" width="28.453125" style="3" customWidth="1"/>
    <col min="5" max="5" width="32.453125" style="3" customWidth="1"/>
    <col min="6" max="6" width="20.1796875" style="3" customWidth="1"/>
    <col min="7" max="7" width="33.453125" style="3" customWidth="1"/>
    <col min="8" max="8" width="25.1796875" style="3" customWidth="1"/>
    <col min="9" max="9" width="21.453125" style="3" customWidth="1"/>
    <col min="10" max="10" width="13.7265625" style="8" customWidth="1"/>
    <col min="11" max="11" width="11.453125" style="3" customWidth="1"/>
    <col min="12" max="16" width="15.453125" style="26" customWidth="1"/>
    <col min="17" max="19" width="25.26953125" style="3" customWidth="1"/>
    <col min="20" max="20" width="48.453125" style="15" customWidth="1"/>
    <col min="21" max="21" width="14.1796875" style="6" customWidth="1"/>
    <col min="22" max="22" width="17.26953125" style="3" customWidth="1"/>
    <col min="23" max="23" width="12" style="3" customWidth="1"/>
    <col min="24" max="24" width="12.26953125" style="21" customWidth="1"/>
    <col min="25" max="25" width="15.81640625" style="24" customWidth="1"/>
    <col min="26" max="26" width="20.1796875" style="24" customWidth="1"/>
    <col min="27" max="27" width="21" style="24" customWidth="1"/>
    <col min="28" max="28" width="12.26953125" style="24" customWidth="1"/>
    <col min="29" max="29" width="11.1796875" style="24" customWidth="1"/>
    <col min="30" max="30" width="14.453125" style="24" customWidth="1"/>
    <col min="31" max="34" width="21" style="24" customWidth="1"/>
    <col min="35" max="35" width="21.81640625" style="24" customWidth="1"/>
    <col min="36" max="36" width="20.81640625" style="3" customWidth="1"/>
    <col min="37" max="37" width="27.1796875" style="3" customWidth="1"/>
    <col min="38" max="38" width="24.453125" style="3" customWidth="1"/>
    <col min="39" max="39" width="23.1796875" style="11" customWidth="1"/>
    <col min="40" max="40" width="43.453125" style="3" bestFit="1" customWidth="1"/>
    <col min="41" max="41" width="32.453125" style="3" customWidth="1"/>
    <col min="42" max="42" width="32.453125" style="26" customWidth="1"/>
    <col min="43" max="43" width="31.81640625" style="26" customWidth="1"/>
    <col min="44" max="44" width="49" style="26" customWidth="1"/>
    <col min="45" max="51" width="11.453125" style="4"/>
    <col min="52" max="16384" width="11.453125" style="3"/>
  </cols>
  <sheetData>
    <row r="1" spans="1:51" ht="78.75" customHeight="1" x14ac:dyDescent="0.35">
      <c r="A1" s="1" t="s">
        <v>0</v>
      </c>
      <c r="B1" s="1" t="s">
        <v>126</v>
      </c>
      <c r="C1" s="1" t="s">
        <v>1</v>
      </c>
      <c r="D1" s="1" t="s">
        <v>2</v>
      </c>
      <c r="E1" s="1" t="s">
        <v>3</v>
      </c>
      <c r="F1" s="1" t="s">
        <v>4</v>
      </c>
      <c r="G1" s="1" t="s">
        <v>5</v>
      </c>
      <c r="H1" s="1" t="s">
        <v>2</v>
      </c>
      <c r="I1" s="1" t="s">
        <v>6</v>
      </c>
      <c r="J1" s="7" t="s">
        <v>7</v>
      </c>
      <c r="K1" s="2" t="s">
        <v>8</v>
      </c>
      <c r="L1" s="2" t="s">
        <v>276</v>
      </c>
      <c r="M1" s="33" t="s">
        <v>271</v>
      </c>
      <c r="N1" s="33" t="s">
        <v>272</v>
      </c>
      <c r="O1" s="33" t="s">
        <v>274</v>
      </c>
      <c r="P1" s="33" t="s">
        <v>275</v>
      </c>
      <c r="Q1" s="2" t="s">
        <v>9</v>
      </c>
      <c r="R1" s="2" t="s">
        <v>10</v>
      </c>
      <c r="S1" s="2" t="s">
        <v>11</v>
      </c>
      <c r="T1" s="2" t="s">
        <v>12</v>
      </c>
      <c r="U1" s="2" t="s">
        <v>142</v>
      </c>
      <c r="V1" s="2" t="s">
        <v>13</v>
      </c>
      <c r="W1" s="2" t="s">
        <v>14</v>
      </c>
      <c r="X1" s="9" t="s">
        <v>143</v>
      </c>
      <c r="Y1" s="35" t="s">
        <v>202</v>
      </c>
      <c r="Z1" s="35" t="s">
        <v>231</v>
      </c>
      <c r="AA1" s="35" t="s">
        <v>232</v>
      </c>
      <c r="AB1" s="35" t="s">
        <v>233</v>
      </c>
      <c r="AC1" s="35" t="s">
        <v>234</v>
      </c>
      <c r="AD1" s="35" t="s">
        <v>235</v>
      </c>
      <c r="AE1" s="35" t="s">
        <v>236</v>
      </c>
      <c r="AF1" s="35" t="s">
        <v>237</v>
      </c>
      <c r="AG1" s="35" t="s">
        <v>238</v>
      </c>
      <c r="AH1" s="35" t="s">
        <v>239</v>
      </c>
      <c r="AI1" s="35" t="s">
        <v>240</v>
      </c>
      <c r="AJ1" s="2" t="s">
        <v>15</v>
      </c>
      <c r="AK1" s="2" t="s">
        <v>16</v>
      </c>
      <c r="AL1" s="2" t="s">
        <v>17</v>
      </c>
      <c r="AM1" s="10" t="s">
        <v>146</v>
      </c>
      <c r="AN1" s="2" t="s">
        <v>18</v>
      </c>
      <c r="AO1" s="2" t="s">
        <v>19</v>
      </c>
      <c r="AP1" s="25" t="s">
        <v>196</v>
      </c>
      <c r="AQ1" s="25" t="s">
        <v>197</v>
      </c>
      <c r="AR1" s="25" t="s">
        <v>198</v>
      </c>
    </row>
    <row r="2" spans="1:51" s="6" customFormat="1" ht="190.5" customHeight="1" x14ac:dyDescent="0.35">
      <c r="A2" s="60" t="s">
        <v>109</v>
      </c>
      <c r="B2" s="60" t="s">
        <v>184</v>
      </c>
      <c r="C2" s="61" t="s">
        <v>127</v>
      </c>
      <c r="D2" s="57">
        <v>0</v>
      </c>
      <c r="E2" s="61" t="s">
        <v>185</v>
      </c>
      <c r="F2" s="43" t="s">
        <v>59</v>
      </c>
      <c r="G2" s="43" t="s">
        <v>60</v>
      </c>
      <c r="H2" s="43">
        <v>94</v>
      </c>
      <c r="I2" s="43" t="s">
        <v>61</v>
      </c>
      <c r="J2" s="12">
        <v>500</v>
      </c>
      <c r="K2" s="43" t="s">
        <v>141</v>
      </c>
      <c r="L2" s="43">
        <v>0</v>
      </c>
      <c r="M2" s="43"/>
      <c r="N2" s="43"/>
      <c r="O2" s="43"/>
      <c r="P2" s="43"/>
      <c r="Q2" s="28" t="s">
        <v>212</v>
      </c>
      <c r="R2" s="27" t="s">
        <v>203</v>
      </c>
      <c r="S2" s="43" t="s">
        <v>144</v>
      </c>
      <c r="T2" s="13" t="s">
        <v>186</v>
      </c>
      <c r="U2" s="12" t="str">
        <f>K2</f>
        <v>NP</v>
      </c>
      <c r="V2" s="16">
        <v>44197</v>
      </c>
      <c r="W2" s="16">
        <v>45261</v>
      </c>
      <c r="X2" s="17" t="str">
        <f>K2</f>
        <v>NP</v>
      </c>
      <c r="Y2" s="43">
        <v>0</v>
      </c>
      <c r="Z2" s="43"/>
      <c r="AA2" s="43"/>
      <c r="AB2" s="43"/>
      <c r="AC2" s="43"/>
      <c r="AD2" s="43"/>
      <c r="AE2" s="43"/>
      <c r="AF2" s="43"/>
      <c r="AG2" s="43"/>
      <c r="AH2" s="43"/>
      <c r="AI2" s="43"/>
      <c r="AJ2" s="43" t="s">
        <v>58</v>
      </c>
      <c r="AK2" s="43" t="s">
        <v>120</v>
      </c>
      <c r="AL2" s="43" t="s">
        <v>54</v>
      </c>
      <c r="AM2" s="23">
        <v>106.91771436147259</v>
      </c>
      <c r="AN2" s="43" t="s">
        <v>159</v>
      </c>
      <c r="AO2" s="43" t="s">
        <v>158</v>
      </c>
      <c r="AP2" s="43"/>
      <c r="AQ2" s="43"/>
      <c r="AR2" s="43" t="s">
        <v>228</v>
      </c>
      <c r="AS2" s="5"/>
      <c r="AT2" s="5"/>
      <c r="AU2" s="5"/>
      <c r="AV2" s="5"/>
      <c r="AW2" s="5"/>
      <c r="AX2" s="5"/>
      <c r="AY2" s="5"/>
    </row>
    <row r="3" spans="1:51" s="6" customFormat="1" ht="184.5" customHeight="1" x14ac:dyDescent="0.35">
      <c r="A3" s="58"/>
      <c r="B3" s="58"/>
      <c r="C3" s="57"/>
      <c r="D3" s="57"/>
      <c r="E3" s="57"/>
      <c r="F3" s="57" t="s">
        <v>62</v>
      </c>
      <c r="G3" s="43" t="s">
        <v>140</v>
      </c>
      <c r="H3" s="43">
        <v>0</v>
      </c>
      <c r="I3" s="43" t="s">
        <v>63</v>
      </c>
      <c r="J3" s="12">
        <v>1</v>
      </c>
      <c r="K3" s="43" t="s">
        <v>141</v>
      </c>
      <c r="L3" s="43">
        <v>0</v>
      </c>
      <c r="M3" s="44"/>
      <c r="N3" s="44"/>
      <c r="O3" s="44"/>
      <c r="P3" s="44"/>
      <c r="Q3" s="54" t="s">
        <v>211</v>
      </c>
      <c r="R3" s="51" t="s">
        <v>204</v>
      </c>
      <c r="S3" s="54" t="s">
        <v>166</v>
      </c>
      <c r="T3" s="13" t="s">
        <v>164</v>
      </c>
      <c r="U3" s="12" t="s">
        <v>141</v>
      </c>
      <c r="V3" s="16">
        <v>44197</v>
      </c>
      <c r="W3" s="16">
        <v>44531</v>
      </c>
      <c r="X3" s="17" t="s">
        <v>141</v>
      </c>
      <c r="Y3" s="43">
        <v>0</v>
      </c>
      <c r="Z3" s="43"/>
      <c r="AA3" s="43"/>
      <c r="AB3" s="43" t="s">
        <v>241</v>
      </c>
      <c r="AC3" s="43" t="s">
        <v>242</v>
      </c>
      <c r="AD3" s="43" t="s">
        <v>243</v>
      </c>
      <c r="AE3" s="43">
        <v>467500000</v>
      </c>
      <c r="AF3" s="43">
        <v>175150000</v>
      </c>
      <c r="AG3" s="43">
        <v>2467500000</v>
      </c>
      <c r="AH3" s="43">
        <v>175150000</v>
      </c>
      <c r="AI3" s="62">
        <f>AH3/AG3</f>
        <v>7.0982776089159066E-2</v>
      </c>
      <c r="AJ3" s="43" t="s">
        <v>58</v>
      </c>
      <c r="AK3" s="43" t="s">
        <v>120</v>
      </c>
      <c r="AL3" s="43" t="s">
        <v>128</v>
      </c>
      <c r="AM3" s="19">
        <v>306.78264022500002</v>
      </c>
      <c r="AN3" s="43" t="s">
        <v>194</v>
      </c>
      <c r="AO3" s="43" t="s">
        <v>195</v>
      </c>
      <c r="AP3" s="43"/>
      <c r="AQ3" s="43"/>
      <c r="AR3" s="43" t="s">
        <v>228</v>
      </c>
      <c r="AS3" s="5"/>
      <c r="AT3" s="5"/>
      <c r="AU3" s="5"/>
      <c r="AV3" s="5"/>
      <c r="AW3" s="5"/>
      <c r="AX3" s="5"/>
      <c r="AY3" s="5"/>
    </row>
    <row r="4" spans="1:51" s="6" customFormat="1" ht="200.25" customHeight="1" x14ac:dyDescent="0.35">
      <c r="A4" s="58"/>
      <c r="B4" s="58"/>
      <c r="C4" s="57"/>
      <c r="D4" s="57"/>
      <c r="E4" s="57"/>
      <c r="F4" s="57"/>
      <c r="G4" s="43" t="s">
        <v>64</v>
      </c>
      <c r="H4" s="43">
        <v>0</v>
      </c>
      <c r="I4" s="43" t="s">
        <v>65</v>
      </c>
      <c r="J4" s="12">
        <v>100</v>
      </c>
      <c r="K4" s="43" t="s">
        <v>141</v>
      </c>
      <c r="L4" s="43">
        <v>0</v>
      </c>
      <c r="M4" s="45"/>
      <c r="N4" s="45"/>
      <c r="O4" s="45"/>
      <c r="P4" s="45"/>
      <c r="Q4" s="55"/>
      <c r="R4" s="52"/>
      <c r="S4" s="55"/>
      <c r="T4" s="13" t="s">
        <v>163</v>
      </c>
      <c r="U4" s="12" t="str">
        <f t="shared" ref="U4:U12" si="0">K4</f>
        <v>NP</v>
      </c>
      <c r="V4" s="16">
        <v>44197</v>
      </c>
      <c r="W4" s="16">
        <v>44166</v>
      </c>
      <c r="X4" s="17" t="s">
        <v>141</v>
      </c>
      <c r="Y4" s="43">
        <v>0</v>
      </c>
      <c r="Z4" s="43"/>
      <c r="AA4" s="43"/>
      <c r="AB4" s="43" t="s">
        <v>244</v>
      </c>
      <c r="AC4" s="43" t="s">
        <v>245</v>
      </c>
      <c r="AD4" s="43" t="s">
        <v>243</v>
      </c>
      <c r="AE4" s="43">
        <v>2000000000</v>
      </c>
      <c r="AF4" s="43">
        <v>0</v>
      </c>
      <c r="AG4" s="43"/>
      <c r="AH4" s="43"/>
      <c r="AI4" s="43"/>
      <c r="AJ4" s="43" t="s">
        <v>58</v>
      </c>
      <c r="AK4" s="43" t="s">
        <v>120</v>
      </c>
      <c r="AL4" s="43" t="s">
        <v>54</v>
      </c>
      <c r="AM4" s="19">
        <v>1738.434961275</v>
      </c>
      <c r="AN4" s="43" t="s">
        <v>194</v>
      </c>
      <c r="AO4" s="43" t="s">
        <v>195</v>
      </c>
      <c r="AP4" s="43"/>
      <c r="AQ4" s="43"/>
      <c r="AR4" s="43" t="s">
        <v>228</v>
      </c>
      <c r="AS4" s="5"/>
      <c r="AT4" s="5"/>
      <c r="AU4" s="5"/>
      <c r="AV4" s="5"/>
      <c r="AW4" s="5"/>
      <c r="AX4" s="5"/>
      <c r="AY4" s="5"/>
    </row>
    <row r="5" spans="1:51" s="6" customFormat="1" ht="174" customHeight="1" x14ac:dyDescent="0.35">
      <c r="A5" s="58"/>
      <c r="B5" s="58"/>
      <c r="C5" s="57"/>
      <c r="D5" s="57"/>
      <c r="E5" s="57"/>
      <c r="F5" s="57"/>
      <c r="G5" s="43" t="s">
        <v>66</v>
      </c>
      <c r="H5" s="43">
        <v>0</v>
      </c>
      <c r="I5" s="43" t="s">
        <v>67</v>
      </c>
      <c r="J5" s="12">
        <v>4</v>
      </c>
      <c r="K5" s="43" t="s">
        <v>141</v>
      </c>
      <c r="L5" s="43">
        <v>0</v>
      </c>
      <c r="M5" s="45"/>
      <c r="N5" s="45"/>
      <c r="O5" s="45"/>
      <c r="P5" s="45"/>
      <c r="Q5" s="55"/>
      <c r="R5" s="52"/>
      <c r="S5" s="55"/>
      <c r="T5" s="13" t="s">
        <v>187</v>
      </c>
      <c r="U5" s="12" t="str">
        <f t="shared" si="0"/>
        <v>NP</v>
      </c>
      <c r="V5" s="16">
        <v>44197</v>
      </c>
      <c r="W5" s="16">
        <v>44896</v>
      </c>
      <c r="X5" s="17" t="s">
        <v>141</v>
      </c>
      <c r="Y5" s="43">
        <v>0</v>
      </c>
      <c r="Z5" s="43"/>
      <c r="AA5" s="43"/>
      <c r="AB5" s="43"/>
      <c r="AC5" s="43"/>
      <c r="AD5" s="43"/>
      <c r="AE5" s="43"/>
      <c r="AF5" s="43"/>
      <c r="AG5" s="43"/>
      <c r="AH5" s="43"/>
      <c r="AI5" s="43"/>
      <c r="AJ5" s="43" t="s">
        <v>58</v>
      </c>
      <c r="AK5" s="43" t="s">
        <v>120</v>
      </c>
      <c r="AL5" s="43" t="s">
        <v>54</v>
      </c>
      <c r="AM5" s="19">
        <v>2045.2176015</v>
      </c>
      <c r="AN5" s="43" t="s">
        <v>194</v>
      </c>
      <c r="AO5" s="43" t="s">
        <v>195</v>
      </c>
      <c r="AP5" s="43"/>
      <c r="AQ5" s="43"/>
      <c r="AR5" s="43" t="s">
        <v>228</v>
      </c>
      <c r="AS5" s="5"/>
      <c r="AT5" s="5"/>
      <c r="AU5" s="5"/>
      <c r="AV5" s="5"/>
      <c r="AW5" s="5"/>
      <c r="AX5" s="5"/>
      <c r="AY5" s="5"/>
    </row>
    <row r="6" spans="1:51" s="6" customFormat="1" ht="134.25" customHeight="1" x14ac:dyDescent="0.35">
      <c r="A6" s="58"/>
      <c r="B6" s="58"/>
      <c r="C6" s="57"/>
      <c r="D6" s="57"/>
      <c r="E6" s="57"/>
      <c r="F6" s="57"/>
      <c r="G6" s="43" t="s">
        <v>68</v>
      </c>
      <c r="H6" s="43">
        <v>100</v>
      </c>
      <c r="I6" s="43" t="s">
        <v>69</v>
      </c>
      <c r="J6" s="12">
        <v>200</v>
      </c>
      <c r="K6" s="43" t="s">
        <v>141</v>
      </c>
      <c r="L6" s="43">
        <v>0</v>
      </c>
      <c r="M6" s="46"/>
      <c r="N6" s="46"/>
      <c r="O6" s="46"/>
      <c r="P6" s="46"/>
      <c r="Q6" s="56"/>
      <c r="R6" s="53"/>
      <c r="S6" s="56"/>
      <c r="T6" s="13" t="s">
        <v>165</v>
      </c>
      <c r="U6" s="12" t="str">
        <f t="shared" si="0"/>
        <v>NP</v>
      </c>
      <c r="V6" s="16">
        <v>44562</v>
      </c>
      <c r="W6" s="16">
        <v>45261</v>
      </c>
      <c r="X6" s="17" t="s">
        <v>141</v>
      </c>
      <c r="Y6" s="43">
        <v>0</v>
      </c>
      <c r="Z6" s="43"/>
      <c r="AA6" s="43"/>
      <c r="AB6" s="43"/>
      <c r="AC6" s="43"/>
      <c r="AD6" s="43"/>
      <c r="AE6" s="43"/>
      <c r="AF6" s="43"/>
      <c r="AG6" s="43"/>
      <c r="AH6" s="43"/>
      <c r="AI6" s="43"/>
      <c r="AJ6" s="43" t="s">
        <v>58</v>
      </c>
      <c r="AK6" s="43" t="s">
        <v>120</v>
      </c>
      <c r="AL6" s="43" t="s">
        <v>54</v>
      </c>
      <c r="AM6" s="19">
        <v>0</v>
      </c>
      <c r="AN6" s="43" t="s">
        <v>194</v>
      </c>
      <c r="AO6" s="43" t="s">
        <v>195</v>
      </c>
      <c r="AP6" s="43"/>
      <c r="AQ6" s="43"/>
      <c r="AR6" s="43" t="s">
        <v>229</v>
      </c>
      <c r="AS6" s="5"/>
      <c r="AT6" s="5"/>
      <c r="AU6" s="5"/>
      <c r="AV6" s="5"/>
      <c r="AW6" s="5"/>
      <c r="AX6" s="5"/>
      <c r="AY6" s="5"/>
    </row>
    <row r="7" spans="1:51" s="6" customFormat="1" ht="184.5" customHeight="1" x14ac:dyDescent="0.35">
      <c r="A7" s="58"/>
      <c r="B7" s="58"/>
      <c r="C7" s="57"/>
      <c r="D7" s="57"/>
      <c r="E7" s="57"/>
      <c r="F7" s="57" t="s">
        <v>70</v>
      </c>
      <c r="G7" s="43" t="s">
        <v>71</v>
      </c>
      <c r="H7" s="43">
        <v>0</v>
      </c>
      <c r="I7" s="43" t="s">
        <v>72</v>
      </c>
      <c r="J7" s="12">
        <v>5000</v>
      </c>
      <c r="K7" s="43" t="s">
        <v>141</v>
      </c>
      <c r="L7" s="43">
        <v>0</v>
      </c>
      <c r="M7" s="44"/>
      <c r="N7" s="44"/>
      <c r="O7" s="49">
        <f>N8</f>
        <v>0.24</v>
      </c>
      <c r="P7" s="39"/>
      <c r="Q7" s="54" t="s">
        <v>212</v>
      </c>
      <c r="R7" s="51" t="s">
        <v>203</v>
      </c>
      <c r="S7" s="54" t="s">
        <v>137</v>
      </c>
      <c r="T7" s="13" t="s">
        <v>167</v>
      </c>
      <c r="U7" s="12" t="str">
        <f t="shared" si="0"/>
        <v>NP</v>
      </c>
      <c r="V7" s="16">
        <v>44197</v>
      </c>
      <c r="W7" s="16">
        <v>45261</v>
      </c>
      <c r="X7" s="17" t="s">
        <v>141</v>
      </c>
      <c r="Y7" s="37">
        <v>0.1</v>
      </c>
      <c r="Z7" s="38"/>
      <c r="AA7" s="38"/>
      <c r="AB7" s="38"/>
      <c r="AC7" s="38"/>
      <c r="AD7" s="38" t="s">
        <v>270</v>
      </c>
      <c r="AE7" s="37"/>
      <c r="AF7" s="37"/>
      <c r="AG7" s="37"/>
      <c r="AH7" s="37"/>
      <c r="AI7" s="38"/>
      <c r="AJ7" s="43" t="s">
        <v>58</v>
      </c>
      <c r="AK7" s="43" t="s">
        <v>120</v>
      </c>
      <c r="AL7" s="43" t="s">
        <v>129</v>
      </c>
      <c r="AM7" s="18">
        <v>0</v>
      </c>
      <c r="AN7" s="43" t="s">
        <v>151</v>
      </c>
      <c r="AO7" s="43" t="s">
        <v>157</v>
      </c>
      <c r="AP7" s="43"/>
      <c r="AQ7" s="43"/>
      <c r="AR7" s="43" t="s">
        <v>227</v>
      </c>
      <c r="AS7" s="5"/>
      <c r="AT7" s="5"/>
      <c r="AU7" s="5"/>
      <c r="AV7" s="5"/>
      <c r="AW7" s="5"/>
      <c r="AX7" s="5"/>
      <c r="AY7" s="5"/>
    </row>
    <row r="8" spans="1:51" s="6" customFormat="1" ht="377" x14ac:dyDescent="0.35">
      <c r="A8" s="58"/>
      <c r="B8" s="58"/>
      <c r="C8" s="57"/>
      <c r="D8" s="57"/>
      <c r="E8" s="57"/>
      <c r="F8" s="57"/>
      <c r="G8" s="43" t="s">
        <v>110</v>
      </c>
      <c r="H8" s="43">
        <v>0</v>
      </c>
      <c r="I8" s="43" t="s">
        <v>73</v>
      </c>
      <c r="J8" s="12">
        <v>100</v>
      </c>
      <c r="K8" s="43">
        <v>25</v>
      </c>
      <c r="L8" s="38">
        <v>0.25</v>
      </c>
      <c r="M8" s="48">
        <f>L8</f>
        <v>0.25</v>
      </c>
      <c r="N8" s="48">
        <f>6/K8</f>
        <v>0.24</v>
      </c>
      <c r="O8" s="50"/>
      <c r="P8" s="40">
        <f>6/J8</f>
        <v>0.06</v>
      </c>
      <c r="Q8" s="55"/>
      <c r="R8" s="52"/>
      <c r="S8" s="55"/>
      <c r="T8" s="13" t="s">
        <v>188</v>
      </c>
      <c r="U8" s="12">
        <f t="shared" si="0"/>
        <v>25</v>
      </c>
      <c r="V8" s="16">
        <v>43833</v>
      </c>
      <c r="W8" s="16">
        <v>44938</v>
      </c>
      <c r="X8" s="17">
        <f>K8/J8</f>
        <v>0.25</v>
      </c>
      <c r="Y8" s="36">
        <v>0.25</v>
      </c>
      <c r="Z8" s="17">
        <v>0.25</v>
      </c>
      <c r="AA8" s="17">
        <f>+Z8</f>
        <v>0.25</v>
      </c>
      <c r="AB8" s="17"/>
      <c r="AC8" s="17"/>
      <c r="AD8" s="17"/>
      <c r="AE8" s="36"/>
      <c r="AF8" s="36"/>
      <c r="AG8" s="17"/>
      <c r="AH8" s="17"/>
      <c r="AI8" s="17"/>
      <c r="AJ8" s="43" t="s">
        <v>58</v>
      </c>
      <c r="AK8" s="43" t="s">
        <v>120</v>
      </c>
      <c r="AL8" s="43" t="s">
        <v>54</v>
      </c>
      <c r="AM8" s="18">
        <v>0</v>
      </c>
      <c r="AN8" s="43" t="s">
        <v>151</v>
      </c>
      <c r="AO8" s="43" t="s">
        <v>157</v>
      </c>
      <c r="AP8" s="43"/>
      <c r="AQ8" s="43"/>
      <c r="AR8" s="43" t="s">
        <v>225</v>
      </c>
      <c r="AS8" s="5"/>
      <c r="AT8" s="5"/>
      <c r="AU8" s="5"/>
      <c r="AV8" s="5"/>
      <c r="AW8" s="5"/>
      <c r="AX8" s="5"/>
      <c r="AY8" s="5"/>
    </row>
    <row r="9" spans="1:51" s="6" customFormat="1" ht="197.25" customHeight="1" x14ac:dyDescent="0.35">
      <c r="A9" s="58"/>
      <c r="B9" s="58"/>
      <c r="C9" s="57"/>
      <c r="D9" s="57"/>
      <c r="E9" s="57"/>
      <c r="F9" s="57"/>
      <c r="G9" s="43" t="s">
        <v>121</v>
      </c>
      <c r="H9" s="43">
        <v>0</v>
      </c>
      <c r="I9" s="43" t="s">
        <v>74</v>
      </c>
      <c r="J9" s="12">
        <v>1</v>
      </c>
      <c r="K9" s="43" t="s">
        <v>141</v>
      </c>
      <c r="L9" s="43">
        <v>0</v>
      </c>
      <c r="M9" s="45"/>
      <c r="N9" s="45"/>
      <c r="O9" s="50"/>
      <c r="P9" s="40"/>
      <c r="Q9" s="55"/>
      <c r="R9" s="52"/>
      <c r="S9" s="55"/>
      <c r="T9" s="13"/>
      <c r="U9" s="12" t="str">
        <f t="shared" si="0"/>
        <v>NP</v>
      </c>
      <c r="V9" s="16">
        <v>44562</v>
      </c>
      <c r="W9" s="16">
        <v>44896</v>
      </c>
      <c r="X9" s="17" t="s">
        <v>141</v>
      </c>
      <c r="Y9" s="43">
        <v>0</v>
      </c>
      <c r="Z9" s="43"/>
      <c r="AA9" s="43"/>
      <c r="AB9" s="43"/>
      <c r="AC9" s="43"/>
      <c r="AD9" s="43"/>
      <c r="AE9" s="43"/>
      <c r="AF9" s="43"/>
      <c r="AG9" s="43"/>
      <c r="AH9" s="43"/>
      <c r="AI9" s="43"/>
      <c r="AJ9" s="43" t="s">
        <v>58</v>
      </c>
      <c r="AK9" s="43" t="s">
        <v>120</v>
      </c>
      <c r="AL9" s="43" t="s">
        <v>54</v>
      </c>
      <c r="AM9" s="18">
        <v>0</v>
      </c>
      <c r="AN9" s="43" t="s">
        <v>151</v>
      </c>
      <c r="AO9" s="43" t="s">
        <v>157</v>
      </c>
      <c r="AP9" s="43"/>
      <c r="AQ9" s="43"/>
      <c r="AR9" s="43" t="s">
        <v>201</v>
      </c>
      <c r="AS9" s="5"/>
      <c r="AT9" s="5"/>
      <c r="AU9" s="5"/>
      <c r="AV9" s="5"/>
      <c r="AW9" s="5"/>
      <c r="AX9" s="5"/>
      <c r="AY9" s="5"/>
    </row>
    <row r="10" spans="1:51" s="6" customFormat="1" ht="170.25" customHeight="1" x14ac:dyDescent="0.35">
      <c r="A10" s="58"/>
      <c r="B10" s="58"/>
      <c r="C10" s="57"/>
      <c r="D10" s="57"/>
      <c r="E10" s="57"/>
      <c r="F10" s="57"/>
      <c r="G10" s="43" t="s">
        <v>75</v>
      </c>
      <c r="H10" s="43">
        <v>0</v>
      </c>
      <c r="I10" s="43" t="s">
        <v>76</v>
      </c>
      <c r="J10" s="12">
        <v>40</v>
      </c>
      <c r="K10" s="43" t="s">
        <v>141</v>
      </c>
      <c r="L10" s="43">
        <v>0</v>
      </c>
      <c r="M10" s="46"/>
      <c r="N10" s="46"/>
      <c r="O10" s="50"/>
      <c r="P10" s="41"/>
      <c r="Q10" s="56"/>
      <c r="R10" s="53"/>
      <c r="S10" s="56"/>
      <c r="T10" s="13"/>
      <c r="U10" s="12" t="str">
        <f t="shared" si="0"/>
        <v>NP</v>
      </c>
      <c r="V10" s="16">
        <v>44562</v>
      </c>
      <c r="W10" s="16">
        <v>45261</v>
      </c>
      <c r="X10" s="17" t="s">
        <v>141</v>
      </c>
      <c r="Y10" s="43">
        <v>0</v>
      </c>
      <c r="Z10" s="43"/>
      <c r="AA10" s="43"/>
      <c r="AB10" s="43"/>
      <c r="AC10" s="43"/>
      <c r="AD10" s="43"/>
      <c r="AE10" s="43"/>
      <c r="AF10" s="43"/>
      <c r="AG10" s="43"/>
      <c r="AH10" s="43"/>
      <c r="AI10" s="43"/>
      <c r="AJ10" s="43" t="s">
        <v>58</v>
      </c>
      <c r="AK10" s="43" t="s">
        <v>120</v>
      </c>
      <c r="AL10" s="43" t="s">
        <v>54</v>
      </c>
      <c r="AM10" s="18">
        <v>0</v>
      </c>
      <c r="AN10" s="43" t="s">
        <v>151</v>
      </c>
      <c r="AO10" s="43" t="s">
        <v>157</v>
      </c>
      <c r="AP10" s="43"/>
      <c r="AQ10" s="43"/>
      <c r="AR10" s="43" t="s">
        <v>201</v>
      </c>
      <c r="AS10" s="5"/>
      <c r="AT10" s="5"/>
      <c r="AU10" s="5"/>
      <c r="AV10" s="5"/>
      <c r="AW10" s="5"/>
      <c r="AX10" s="5"/>
      <c r="AY10" s="5"/>
    </row>
    <row r="11" spans="1:51" s="6" customFormat="1" ht="162.75" customHeight="1" x14ac:dyDescent="0.35">
      <c r="A11" s="58"/>
      <c r="B11" s="58"/>
      <c r="C11" s="57"/>
      <c r="D11" s="57"/>
      <c r="E11" s="57"/>
      <c r="F11" s="57" t="s">
        <v>77</v>
      </c>
      <c r="G11" s="43" t="s">
        <v>78</v>
      </c>
      <c r="H11" s="43">
        <v>0</v>
      </c>
      <c r="I11" s="43" t="s">
        <v>79</v>
      </c>
      <c r="J11" s="12">
        <v>1</v>
      </c>
      <c r="K11" s="43" t="s">
        <v>141</v>
      </c>
      <c r="L11" s="43">
        <v>0</v>
      </c>
      <c r="M11" s="44"/>
      <c r="N11" s="44"/>
      <c r="O11" s="45"/>
      <c r="P11" s="44"/>
      <c r="Q11" s="54" t="s">
        <v>139</v>
      </c>
      <c r="R11" s="51" t="s">
        <v>205</v>
      </c>
      <c r="S11" s="54" t="s">
        <v>218</v>
      </c>
      <c r="T11" s="13" t="s">
        <v>223</v>
      </c>
      <c r="U11" s="12" t="str">
        <f t="shared" si="0"/>
        <v>NP</v>
      </c>
      <c r="V11" s="16">
        <v>44562</v>
      </c>
      <c r="W11" s="16">
        <v>44896</v>
      </c>
      <c r="X11" s="17" t="s">
        <v>141</v>
      </c>
      <c r="Y11" s="43">
        <v>0</v>
      </c>
      <c r="Z11" s="43"/>
      <c r="AA11" s="43"/>
      <c r="AB11" s="43"/>
      <c r="AC11" s="43"/>
      <c r="AD11" s="43"/>
      <c r="AE11" s="43"/>
      <c r="AF11" s="43"/>
      <c r="AG11" s="43"/>
      <c r="AH11" s="43"/>
      <c r="AI11" s="43"/>
      <c r="AJ11" s="43" t="s">
        <v>58</v>
      </c>
      <c r="AK11" s="43" t="s">
        <v>120</v>
      </c>
      <c r="AL11" s="43" t="s">
        <v>54</v>
      </c>
      <c r="AM11" s="19">
        <v>0</v>
      </c>
      <c r="AN11" s="43" t="s">
        <v>194</v>
      </c>
      <c r="AO11" s="43" t="s">
        <v>195</v>
      </c>
      <c r="AP11" s="43"/>
      <c r="AQ11" s="43"/>
      <c r="AR11" s="43" t="s">
        <v>201</v>
      </c>
      <c r="AS11" s="5"/>
      <c r="AT11" s="5"/>
      <c r="AU11" s="5"/>
      <c r="AV11" s="5"/>
      <c r="AW11" s="5"/>
      <c r="AX11" s="5"/>
      <c r="AY11" s="5"/>
    </row>
    <row r="12" spans="1:51" s="6" customFormat="1" ht="160.5" customHeight="1" x14ac:dyDescent="0.35">
      <c r="A12" s="58"/>
      <c r="B12" s="58"/>
      <c r="C12" s="57"/>
      <c r="D12" s="57"/>
      <c r="E12" s="57"/>
      <c r="F12" s="57"/>
      <c r="G12" s="43" t="s">
        <v>80</v>
      </c>
      <c r="H12" s="43">
        <v>0</v>
      </c>
      <c r="I12" s="43" t="s">
        <v>81</v>
      </c>
      <c r="J12" s="12">
        <v>30</v>
      </c>
      <c r="K12" s="43" t="s">
        <v>141</v>
      </c>
      <c r="L12" s="43">
        <v>0</v>
      </c>
      <c r="M12" s="45"/>
      <c r="N12" s="45"/>
      <c r="O12" s="45"/>
      <c r="P12" s="45"/>
      <c r="Q12" s="55"/>
      <c r="R12" s="52"/>
      <c r="S12" s="55"/>
      <c r="T12" s="13" t="s">
        <v>224</v>
      </c>
      <c r="U12" s="12" t="str">
        <f t="shared" si="0"/>
        <v>NP</v>
      </c>
      <c r="V12" s="16">
        <v>44562</v>
      </c>
      <c r="W12" s="16">
        <v>44896</v>
      </c>
      <c r="X12" s="17" t="s">
        <v>141</v>
      </c>
      <c r="Y12" s="43">
        <v>0</v>
      </c>
      <c r="Z12" s="43"/>
      <c r="AA12" s="43"/>
      <c r="AB12" s="43"/>
      <c r="AC12" s="43"/>
      <c r="AD12" s="43"/>
      <c r="AE12" s="43"/>
      <c r="AF12" s="43"/>
      <c r="AG12" s="43"/>
      <c r="AH12" s="43"/>
      <c r="AI12" s="43"/>
      <c r="AJ12" s="43" t="s">
        <v>58</v>
      </c>
      <c r="AK12" s="43" t="s">
        <v>120</v>
      </c>
      <c r="AL12" s="43" t="s">
        <v>54</v>
      </c>
      <c r="AM12" s="19">
        <v>0</v>
      </c>
      <c r="AN12" s="43" t="s">
        <v>194</v>
      </c>
      <c r="AO12" s="43" t="s">
        <v>195</v>
      </c>
      <c r="AP12" s="43"/>
      <c r="AQ12" s="43"/>
      <c r="AR12" s="43" t="s">
        <v>201</v>
      </c>
      <c r="AS12" s="5"/>
      <c r="AT12" s="5"/>
      <c r="AU12" s="5"/>
      <c r="AV12" s="5"/>
      <c r="AW12" s="5"/>
      <c r="AX12" s="5"/>
      <c r="AY12" s="5"/>
    </row>
    <row r="13" spans="1:51" s="6" customFormat="1" ht="132" customHeight="1" x14ac:dyDescent="0.35">
      <c r="A13" s="58"/>
      <c r="B13" s="58"/>
      <c r="C13" s="57"/>
      <c r="D13" s="57"/>
      <c r="E13" s="57"/>
      <c r="F13" s="57"/>
      <c r="G13" s="43" t="s">
        <v>82</v>
      </c>
      <c r="H13" s="43">
        <v>0</v>
      </c>
      <c r="I13" s="43" t="s">
        <v>83</v>
      </c>
      <c r="J13" s="12">
        <v>10</v>
      </c>
      <c r="K13" s="43" t="s">
        <v>141</v>
      </c>
      <c r="L13" s="43">
        <v>0</v>
      </c>
      <c r="M13" s="46"/>
      <c r="N13" s="46"/>
      <c r="O13" s="45"/>
      <c r="P13" s="46"/>
      <c r="Q13" s="56"/>
      <c r="R13" s="53"/>
      <c r="S13" s="56"/>
      <c r="T13" s="13" t="s">
        <v>168</v>
      </c>
      <c r="U13" s="12" t="s">
        <v>141</v>
      </c>
      <c r="V13" s="16">
        <v>44197</v>
      </c>
      <c r="W13" s="16">
        <v>45261</v>
      </c>
      <c r="X13" s="17" t="s">
        <v>141</v>
      </c>
      <c r="Y13" s="43">
        <v>0</v>
      </c>
      <c r="Z13" s="43"/>
      <c r="AA13" s="43"/>
      <c r="AB13" s="43"/>
      <c r="AC13" s="43"/>
      <c r="AD13" s="43"/>
      <c r="AE13" s="43"/>
      <c r="AF13" s="43"/>
      <c r="AG13" s="43"/>
      <c r="AH13" s="43"/>
      <c r="AI13" s="43"/>
      <c r="AJ13" s="43" t="s">
        <v>58</v>
      </c>
      <c r="AK13" s="43" t="s">
        <v>120</v>
      </c>
      <c r="AL13" s="43" t="s">
        <v>54</v>
      </c>
      <c r="AM13" s="19">
        <v>0</v>
      </c>
      <c r="AN13" s="43" t="s">
        <v>194</v>
      </c>
      <c r="AO13" s="43" t="s">
        <v>195</v>
      </c>
      <c r="AP13" s="43"/>
      <c r="AQ13" s="43"/>
      <c r="AR13" s="43" t="s">
        <v>201</v>
      </c>
      <c r="AS13" s="5"/>
      <c r="AT13" s="5"/>
      <c r="AU13" s="5"/>
      <c r="AV13" s="5"/>
      <c r="AW13" s="5"/>
      <c r="AX13" s="5"/>
      <c r="AY13" s="5"/>
    </row>
    <row r="14" spans="1:51" s="6" customFormat="1" ht="120" customHeight="1" x14ac:dyDescent="0.35">
      <c r="A14" s="58"/>
      <c r="B14" s="58"/>
      <c r="C14" s="57"/>
      <c r="D14" s="57"/>
      <c r="E14" s="57"/>
      <c r="F14" s="57" t="s">
        <v>131</v>
      </c>
      <c r="G14" s="43" t="s">
        <v>84</v>
      </c>
      <c r="H14" s="43">
        <v>0</v>
      </c>
      <c r="I14" s="43" t="s">
        <v>85</v>
      </c>
      <c r="J14" s="12">
        <v>6</v>
      </c>
      <c r="K14" s="43" t="s">
        <v>141</v>
      </c>
      <c r="L14" s="43">
        <v>0</v>
      </c>
      <c r="M14" s="44"/>
      <c r="N14" s="44"/>
      <c r="O14" s="45"/>
      <c r="P14" s="44"/>
      <c r="Q14" s="54" t="s">
        <v>213</v>
      </c>
      <c r="R14" s="51" t="s">
        <v>206</v>
      </c>
      <c r="S14" s="54" t="s">
        <v>222</v>
      </c>
      <c r="T14" s="13" t="s">
        <v>169</v>
      </c>
      <c r="U14" s="12" t="str">
        <f>K14</f>
        <v>NP</v>
      </c>
      <c r="V14" s="16">
        <v>44197</v>
      </c>
      <c r="W14" s="16">
        <v>45261</v>
      </c>
      <c r="X14" s="17" t="s">
        <v>141</v>
      </c>
      <c r="Y14" s="43">
        <v>0</v>
      </c>
      <c r="Z14" s="43"/>
      <c r="AA14" s="43"/>
      <c r="AB14" s="43"/>
      <c r="AC14" s="43"/>
      <c r="AD14" s="43"/>
      <c r="AE14" s="43"/>
      <c r="AF14" s="43"/>
      <c r="AG14" s="43"/>
      <c r="AH14" s="43"/>
      <c r="AI14" s="43"/>
      <c r="AJ14" s="43" t="s">
        <v>58</v>
      </c>
      <c r="AK14" s="43" t="s">
        <v>120</v>
      </c>
      <c r="AL14" s="43" t="s">
        <v>54</v>
      </c>
      <c r="AM14" s="19">
        <v>0</v>
      </c>
      <c r="AN14" s="43" t="s">
        <v>194</v>
      </c>
      <c r="AO14" s="43" t="s">
        <v>195</v>
      </c>
      <c r="AP14" s="43"/>
      <c r="AQ14" s="43"/>
      <c r="AR14" s="43" t="s">
        <v>228</v>
      </c>
      <c r="AS14" s="5"/>
      <c r="AT14" s="5"/>
      <c r="AU14" s="5"/>
      <c r="AV14" s="5"/>
      <c r="AW14" s="5"/>
      <c r="AX14" s="5"/>
      <c r="AY14" s="5"/>
    </row>
    <row r="15" spans="1:51" s="6" customFormat="1" ht="88.5" customHeight="1" x14ac:dyDescent="0.35">
      <c r="A15" s="58"/>
      <c r="B15" s="58"/>
      <c r="C15" s="57"/>
      <c r="D15" s="57"/>
      <c r="E15" s="57"/>
      <c r="F15" s="57"/>
      <c r="G15" s="43" t="s">
        <v>86</v>
      </c>
      <c r="H15" s="43" t="s">
        <v>87</v>
      </c>
      <c r="I15" s="43" t="s">
        <v>88</v>
      </c>
      <c r="J15" s="12">
        <v>800</v>
      </c>
      <c r="K15" s="43" t="s">
        <v>141</v>
      </c>
      <c r="L15" s="43">
        <v>0</v>
      </c>
      <c r="M15" s="46"/>
      <c r="N15" s="46"/>
      <c r="O15" s="45"/>
      <c r="P15" s="46"/>
      <c r="Q15" s="56"/>
      <c r="R15" s="53"/>
      <c r="S15" s="56"/>
      <c r="T15" s="13" t="s">
        <v>170</v>
      </c>
      <c r="U15" s="12" t="str">
        <f>K15</f>
        <v>NP</v>
      </c>
      <c r="V15" s="16">
        <v>44197</v>
      </c>
      <c r="W15" s="16">
        <v>45261</v>
      </c>
      <c r="X15" s="17" t="s">
        <v>141</v>
      </c>
      <c r="Y15" s="43">
        <v>0</v>
      </c>
      <c r="Z15" s="43"/>
      <c r="AA15" s="43"/>
      <c r="AB15" s="43"/>
      <c r="AC15" s="43"/>
      <c r="AD15" s="43"/>
      <c r="AE15" s="43"/>
      <c r="AF15" s="43"/>
      <c r="AG15" s="43"/>
      <c r="AH15" s="43"/>
      <c r="AI15" s="43"/>
      <c r="AJ15" s="43" t="s">
        <v>58</v>
      </c>
      <c r="AK15" s="43" t="s">
        <v>120</v>
      </c>
      <c r="AL15" s="43" t="s">
        <v>54</v>
      </c>
      <c r="AM15" s="19">
        <v>0</v>
      </c>
      <c r="AN15" s="43" t="s">
        <v>194</v>
      </c>
      <c r="AO15" s="43" t="s">
        <v>195</v>
      </c>
      <c r="AP15" s="43"/>
      <c r="AQ15" s="43"/>
      <c r="AR15" s="43" t="s">
        <v>228</v>
      </c>
      <c r="AS15" s="5"/>
      <c r="AT15" s="5"/>
      <c r="AU15" s="5"/>
      <c r="AV15" s="5"/>
      <c r="AW15" s="5"/>
      <c r="AX15" s="5"/>
      <c r="AY15" s="5"/>
    </row>
    <row r="16" spans="1:51" s="6" customFormat="1" ht="125.25" customHeight="1" x14ac:dyDescent="0.35">
      <c r="A16" s="58"/>
      <c r="B16" s="58"/>
      <c r="C16" s="57"/>
      <c r="D16" s="57"/>
      <c r="E16" s="57"/>
      <c r="F16" s="57" t="s">
        <v>130</v>
      </c>
      <c r="G16" s="43" t="s">
        <v>89</v>
      </c>
      <c r="H16" s="43">
        <v>0</v>
      </c>
      <c r="I16" s="43" t="s">
        <v>90</v>
      </c>
      <c r="J16" s="12">
        <v>1</v>
      </c>
      <c r="K16" s="43" t="s">
        <v>141</v>
      </c>
      <c r="L16" s="43">
        <v>0</v>
      </c>
      <c r="M16" s="44"/>
      <c r="N16" s="44"/>
      <c r="O16" s="45"/>
      <c r="P16" s="44"/>
      <c r="Q16" s="54" t="s">
        <v>214</v>
      </c>
      <c r="R16" s="51" t="s">
        <v>207</v>
      </c>
      <c r="S16" s="54" t="s">
        <v>219</v>
      </c>
      <c r="T16" s="13" t="s">
        <v>171</v>
      </c>
      <c r="U16" s="12" t="s">
        <v>175</v>
      </c>
      <c r="V16" s="16">
        <v>44197</v>
      </c>
      <c r="W16" s="16">
        <v>44531</v>
      </c>
      <c r="X16" s="17" t="s">
        <v>141</v>
      </c>
      <c r="Y16" s="43">
        <v>0</v>
      </c>
      <c r="Z16" s="17" t="e">
        <f>Y16/U16</f>
        <v>#VALUE!</v>
      </c>
      <c r="AA16" s="49">
        <v>0</v>
      </c>
      <c r="AB16" s="47"/>
      <c r="AC16" s="47"/>
      <c r="AD16" s="47"/>
      <c r="AE16" s="47"/>
      <c r="AF16" s="47"/>
      <c r="AG16" s="47"/>
      <c r="AH16" s="47"/>
      <c r="AI16" s="43"/>
      <c r="AJ16" s="43" t="s">
        <v>58</v>
      </c>
      <c r="AK16" s="43" t="s">
        <v>120</v>
      </c>
      <c r="AL16" s="43" t="s">
        <v>54</v>
      </c>
      <c r="AM16" s="19">
        <v>0</v>
      </c>
      <c r="AN16" s="43" t="s">
        <v>194</v>
      </c>
      <c r="AO16" s="43" t="s">
        <v>195</v>
      </c>
      <c r="AP16" s="43"/>
      <c r="AQ16" s="43"/>
      <c r="AR16" s="43" t="s">
        <v>228</v>
      </c>
      <c r="AS16" s="5"/>
      <c r="AT16" s="5"/>
      <c r="AU16" s="5"/>
      <c r="AV16" s="5"/>
      <c r="AW16" s="5"/>
      <c r="AX16" s="5"/>
      <c r="AY16" s="5"/>
    </row>
    <row r="17" spans="1:52" s="6" customFormat="1" ht="144" customHeight="1" x14ac:dyDescent="0.35">
      <c r="A17" s="58"/>
      <c r="B17" s="58"/>
      <c r="C17" s="57"/>
      <c r="D17" s="57"/>
      <c r="E17" s="57"/>
      <c r="F17" s="57"/>
      <c r="G17" s="43" t="s">
        <v>91</v>
      </c>
      <c r="H17" s="43">
        <v>0</v>
      </c>
      <c r="I17" s="43" t="s">
        <v>92</v>
      </c>
      <c r="J17" s="12">
        <v>6</v>
      </c>
      <c r="K17" s="43" t="s">
        <v>141</v>
      </c>
      <c r="L17" s="43">
        <v>0</v>
      </c>
      <c r="M17" s="45"/>
      <c r="N17" s="45"/>
      <c r="O17" s="45"/>
      <c r="P17" s="45"/>
      <c r="Q17" s="55"/>
      <c r="R17" s="52"/>
      <c r="S17" s="55"/>
      <c r="T17" s="13" t="s">
        <v>173</v>
      </c>
      <c r="U17" s="12" t="str">
        <f>K17</f>
        <v>NP</v>
      </c>
      <c r="V17" s="16">
        <v>44197</v>
      </c>
      <c r="W17" s="16">
        <v>45261</v>
      </c>
      <c r="X17" s="17" t="s">
        <v>141</v>
      </c>
      <c r="Y17" s="43">
        <v>0</v>
      </c>
      <c r="Z17" s="43"/>
      <c r="AA17" s="50"/>
      <c r="AB17" s="48"/>
      <c r="AC17" s="48"/>
      <c r="AD17" s="48"/>
      <c r="AE17" s="48"/>
      <c r="AF17" s="48"/>
      <c r="AG17" s="48"/>
      <c r="AH17" s="48"/>
      <c r="AI17" s="43"/>
      <c r="AJ17" s="43" t="s">
        <v>58</v>
      </c>
      <c r="AK17" s="43" t="s">
        <v>120</v>
      </c>
      <c r="AL17" s="43" t="s">
        <v>54</v>
      </c>
      <c r="AM17" s="19">
        <v>0</v>
      </c>
      <c r="AN17" s="43" t="s">
        <v>194</v>
      </c>
      <c r="AO17" s="43" t="s">
        <v>195</v>
      </c>
      <c r="AP17" s="43"/>
      <c r="AQ17" s="43"/>
      <c r="AR17" s="43" t="s">
        <v>228</v>
      </c>
      <c r="AS17" s="5"/>
      <c r="AT17" s="5"/>
      <c r="AU17" s="5"/>
      <c r="AV17" s="5"/>
      <c r="AW17" s="5"/>
      <c r="AX17" s="5"/>
      <c r="AY17" s="5"/>
    </row>
    <row r="18" spans="1:52" s="6" customFormat="1" ht="188.5" x14ac:dyDescent="0.35">
      <c r="A18" s="58"/>
      <c r="B18" s="58"/>
      <c r="C18" s="57"/>
      <c r="D18" s="57"/>
      <c r="E18" s="57"/>
      <c r="F18" s="57"/>
      <c r="G18" s="43" t="s">
        <v>134</v>
      </c>
      <c r="H18" s="43">
        <v>0</v>
      </c>
      <c r="I18" s="43" t="s">
        <v>135</v>
      </c>
      <c r="J18" s="12">
        <v>1</v>
      </c>
      <c r="K18" s="43" t="s">
        <v>141</v>
      </c>
      <c r="L18" s="43">
        <v>0</v>
      </c>
      <c r="M18" s="46"/>
      <c r="N18" s="46"/>
      <c r="O18" s="45"/>
      <c r="P18" s="46"/>
      <c r="Q18" s="56"/>
      <c r="R18" s="53"/>
      <c r="S18" s="56"/>
      <c r="T18" s="13" t="s">
        <v>172</v>
      </c>
      <c r="U18" s="12" t="s">
        <v>141</v>
      </c>
      <c r="V18" s="16">
        <v>44197</v>
      </c>
      <c r="W18" s="16">
        <v>44531</v>
      </c>
      <c r="X18" s="17" t="s">
        <v>141</v>
      </c>
      <c r="Y18" s="43">
        <v>0</v>
      </c>
      <c r="Z18" s="43"/>
      <c r="AA18" s="63"/>
      <c r="AB18" s="64"/>
      <c r="AC18" s="64"/>
      <c r="AD18" s="64"/>
      <c r="AE18" s="64"/>
      <c r="AF18" s="64"/>
      <c r="AG18" s="64"/>
      <c r="AH18" s="64"/>
      <c r="AI18" s="43"/>
      <c r="AJ18" s="43" t="s">
        <v>58</v>
      </c>
      <c r="AK18" s="43" t="s">
        <v>120</v>
      </c>
      <c r="AL18" s="43" t="s">
        <v>54</v>
      </c>
      <c r="AM18" s="19">
        <v>0</v>
      </c>
      <c r="AN18" s="43" t="s">
        <v>194</v>
      </c>
      <c r="AO18" s="43" t="s">
        <v>195</v>
      </c>
      <c r="AP18" s="43"/>
      <c r="AQ18" s="43"/>
      <c r="AR18" s="43" t="s">
        <v>228</v>
      </c>
      <c r="AS18" s="5"/>
      <c r="AT18" s="5"/>
      <c r="AU18" s="5"/>
      <c r="AV18" s="5"/>
      <c r="AW18" s="5"/>
      <c r="AX18" s="5"/>
      <c r="AY18" s="5"/>
    </row>
    <row r="19" spans="1:52" s="6" customFormat="1" ht="117" customHeight="1" x14ac:dyDescent="0.35">
      <c r="A19" s="58"/>
      <c r="B19" s="58" t="s">
        <v>93</v>
      </c>
      <c r="C19" s="57" t="s">
        <v>94</v>
      </c>
      <c r="D19" s="57" t="s">
        <v>108</v>
      </c>
      <c r="E19" s="57" t="s">
        <v>95</v>
      </c>
      <c r="F19" s="57" t="s">
        <v>96</v>
      </c>
      <c r="G19" s="43" t="s">
        <v>97</v>
      </c>
      <c r="H19" s="43">
        <v>0</v>
      </c>
      <c r="I19" s="43" t="s">
        <v>98</v>
      </c>
      <c r="J19" s="12">
        <v>4</v>
      </c>
      <c r="K19" s="43">
        <v>1</v>
      </c>
      <c r="L19" s="43">
        <v>1</v>
      </c>
      <c r="M19" s="43">
        <f>L19</f>
        <v>1</v>
      </c>
      <c r="N19" s="17">
        <f>M19/K19</f>
        <v>1</v>
      </c>
      <c r="O19" s="65">
        <f>SUM(N19:N22)/(3)</f>
        <v>0.33333333333333331</v>
      </c>
      <c r="P19" s="66">
        <f>M19/J19</f>
        <v>0.25</v>
      </c>
      <c r="Q19" s="57" t="s">
        <v>215</v>
      </c>
      <c r="R19" s="58" t="s">
        <v>208</v>
      </c>
      <c r="S19" s="57" t="s">
        <v>220</v>
      </c>
      <c r="T19" s="13" t="s">
        <v>189</v>
      </c>
      <c r="U19" s="12">
        <f>K19</f>
        <v>1</v>
      </c>
      <c r="V19" s="16">
        <v>44105</v>
      </c>
      <c r="W19" s="16">
        <v>45261</v>
      </c>
      <c r="X19" s="17">
        <f>K19/J19</f>
        <v>0.25</v>
      </c>
      <c r="Y19" s="43">
        <v>1</v>
      </c>
      <c r="Z19" s="17">
        <f>Y19/U19</f>
        <v>1</v>
      </c>
      <c r="AA19" s="67">
        <f>SUM(Z19:Z22/(3))</f>
        <v>0.33333333333333331</v>
      </c>
      <c r="AB19" s="68"/>
      <c r="AC19" s="68"/>
      <c r="AD19" s="68"/>
      <c r="AE19" s="68"/>
      <c r="AF19" s="68"/>
      <c r="AG19" s="68"/>
      <c r="AH19" s="68"/>
      <c r="AI19" s="43"/>
      <c r="AJ19" s="43" t="s">
        <v>58</v>
      </c>
      <c r="AK19" s="43" t="s">
        <v>120</v>
      </c>
      <c r="AL19" s="43" t="s">
        <v>54</v>
      </c>
      <c r="AM19" s="18">
        <v>0</v>
      </c>
      <c r="AN19" s="43" t="s">
        <v>149</v>
      </c>
      <c r="AO19" s="43" t="s">
        <v>150</v>
      </c>
      <c r="AP19" s="43"/>
      <c r="AQ19" s="43"/>
      <c r="AR19" s="43" t="s">
        <v>226</v>
      </c>
      <c r="AS19" s="5"/>
      <c r="AT19" s="5"/>
      <c r="AU19" s="5"/>
      <c r="AV19" s="5"/>
      <c r="AW19" s="5"/>
      <c r="AX19" s="5"/>
      <c r="AY19" s="5"/>
    </row>
    <row r="20" spans="1:52" s="6" customFormat="1" ht="121.5" customHeight="1" x14ac:dyDescent="0.35">
      <c r="A20" s="58"/>
      <c r="B20" s="58"/>
      <c r="C20" s="57"/>
      <c r="D20" s="57"/>
      <c r="E20" s="57"/>
      <c r="F20" s="57"/>
      <c r="G20" s="43" t="s">
        <v>99</v>
      </c>
      <c r="H20" s="43">
        <v>0</v>
      </c>
      <c r="I20" s="43" t="s">
        <v>100</v>
      </c>
      <c r="J20" s="12">
        <v>4</v>
      </c>
      <c r="K20" s="43">
        <v>1</v>
      </c>
      <c r="L20" s="43">
        <v>0</v>
      </c>
      <c r="M20" s="43">
        <f>L20</f>
        <v>0</v>
      </c>
      <c r="N20" s="17">
        <f>M20/K20</f>
        <v>0</v>
      </c>
      <c r="O20" s="65"/>
      <c r="P20" s="69">
        <f>M20/J20</f>
        <v>0</v>
      </c>
      <c r="Q20" s="57"/>
      <c r="R20" s="58"/>
      <c r="S20" s="57"/>
      <c r="T20" s="13" t="s">
        <v>190</v>
      </c>
      <c r="U20" s="12">
        <f>K20</f>
        <v>1</v>
      </c>
      <c r="V20" s="16">
        <v>44105</v>
      </c>
      <c r="W20" s="16">
        <v>45261</v>
      </c>
      <c r="X20" s="17">
        <f>K20/J20</f>
        <v>0.25</v>
      </c>
      <c r="Y20" s="43">
        <v>0</v>
      </c>
      <c r="Z20" s="17">
        <f>Y20/U20</f>
        <v>0</v>
      </c>
      <c r="AA20" s="65"/>
      <c r="AB20" s="70"/>
      <c r="AC20" s="70"/>
      <c r="AD20" s="70"/>
      <c r="AE20" s="70"/>
      <c r="AF20" s="70"/>
      <c r="AG20" s="70"/>
      <c r="AH20" s="70"/>
      <c r="AI20" s="43"/>
      <c r="AJ20" s="43" t="s">
        <v>58</v>
      </c>
      <c r="AK20" s="43" t="s">
        <v>120</v>
      </c>
      <c r="AL20" s="43" t="s">
        <v>54</v>
      </c>
      <c r="AM20" s="18">
        <v>0</v>
      </c>
      <c r="AN20" s="43" t="s">
        <v>149</v>
      </c>
      <c r="AO20" s="43" t="s">
        <v>150</v>
      </c>
      <c r="AP20" s="43"/>
      <c r="AQ20" s="43"/>
      <c r="AR20" s="43"/>
      <c r="AS20" s="5"/>
      <c r="AT20" s="5"/>
      <c r="AU20" s="5"/>
      <c r="AV20" s="5"/>
      <c r="AW20" s="5"/>
      <c r="AX20" s="5"/>
      <c r="AY20" s="5"/>
    </row>
    <row r="21" spans="1:52" s="6" customFormat="1" ht="153" customHeight="1" x14ac:dyDescent="0.35">
      <c r="A21" s="58"/>
      <c r="B21" s="58"/>
      <c r="C21" s="57"/>
      <c r="D21" s="57"/>
      <c r="E21" s="57"/>
      <c r="F21" s="57"/>
      <c r="G21" s="43" t="s">
        <v>101</v>
      </c>
      <c r="H21" s="43">
        <v>0</v>
      </c>
      <c r="I21" s="43" t="s">
        <v>102</v>
      </c>
      <c r="J21" s="12">
        <v>1</v>
      </c>
      <c r="K21" s="43" t="s">
        <v>141</v>
      </c>
      <c r="L21" s="43">
        <v>0</v>
      </c>
      <c r="M21" s="43"/>
      <c r="N21" s="43"/>
      <c r="O21" s="65"/>
      <c r="P21" s="69"/>
      <c r="Q21" s="57"/>
      <c r="R21" s="58"/>
      <c r="S21" s="57"/>
      <c r="T21" s="13" t="s">
        <v>191</v>
      </c>
      <c r="U21" s="12" t="s">
        <v>141</v>
      </c>
      <c r="V21" s="16">
        <v>44927</v>
      </c>
      <c r="W21" s="16">
        <v>45261</v>
      </c>
      <c r="X21" s="17" t="s">
        <v>141</v>
      </c>
      <c r="Y21" s="43">
        <v>0</v>
      </c>
      <c r="Z21" s="43"/>
      <c r="AA21" s="65"/>
      <c r="AB21" s="70"/>
      <c r="AC21" s="70"/>
      <c r="AD21" s="70"/>
      <c r="AE21" s="70"/>
      <c r="AF21" s="70"/>
      <c r="AG21" s="70"/>
      <c r="AH21" s="70"/>
      <c r="AI21" s="43"/>
      <c r="AJ21" s="43" t="s">
        <v>58</v>
      </c>
      <c r="AK21" s="43" t="s">
        <v>120</v>
      </c>
      <c r="AL21" s="43" t="s">
        <v>122</v>
      </c>
      <c r="AM21" s="18">
        <v>0</v>
      </c>
      <c r="AN21" s="43" t="s">
        <v>149</v>
      </c>
      <c r="AO21" s="43" t="s">
        <v>150</v>
      </c>
      <c r="AP21" s="43"/>
      <c r="AQ21" s="43"/>
      <c r="AR21" s="43" t="s">
        <v>230</v>
      </c>
      <c r="AS21" s="5"/>
      <c r="AT21" s="5"/>
      <c r="AU21" s="5"/>
      <c r="AV21" s="5"/>
      <c r="AW21" s="5"/>
      <c r="AX21" s="5"/>
      <c r="AY21" s="5"/>
    </row>
    <row r="22" spans="1:52" s="6" customFormat="1" ht="135.75" customHeight="1" x14ac:dyDescent="0.35">
      <c r="A22" s="58"/>
      <c r="B22" s="58"/>
      <c r="C22" s="57"/>
      <c r="D22" s="57"/>
      <c r="E22" s="57"/>
      <c r="F22" s="57"/>
      <c r="G22" s="43" t="s">
        <v>103</v>
      </c>
      <c r="H22" s="43">
        <v>0</v>
      </c>
      <c r="I22" s="43" t="s">
        <v>104</v>
      </c>
      <c r="J22" s="12">
        <v>1</v>
      </c>
      <c r="K22" s="43">
        <v>0.25</v>
      </c>
      <c r="L22" s="43">
        <v>0</v>
      </c>
      <c r="M22" s="43">
        <f t="shared" ref="M22:M31" si="1">L22</f>
        <v>0</v>
      </c>
      <c r="N22" s="17">
        <f t="shared" ref="N22:N31" si="2">M22/K22</f>
        <v>0</v>
      </c>
      <c r="O22" s="65"/>
      <c r="P22" s="71">
        <f t="shared" ref="P22:P32" si="3">M22/J22</f>
        <v>0</v>
      </c>
      <c r="Q22" s="57"/>
      <c r="R22" s="58"/>
      <c r="S22" s="57"/>
      <c r="T22" s="13" t="s">
        <v>192</v>
      </c>
      <c r="U22" s="12" t="s">
        <v>176</v>
      </c>
      <c r="V22" s="16">
        <v>44105</v>
      </c>
      <c r="W22" s="16">
        <v>45261</v>
      </c>
      <c r="X22" s="17">
        <f>K22/J22</f>
        <v>0.25</v>
      </c>
      <c r="Y22" s="43">
        <v>0</v>
      </c>
      <c r="Z22" s="17" t="e">
        <f>Y22/U22</f>
        <v>#VALUE!</v>
      </c>
      <c r="AA22" s="72"/>
      <c r="AB22" s="73"/>
      <c r="AC22" s="73"/>
      <c r="AD22" s="73"/>
      <c r="AE22" s="73"/>
      <c r="AF22" s="73"/>
      <c r="AG22" s="73"/>
      <c r="AH22" s="73"/>
      <c r="AI22" s="43"/>
      <c r="AJ22" s="43" t="s">
        <v>58</v>
      </c>
      <c r="AK22" s="43" t="s">
        <v>120</v>
      </c>
      <c r="AL22" s="43" t="s">
        <v>54</v>
      </c>
      <c r="AM22" s="18">
        <v>0</v>
      </c>
      <c r="AN22" s="43" t="s">
        <v>149</v>
      </c>
      <c r="AO22" s="43" t="s">
        <v>150</v>
      </c>
      <c r="AP22" s="43"/>
      <c r="AQ22" s="43"/>
      <c r="AR22" s="43"/>
      <c r="AS22" s="5"/>
      <c r="AT22" s="5"/>
      <c r="AU22" s="5"/>
      <c r="AV22" s="5"/>
      <c r="AW22" s="5"/>
      <c r="AX22" s="5"/>
      <c r="AY22" s="5"/>
    </row>
    <row r="23" spans="1:52" s="6" customFormat="1" ht="156" customHeight="1" x14ac:dyDescent="0.35">
      <c r="A23" s="58"/>
      <c r="B23" s="58"/>
      <c r="C23" s="57"/>
      <c r="D23" s="57"/>
      <c r="E23" s="57"/>
      <c r="F23" s="57" t="s">
        <v>105</v>
      </c>
      <c r="G23" s="43" t="s">
        <v>113</v>
      </c>
      <c r="H23" s="43">
        <v>0</v>
      </c>
      <c r="I23" s="43" t="s">
        <v>115</v>
      </c>
      <c r="J23" s="12">
        <v>1</v>
      </c>
      <c r="K23" s="43">
        <v>0.25</v>
      </c>
      <c r="L23" s="43">
        <v>0</v>
      </c>
      <c r="M23" s="43">
        <f t="shared" si="1"/>
        <v>0</v>
      </c>
      <c r="N23" s="17">
        <f t="shared" si="2"/>
        <v>0</v>
      </c>
      <c r="O23" s="65">
        <f>SUM(N23:N25)/(3)</f>
        <v>0</v>
      </c>
      <c r="P23" s="66">
        <f t="shared" si="3"/>
        <v>0</v>
      </c>
      <c r="Q23" s="57" t="s">
        <v>216</v>
      </c>
      <c r="R23" s="58" t="s">
        <v>209</v>
      </c>
      <c r="S23" s="57" t="s">
        <v>136</v>
      </c>
      <c r="T23" s="13" t="s">
        <v>160</v>
      </c>
      <c r="U23" s="17">
        <v>0.25</v>
      </c>
      <c r="V23" s="16">
        <v>43831</v>
      </c>
      <c r="W23" s="16">
        <v>45261</v>
      </c>
      <c r="X23" s="17">
        <f>K23/J23</f>
        <v>0.25</v>
      </c>
      <c r="Y23" s="38">
        <f>+X23</f>
        <v>0.25</v>
      </c>
      <c r="Z23" s="17">
        <f t="shared" ref="Z23:Z32" si="4">Y23/U23</f>
        <v>1</v>
      </c>
      <c r="AA23" s="67">
        <f>SUM(Z23:Z25/3)</f>
        <v>0.33333333333333331</v>
      </c>
      <c r="AB23" s="68" t="s">
        <v>267</v>
      </c>
      <c r="AC23" s="68" t="s">
        <v>242</v>
      </c>
      <c r="AD23" s="68" t="s">
        <v>266</v>
      </c>
      <c r="AE23" s="74" t="s">
        <v>268</v>
      </c>
      <c r="AF23" s="74" t="s">
        <v>269</v>
      </c>
      <c r="AG23" s="74">
        <v>200000001</v>
      </c>
      <c r="AH23" s="74">
        <v>0</v>
      </c>
      <c r="AI23" s="43">
        <f>AH23/AG23</f>
        <v>0</v>
      </c>
      <c r="AJ23" s="43" t="s">
        <v>58</v>
      </c>
      <c r="AK23" s="43" t="s">
        <v>120</v>
      </c>
      <c r="AL23" s="43" t="s">
        <v>54</v>
      </c>
      <c r="AM23" s="18">
        <v>281</v>
      </c>
      <c r="AN23" s="43" t="s">
        <v>193</v>
      </c>
      <c r="AO23" s="43" t="s">
        <v>148</v>
      </c>
      <c r="AP23" s="43"/>
      <c r="AQ23" s="43"/>
      <c r="AR23" s="43" t="s">
        <v>228</v>
      </c>
      <c r="AS23" s="5"/>
      <c r="AT23" s="5"/>
      <c r="AU23" s="5"/>
      <c r="AV23" s="5"/>
      <c r="AW23" s="5"/>
      <c r="AX23" s="5"/>
      <c r="AY23" s="5"/>
    </row>
    <row r="24" spans="1:52" s="6" customFormat="1" ht="157.5" customHeight="1" x14ac:dyDescent="0.35">
      <c r="A24" s="58"/>
      <c r="B24" s="58"/>
      <c r="C24" s="57"/>
      <c r="D24" s="57"/>
      <c r="E24" s="57"/>
      <c r="F24" s="57"/>
      <c r="G24" s="43" t="s">
        <v>114</v>
      </c>
      <c r="H24" s="43">
        <v>0</v>
      </c>
      <c r="I24" s="43" t="s">
        <v>106</v>
      </c>
      <c r="J24" s="12">
        <v>1</v>
      </c>
      <c r="K24" s="43">
        <v>0.5</v>
      </c>
      <c r="L24" s="43">
        <v>0</v>
      </c>
      <c r="M24" s="43">
        <f t="shared" si="1"/>
        <v>0</v>
      </c>
      <c r="N24" s="17">
        <f t="shared" si="2"/>
        <v>0</v>
      </c>
      <c r="O24" s="65"/>
      <c r="P24" s="69">
        <f t="shared" si="3"/>
        <v>0</v>
      </c>
      <c r="Q24" s="57"/>
      <c r="R24" s="58"/>
      <c r="S24" s="57"/>
      <c r="T24" s="13" t="s">
        <v>161</v>
      </c>
      <c r="U24" s="12">
        <f>K24</f>
        <v>0.5</v>
      </c>
      <c r="V24" s="16">
        <v>44105</v>
      </c>
      <c r="W24" s="16">
        <v>45261</v>
      </c>
      <c r="X24" s="17">
        <v>0.5</v>
      </c>
      <c r="Y24" s="38">
        <f>+X24</f>
        <v>0.5</v>
      </c>
      <c r="Z24" s="17">
        <f t="shared" si="4"/>
        <v>1</v>
      </c>
      <c r="AA24" s="65"/>
      <c r="AB24" s="70"/>
      <c r="AC24" s="70"/>
      <c r="AD24" s="70"/>
      <c r="AE24" s="70"/>
      <c r="AF24" s="70"/>
      <c r="AG24" s="70"/>
      <c r="AH24" s="70"/>
      <c r="AI24" s="43"/>
      <c r="AJ24" s="43" t="s">
        <v>58</v>
      </c>
      <c r="AK24" s="43" t="s">
        <v>120</v>
      </c>
      <c r="AL24" s="43" t="s">
        <v>132</v>
      </c>
      <c r="AM24" s="18">
        <v>40</v>
      </c>
      <c r="AN24" s="43" t="s">
        <v>193</v>
      </c>
      <c r="AO24" s="43" t="s">
        <v>148</v>
      </c>
      <c r="AP24" s="43"/>
      <c r="AQ24" s="43"/>
      <c r="AR24" s="43"/>
      <c r="AS24" s="5"/>
      <c r="AT24" s="5"/>
      <c r="AU24" s="5"/>
      <c r="AV24" s="5"/>
      <c r="AW24" s="5"/>
      <c r="AX24" s="5"/>
      <c r="AY24" s="5"/>
    </row>
    <row r="25" spans="1:52" s="6" customFormat="1" ht="155.25" customHeight="1" x14ac:dyDescent="0.35">
      <c r="A25" s="58"/>
      <c r="B25" s="58"/>
      <c r="C25" s="57"/>
      <c r="D25" s="57"/>
      <c r="E25" s="57"/>
      <c r="F25" s="57"/>
      <c r="G25" s="43" t="s">
        <v>107</v>
      </c>
      <c r="H25" s="43">
        <v>0</v>
      </c>
      <c r="I25" s="43" t="s">
        <v>116</v>
      </c>
      <c r="J25" s="12">
        <v>1</v>
      </c>
      <c r="K25" s="43">
        <v>0.5</v>
      </c>
      <c r="L25" s="43">
        <v>0</v>
      </c>
      <c r="M25" s="43">
        <f t="shared" si="1"/>
        <v>0</v>
      </c>
      <c r="N25" s="17">
        <f t="shared" si="2"/>
        <v>0</v>
      </c>
      <c r="O25" s="65"/>
      <c r="P25" s="71">
        <f t="shared" si="3"/>
        <v>0</v>
      </c>
      <c r="Q25" s="57"/>
      <c r="R25" s="58"/>
      <c r="S25" s="57"/>
      <c r="T25" s="13" t="s">
        <v>162</v>
      </c>
      <c r="U25" s="34">
        <f>K25</f>
        <v>0.5</v>
      </c>
      <c r="V25" s="16">
        <v>43831</v>
      </c>
      <c r="W25" s="20">
        <v>44531</v>
      </c>
      <c r="X25" s="17">
        <f>K25</f>
        <v>0.5</v>
      </c>
      <c r="Y25" s="38">
        <f>+X25</f>
        <v>0.5</v>
      </c>
      <c r="Z25" s="17">
        <f t="shared" si="4"/>
        <v>1</v>
      </c>
      <c r="AA25" s="72"/>
      <c r="AB25" s="73"/>
      <c r="AC25" s="73"/>
      <c r="AD25" s="73"/>
      <c r="AE25" s="73"/>
      <c r="AF25" s="73"/>
      <c r="AG25" s="73"/>
      <c r="AH25" s="73"/>
      <c r="AI25" s="43"/>
      <c r="AJ25" s="43" t="s">
        <v>58</v>
      </c>
      <c r="AK25" s="43" t="s">
        <v>120</v>
      </c>
      <c r="AL25" s="43" t="s">
        <v>54</v>
      </c>
      <c r="AM25" s="18">
        <v>200</v>
      </c>
      <c r="AN25" s="43" t="s">
        <v>193</v>
      </c>
      <c r="AO25" s="43" t="s">
        <v>148</v>
      </c>
      <c r="AP25" s="43"/>
      <c r="AQ25" s="43"/>
      <c r="AR25" s="43" t="s">
        <v>228</v>
      </c>
      <c r="AS25" s="5"/>
      <c r="AT25" s="5"/>
      <c r="AU25" s="5"/>
      <c r="AV25" s="5"/>
      <c r="AW25" s="5"/>
      <c r="AX25" s="5"/>
      <c r="AY25" s="5"/>
    </row>
    <row r="26" spans="1:52" s="6" customFormat="1" ht="176.25" customHeight="1" x14ac:dyDescent="0.35">
      <c r="A26" s="75" t="s">
        <v>20</v>
      </c>
      <c r="B26" s="75" t="s">
        <v>21</v>
      </c>
      <c r="C26" s="43" t="s">
        <v>29</v>
      </c>
      <c r="D26" s="38">
        <v>0.08</v>
      </c>
      <c r="E26" s="76" t="s">
        <v>23</v>
      </c>
      <c r="F26" s="77" t="s">
        <v>123</v>
      </c>
      <c r="G26" s="76" t="s">
        <v>111</v>
      </c>
      <c r="H26" s="78">
        <v>931838490672</v>
      </c>
      <c r="I26" s="76" t="s">
        <v>38</v>
      </c>
      <c r="J26" s="19">
        <v>1047261338899</v>
      </c>
      <c r="K26" s="19">
        <v>261815334724.75</v>
      </c>
      <c r="L26" s="22">
        <v>301369379123</v>
      </c>
      <c r="M26" s="22">
        <f t="shared" si="1"/>
        <v>301369379123</v>
      </c>
      <c r="N26" s="79">
        <f t="shared" si="2"/>
        <v>1.1510761179815296</v>
      </c>
      <c r="O26" s="65">
        <f>SUM(N26:N31)/(6)</f>
        <v>0.70541404269689456</v>
      </c>
      <c r="P26" s="80">
        <f t="shared" si="3"/>
        <v>0.28776902949538241</v>
      </c>
      <c r="Q26" s="57" t="s">
        <v>56</v>
      </c>
      <c r="R26" s="58" t="s">
        <v>133</v>
      </c>
      <c r="S26" s="57" t="s">
        <v>57</v>
      </c>
      <c r="T26" s="13" t="s">
        <v>177</v>
      </c>
      <c r="U26" s="29">
        <f>K26</f>
        <v>261815334724.75</v>
      </c>
      <c r="V26" s="16">
        <v>43862</v>
      </c>
      <c r="W26" s="16">
        <v>45261</v>
      </c>
      <c r="X26" s="17">
        <f t="shared" ref="X26:X32" si="5">K26/J26</f>
        <v>0.25</v>
      </c>
      <c r="Y26" s="36">
        <v>301369379123</v>
      </c>
      <c r="Z26" s="17">
        <f t="shared" si="4"/>
        <v>1.1510761179815296</v>
      </c>
      <c r="AA26" s="67">
        <f>SUM(Z26:Z31)/6</f>
        <v>0.7604140426968945</v>
      </c>
      <c r="AB26" s="68" t="s">
        <v>247</v>
      </c>
      <c r="AC26" s="68" t="s">
        <v>242</v>
      </c>
      <c r="AD26" s="68" t="s">
        <v>246</v>
      </c>
      <c r="AE26" s="74" t="s">
        <v>248</v>
      </c>
      <c r="AF26" s="74" t="s">
        <v>249</v>
      </c>
      <c r="AG26" s="74">
        <v>14430866327</v>
      </c>
      <c r="AH26" s="74">
        <v>3507539707</v>
      </c>
      <c r="AI26" s="17">
        <f>AH26/AG26</f>
        <v>0.24305815240194067</v>
      </c>
      <c r="AJ26" s="43" t="s">
        <v>41</v>
      </c>
      <c r="AK26" s="43" t="s">
        <v>120</v>
      </c>
      <c r="AL26" s="77" t="s">
        <v>55</v>
      </c>
      <c r="AM26" s="18">
        <v>2201.5557289424328</v>
      </c>
      <c r="AN26" s="43" t="s">
        <v>145</v>
      </c>
      <c r="AO26" s="43" t="s">
        <v>152</v>
      </c>
      <c r="AP26" s="43"/>
      <c r="AQ26" s="81">
        <v>3211165272</v>
      </c>
      <c r="AR26" s="43" t="s">
        <v>277</v>
      </c>
      <c r="AS26" s="82"/>
      <c r="AT26" s="82"/>
      <c r="AU26" s="82"/>
      <c r="AV26" s="83"/>
      <c r="AW26" s="5"/>
      <c r="AX26" s="5"/>
      <c r="AY26" s="5"/>
    </row>
    <row r="27" spans="1:52" s="6" customFormat="1" ht="161.25" customHeight="1" x14ac:dyDescent="0.35">
      <c r="A27" s="75"/>
      <c r="B27" s="75"/>
      <c r="C27" s="43" t="s">
        <v>30</v>
      </c>
      <c r="D27" s="38">
        <v>0.08</v>
      </c>
      <c r="E27" s="76" t="s">
        <v>24</v>
      </c>
      <c r="F27" s="77"/>
      <c r="G27" s="76" t="s">
        <v>112</v>
      </c>
      <c r="H27" s="78">
        <v>1052980949605</v>
      </c>
      <c r="I27" s="76" t="s">
        <v>39</v>
      </c>
      <c r="J27" s="19">
        <v>1189376917533</v>
      </c>
      <c r="K27" s="19">
        <v>297344229383.25</v>
      </c>
      <c r="L27" s="22">
        <v>272452407575</v>
      </c>
      <c r="M27" s="22">
        <f t="shared" si="1"/>
        <v>272452407575</v>
      </c>
      <c r="N27" s="79">
        <f t="shared" si="2"/>
        <v>0.91628617827936165</v>
      </c>
      <c r="O27" s="65"/>
      <c r="P27" s="84">
        <f t="shared" si="3"/>
        <v>0.22907154456984041</v>
      </c>
      <c r="Q27" s="57"/>
      <c r="R27" s="58"/>
      <c r="S27" s="57"/>
      <c r="T27" s="13" t="s">
        <v>177</v>
      </c>
      <c r="U27" s="19">
        <f t="shared" ref="U27:U31" si="6">K27</f>
        <v>297344229383.25</v>
      </c>
      <c r="V27" s="16">
        <v>43862</v>
      </c>
      <c r="W27" s="16">
        <v>45261</v>
      </c>
      <c r="X27" s="17">
        <f t="shared" si="5"/>
        <v>0.25</v>
      </c>
      <c r="Y27" s="36">
        <v>272452407575</v>
      </c>
      <c r="Z27" s="17">
        <f t="shared" si="4"/>
        <v>0.91628617827936165</v>
      </c>
      <c r="AA27" s="65"/>
      <c r="AB27" s="70" t="s">
        <v>250</v>
      </c>
      <c r="AC27" s="70" t="s">
        <v>251</v>
      </c>
      <c r="AD27" s="70" t="s">
        <v>246</v>
      </c>
      <c r="AE27" s="85" t="s">
        <v>252</v>
      </c>
      <c r="AF27" s="85" t="s">
        <v>253</v>
      </c>
      <c r="AG27" s="70"/>
      <c r="AH27" s="70"/>
      <c r="AI27" s="17"/>
      <c r="AJ27" s="43" t="s">
        <v>41</v>
      </c>
      <c r="AK27" s="43" t="s">
        <v>120</v>
      </c>
      <c r="AL27" s="77"/>
      <c r="AM27" s="18">
        <v>2201.5557289424328</v>
      </c>
      <c r="AN27" s="43" t="s">
        <v>145</v>
      </c>
      <c r="AO27" s="43" t="s">
        <v>152</v>
      </c>
      <c r="AP27" s="43"/>
      <c r="AQ27" s="81">
        <v>3211165272</v>
      </c>
      <c r="AR27" s="43" t="s">
        <v>278</v>
      </c>
      <c r="AS27" s="82"/>
      <c r="AT27" s="82"/>
      <c r="AU27" s="82"/>
      <c r="AV27" s="5"/>
      <c r="AW27" s="86"/>
      <c r="AX27" s="86"/>
      <c r="AY27" s="5"/>
      <c r="AZ27" s="87"/>
    </row>
    <row r="28" spans="1:52" s="6" customFormat="1" ht="160.5" customHeight="1" x14ac:dyDescent="0.35">
      <c r="A28" s="75"/>
      <c r="B28" s="75"/>
      <c r="C28" s="43" t="s">
        <v>31</v>
      </c>
      <c r="D28" s="38">
        <v>7.0000000000000007E-2</v>
      </c>
      <c r="E28" s="76" t="s">
        <v>25</v>
      </c>
      <c r="F28" s="77"/>
      <c r="G28" s="76" t="s">
        <v>35</v>
      </c>
      <c r="H28" s="78">
        <v>33340137211</v>
      </c>
      <c r="I28" s="76" t="s">
        <v>119</v>
      </c>
      <c r="J28" s="88">
        <v>14454734972</v>
      </c>
      <c r="K28" s="19">
        <v>3613683743</v>
      </c>
      <c r="L28" s="22">
        <v>5555256202</v>
      </c>
      <c r="M28" s="22">
        <f t="shared" si="1"/>
        <v>5555256202</v>
      </c>
      <c r="N28" s="79">
        <f t="shared" si="2"/>
        <v>1.5372834473301611</v>
      </c>
      <c r="O28" s="65"/>
      <c r="P28" s="84">
        <f t="shared" si="3"/>
        <v>0.38432086183254027</v>
      </c>
      <c r="Q28" s="57"/>
      <c r="R28" s="58"/>
      <c r="S28" s="57"/>
      <c r="T28" s="13" t="s">
        <v>177</v>
      </c>
      <c r="U28" s="19">
        <f t="shared" si="6"/>
        <v>3613683743</v>
      </c>
      <c r="V28" s="16">
        <v>43862</v>
      </c>
      <c r="W28" s="16">
        <v>45261</v>
      </c>
      <c r="X28" s="17">
        <f t="shared" si="5"/>
        <v>0.25</v>
      </c>
      <c r="Y28" s="36">
        <v>5555256202</v>
      </c>
      <c r="Z28" s="17">
        <f t="shared" si="4"/>
        <v>1.5372834473301611</v>
      </c>
      <c r="AA28" s="65"/>
      <c r="AB28" s="70" t="s">
        <v>255</v>
      </c>
      <c r="AC28" s="70" t="s">
        <v>254</v>
      </c>
      <c r="AD28" s="70" t="s">
        <v>246</v>
      </c>
      <c r="AE28" s="70" t="s">
        <v>256</v>
      </c>
      <c r="AF28" s="70" t="s">
        <v>257</v>
      </c>
      <c r="AG28" s="70"/>
      <c r="AH28" s="70"/>
      <c r="AI28" s="17"/>
      <c r="AJ28" s="43" t="s">
        <v>41</v>
      </c>
      <c r="AK28" s="43" t="s">
        <v>120</v>
      </c>
      <c r="AL28" s="77"/>
      <c r="AM28" s="18">
        <v>880.62229157697311</v>
      </c>
      <c r="AN28" s="43" t="s">
        <v>145</v>
      </c>
      <c r="AO28" s="43" t="s">
        <v>152</v>
      </c>
      <c r="AP28" s="43"/>
      <c r="AQ28" s="81">
        <v>3211165272</v>
      </c>
      <c r="AR28" s="43" t="s">
        <v>279</v>
      </c>
      <c r="AS28" s="82"/>
      <c r="AT28" s="82"/>
      <c r="AU28" s="82"/>
      <c r="AV28" s="5"/>
      <c r="AW28" s="5"/>
      <c r="AX28" s="5"/>
      <c r="AY28" s="5"/>
      <c r="AZ28" s="87"/>
    </row>
    <row r="29" spans="1:52" s="6" customFormat="1" ht="168" customHeight="1" x14ac:dyDescent="0.35">
      <c r="A29" s="75"/>
      <c r="B29" s="75"/>
      <c r="C29" s="43" t="s">
        <v>32</v>
      </c>
      <c r="D29" s="38">
        <v>7.0000000000000007E-2</v>
      </c>
      <c r="E29" s="76" t="s">
        <v>26</v>
      </c>
      <c r="F29" s="77"/>
      <c r="G29" s="76" t="s">
        <v>174</v>
      </c>
      <c r="H29" s="78">
        <v>141298575616</v>
      </c>
      <c r="I29" s="76" t="s">
        <v>118</v>
      </c>
      <c r="J29" s="88">
        <v>176659841306</v>
      </c>
      <c r="K29" s="19">
        <v>44164960326.5</v>
      </c>
      <c r="L29" s="22">
        <v>27728463000</v>
      </c>
      <c r="M29" s="22">
        <f t="shared" si="1"/>
        <v>27728463000</v>
      </c>
      <c r="N29" s="79">
        <f t="shared" si="2"/>
        <v>0.62783851259031431</v>
      </c>
      <c r="O29" s="65"/>
      <c r="P29" s="84">
        <f t="shared" si="3"/>
        <v>0.15695962814757858</v>
      </c>
      <c r="Q29" s="57"/>
      <c r="R29" s="58"/>
      <c r="S29" s="57"/>
      <c r="T29" s="13" t="s">
        <v>177</v>
      </c>
      <c r="U29" s="19">
        <f t="shared" si="6"/>
        <v>44164960326.5</v>
      </c>
      <c r="V29" s="16">
        <v>43862</v>
      </c>
      <c r="W29" s="16">
        <v>45261</v>
      </c>
      <c r="X29" s="17">
        <f t="shared" si="5"/>
        <v>0.25</v>
      </c>
      <c r="Y29" s="36">
        <v>27728463000</v>
      </c>
      <c r="Z29" s="17">
        <f t="shared" si="4"/>
        <v>0.62783851259031431</v>
      </c>
      <c r="AA29" s="65"/>
      <c r="AB29" s="70" t="s">
        <v>258</v>
      </c>
      <c r="AC29" s="70" t="s">
        <v>259</v>
      </c>
      <c r="AD29" s="70" t="s">
        <v>246</v>
      </c>
      <c r="AE29" s="85">
        <v>190088331</v>
      </c>
      <c r="AF29" s="85">
        <v>0</v>
      </c>
      <c r="AG29" s="70"/>
      <c r="AH29" s="70"/>
      <c r="AI29" s="17"/>
      <c r="AJ29" s="43" t="s">
        <v>41</v>
      </c>
      <c r="AK29" s="43" t="s">
        <v>120</v>
      </c>
      <c r="AL29" s="77"/>
      <c r="AM29" s="18">
        <v>3522.4891663078924</v>
      </c>
      <c r="AN29" s="43" t="s">
        <v>145</v>
      </c>
      <c r="AO29" s="43" t="s">
        <v>152</v>
      </c>
      <c r="AP29" s="43"/>
      <c r="AQ29" s="81">
        <v>3211165272</v>
      </c>
      <c r="AR29" s="43" t="s">
        <v>280</v>
      </c>
      <c r="AS29" s="82"/>
      <c r="AT29" s="82"/>
      <c r="AU29" s="82"/>
      <c r="AV29" s="5"/>
      <c r="AW29" s="5"/>
      <c r="AX29" s="5"/>
      <c r="AY29" s="5"/>
      <c r="AZ29" s="87"/>
    </row>
    <row r="30" spans="1:52" s="6" customFormat="1" ht="174" x14ac:dyDescent="0.35">
      <c r="A30" s="75"/>
      <c r="B30" s="75"/>
      <c r="C30" s="43" t="s">
        <v>33</v>
      </c>
      <c r="D30" s="38">
        <v>7.0000000000000007E-2</v>
      </c>
      <c r="E30" s="76" t="s">
        <v>27</v>
      </c>
      <c r="F30" s="77"/>
      <c r="G30" s="76" t="s">
        <v>36</v>
      </c>
      <c r="H30" s="43">
        <v>0</v>
      </c>
      <c r="I30" s="76" t="s">
        <v>117</v>
      </c>
      <c r="J30" s="89">
        <v>1</v>
      </c>
      <c r="K30" s="43">
        <v>0.5</v>
      </c>
      <c r="L30" s="43">
        <v>0</v>
      </c>
      <c r="M30" s="43">
        <f t="shared" si="1"/>
        <v>0</v>
      </c>
      <c r="N30" s="17">
        <f t="shared" si="2"/>
        <v>0</v>
      </c>
      <c r="O30" s="65"/>
      <c r="P30" s="84">
        <f t="shared" si="3"/>
        <v>0</v>
      </c>
      <c r="Q30" s="57"/>
      <c r="R30" s="58"/>
      <c r="S30" s="57"/>
      <c r="T30" s="13" t="s">
        <v>178</v>
      </c>
      <c r="U30" s="12">
        <f t="shared" si="6"/>
        <v>0.5</v>
      </c>
      <c r="V30" s="16">
        <v>43862</v>
      </c>
      <c r="W30" s="16">
        <v>45261</v>
      </c>
      <c r="X30" s="17">
        <f t="shared" si="5"/>
        <v>0.5</v>
      </c>
      <c r="Y30" s="17">
        <v>0</v>
      </c>
      <c r="Z30" s="17">
        <f t="shared" si="4"/>
        <v>0</v>
      </c>
      <c r="AA30" s="65"/>
      <c r="AB30" s="70" t="s">
        <v>260</v>
      </c>
      <c r="AC30" s="70" t="s">
        <v>261</v>
      </c>
      <c r="AD30" s="70" t="s">
        <v>246</v>
      </c>
      <c r="AE30" s="85">
        <v>42650000</v>
      </c>
      <c r="AF30" s="85">
        <v>0</v>
      </c>
      <c r="AG30" s="70"/>
      <c r="AH30" s="70"/>
      <c r="AI30" s="17"/>
      <c r="AJ30" s="43" t="s">
        <v>41</v>
      </c>
      <c r="AK30" s="43" t="s">
        <v>120</v>
      </c>
      <c r="AL30" s="77"/>
      <c r="AM30" s="18">
        <v>4403.1114578848656</v>
      </c>
      <c r="AN30" s="43" t="s">
        <v>145</v>
      </c>
      <c r="AO30" s="43" t="s">
        <v>152</v>
      </c>
      <c r="AP30" s="43"/>
      <c r="AQ30" s="81">
        <v>3211165272</v>
      </c>
      <c r="AR30" s="43"/>
      <c r="AS30" s="82"/>
      <c r="AT30" s="82"/>
      <c r="AU30" s="82"/>
      <c r="AV30" s="5"/>
      <c r="AW30" s="5"/>
      <c r="AX30" s="5"/>
      <c r="AY30" s="5"/>
      <c r="AZ30" s="87"/>
    </row>
    <row r="31" spans="1:52" s="76" customFormat="1" ht="174" x14ac:dyDescent="0.35">
      <c r="A31" s="75"/>
      <c r="B31" s="75"/>
      <c r="C31" s="43" t="s">
        <v>34</v>
      </c>
      <c r="D31" s="38">
        <v>0</v>
      </c>
      <c r="E31" s="76" t="s">
        <v>28</v>
      </c>
      <c r="F31" s="77"/>
      <c r="G31" s="76" t="s">
        <v>37</v>
      </c>
      <c r="H31" s="43">
        <v>0</v>
      </c>
      <c r="I31" s="76" t="s">
        <v>40</v>
      </c>
      <c r="J31" s="89">
        <v>3</v>
      </c>
      <c r="K31" s="43">
        <v>1</v>
      </c>
      <c r="L31" s="43">
        <v>0</v>
      </c>
      <c r="M31" s="43">
        <f t="shared" si="1"/>
        <v>0</v>
      </c>
      <c r="N31" s="17">
        <f t="shared" si="2"/>
        <v>0</v>
      </c>
      <c r="O31" s="65"/>
      <c r="P31" s="90">
        <f t="shared" si="3"/>
        <v>0</v>
      </c>
      <c r="Q31" s="57"/>
      <c r="R31" s="58"/>
      <c r="S31" s="57"/>
      <c r="T31" s="14" t="s">
        <v>179</v>
      </c>
      <c r="U31" s="12">
        <f t="shared" si="6"/>
        <v>1</v>
      </c>
      <c r="V31" s="16">
        <v>43862</v>
      </c>
      <c r="W31" s="16">
        <v>45261</v>
      </c>
      <c r="X31" s="17">
        <f t="shared" si="5"/>
        <v>0.33333333333333331</v>
      </c>
      <c r="Y31" s="17">
        <v>0.33</v>
      </c>
      <c r="Z31" s="17">
        <f t="shared" si="4"/>
        <v>0.33</v>
      </c>
      <c r="AA31" s="72"/>
      <c r="AB31" s="73" t="s">
        <v>262</v>
      </c>
      <c r="AC31" s="73" t="s">
        <v>263</v>
      </c>
      <c r="AD31" s="73" t="s">
        <v>246</v>
      </c>
      <c r="AE31" s="91">
        <v>11582631</v>
      </c>
      <c r="AF31" s="73"/>
      <c r="AG31" s="73"/>
      <c r="AH31" s="73"/>
      <c r="AI31" s="17"/>
      <c r="AJ31" s="43" t="s">
        <v>41</v>
      </c>
      <c r="AK31" s="43" t="s">
        <v>120</v>
      </c>
      <c r="AL31" s="77"/>
      <c r="AM31" s="18">
        <v>4403.1114578848656</v>
      </c>
      <c r="AN31" s="43" t="s">
        <v>145</v>
      </c>
      <c r="AO31" s="43" t="s">
        <v>152</v>
      </c>
      <c r="AP31" s="43"/>
      <c r="AQ31" s="81">
        <v>3211165272</v>
      </c>
      <c r="AR31" s="43" t="s">
        <v>273</v>
      </c>
      <c r="AS31" s="92"/>
      <c r="AT31" s="92"/>
      <c r="AU31" s="92"/>
      <c r="AV31" s="93"/>
      <c r="AW31" s="93"/>
      <c r="AX31" s="93"/>
      <c r="AY31" s="93"/>
      <c r="AZ31" s="87"/>
    </row>
    <row r="32" spans="1:52" s="76" customFormat="1" ht="191.25" customHeight="1" x14ac:dyDescent="0.35">
      <c r="A32" s="75"/>
      <c r="B32" s="75"/>
      <c r="C32" s="43" t="s">
        <v>29</v>
      </c>
      <c r="D32" s="38">
        <v>0.08</v>
      </c>
      <c r="E32" s="76" t="s">
        <v>51</v>
      </c>
      <c r="F32" s="76" t="s">
        <v>22</v>
      </c>
      <c r="G32" s="76" t="s">
        <v>42</v>
      </c>
      <c r="H32" s="78">
        <v>54000000000</v>
      </c>
      <c r="I32" s="76" t="s">
        <v>43</v>
      </c>
      <c r="J32" s="88">
        <v>396000000000</v>
      </c>
      <c r="K32" s="19">
        <v>99000000000</v>
      </c>
      <c r="L32" s="94" t="s">
        <v>199</v>
      </c>
      <c r="M32" s="95">
        <v>62165554098</v>
      </c>
      <c r="N32" s="96">
        <f>M32/K32</f>
        <v>0.62793488987878787</v>
      </c>
      <c r="O32" s="70">
        <f>N32</f>
        <v>0.62793488987878787</v>
      </c>
      <c r="P32" s="96">
        <f t="shared" si="3"/>
        <v>0.15698372246969697</v>
      </c>
      <c r="Q32" s="43" t="s">
        <v>138</v>
      </c>
      <c r="R32" s="42"/>
      <c r="S32" s="43" t="s">
        <v>180</v>
      </c>
      <c r="T32" s="97" t="s">
        <v>181</v>
      </c>
      <c r="U32" s="22">
        <f>K32</f>
        <v>99000000000</v>
      </c>
      <c r="V32" s="16">
        <v>43862</v>
      </c>
      <c r="W32" s="16">
        <v>45261</v>
      </c>
      <c r="X32" s="17">
        <f t="shared" si="5"/>
        <v>0.25</v>
      </c>
      <c r="Y32" s="36">
        <v>62165554098</v>
      </c>
      <c r="Z32" s="17">
        <f t="shared" si="4"/>
        <v>0.62793488987878787</v>
      </c>
      <c r="AA32" s="17">
        <f>Z32</f>
        <v>0.62793488987878787</v>
      </c>
      <c r="AB32" s="17" t="s">
        <v>264</v>
      </c>
      <c r="AC32" s="17" t="s">
        <v>242</v>
      </c>
      <c r="AD32" s="17" t="s">
        <v>265</v>
      </c>
      <c r="AE32" s="36">
        <v>38072771448.239998</v>
      </c>
      <c r="AF32" s="36">
        <v>36822819372.599998</v>
      </c>
      <c r="AG32" s="36">
        <v>38072771448.239998</v>
      </c>
      <c r="AH32" s="36">
        <v>36822819372.599998</v>
      </c>
      <c r="AI32" s="17">
        <f>AH32/AG32</f>
        <v>0.96716939618279929</v>
      </c>
      <c r="AJ32" s="43" t="s">
        <v>41</v>
      </c>
      <c r="AK32" s="43" t="s">
        <v>120</v>
      </c>
      <c r="AL32" s="43" t="s">
        <v>54</v>
      </c>
      <c r="AM32" s="19">
        <v>38072.771448239102</v>
      </c>
      <c r="AN32" s="43" t="s">
        <v>147</v>
      </c>
      <c r="AO32" s="43" t="s">
        <v>152</v>
      </c>
      <c r="AP32" s="43"/>
      <c r="AQ32" s="98">
        <v>2361143767</v>
      </c>
      <c r="AR32" s="43" t="s">
        <v>200</v>
      </c>
      <c r="AS32" s="92"/>
      <c r="AT32" s="92"/>
      <c r="AU32" s="92"/>
      <c r="AV32" s="93"/>
      <c r="AW32" s="93"/>
      <c r="AX32" s="93"/>
      <c r="AY32" s="93"/>
      <c r="AZ32" s="87"/>
    </row>
    <row r="33" spans="1:61" s="6" customFormat="1" ht="166.5" customHeight="1" x14ac:dyDescent="0.35">
      <c r="A33" s="75" t="s">
        <v>44</v>
      </c>
      <c r="B33" s="75" t="s">
        <v>124</v>
      </c>
      <c r="C33" s="76" t="s">
        <v>47</v>
      </c>
      <c r="D33" s="76" t="s">
        <v>49</v>
      </c>
      <c r="E33" s="76" t="s">
        <v>48</v>
      </c>
      <c r="F33" s="76" t="s">
        <v>45</v>
      </c>
      <c r="G33" s="76" t="s">
        <v>50</v>
      </c>
      <c r="H33" s="59">
        <v>0</v>
      </c>
      <c r="I33" s="76" t="s">
        <v>52</v>
      </c>
      <c r="J33" s="89">
        <v>33</v>
      </c>
      <c r="K33" s="59" t="s">
        <v>141</v>
      </c>
      <c r="L33" s="59">
        <v>0</v>
      </c>
      <c r="M33" s="99"/>
      <c r="N33" s="99"/>
      <c r="O33" s="70"/>
      <c r="P33" s="99"/>
      <c r="Q33" s="100" t="s">
        <v>217</v>
      </c>
      <c r="R33" s="101" t="s">
        <v>210</v>
      </c>
      <c r="S33" s="100" t="s">
        <v>221</v>
      </c>
      <c r="T33" s="102" t="s">
        <v>182</v>
      </c>
      <c r="U33" s="12" t="str">
        <f>K33</f>
        <v>NP</v>
      </c>
      <c r="V33" s="16">
        <v>44197</v>
      </c>
      <c r="W33" s="16">
        <v>45261</v>
      </c>
      <c r="X33" s="17" t="s">
        <v>141</v>
      </c>
      <c r="Y33" s="17">
        <v>0</v>
      </c>
      <c r="Z33" s="17"/>
      <c r="AA33" s="17"/>
      <c r="AB33" s="17"/>
      <c r="AC33" s="17"/>
      <c r="AD33" s="17"/>
      <c r="AE33" s="36"/>
      <c r="AF33" s="36"/>
      <c r="AG33" s="17"/>
      <c r="AH33" s="17"/>
      <c r="AI33" s="17"/>
      <c r="AJ33" s="43" t="s">
        <v>41</v>
      </c>
      <c r="AK33" s="76" t="s">
        <v>120</v>
      </c>
      <c r="AL33" s="76" t="s">
        <v>54</v>
      </c>
      <c r="AM33" s="19">
        <v>0</v>
      </c>
      <c r="AN33" s="76" t="s">
        <v>155</v>
      </c>
      <c r="AO33" s="76" t="s">
        <v>156</v>
      </c>
      <c r="AP33" s="76"/>
      <c r="AQ33" s="76"/>
      <c r="AR33" s="76" t="s">
        <v>228</v>
      </c>
      <c r="AS33" s="5"/>
      <c r="AT33" s="5"/>
      <c r="AU33" s="5"/>
      <c r="AV33" s="5"/>
      <c r="AW33" s="5"/>
      <c r="AX33" s="5"/>
      <c r="AY33" s="5"/>
    </row>
    <row r="34" spans="1:61" s="6" customFormat="1" ht="159.75" customHeight="1" x14ac:dyDescent="0.35">
      <c r="A34" s="75"/>
      <c r="B34" s="75"/>
      <c r="C34" s="76" t="s">
        <v>47</v>
      </c>
      <c r="D34" s="76" t="s">
        <v>49</v>
      </c>
      <c r="E34" s="76" t="s">
        <v>48</v>
      </c>
      <c r="F34" s="76" t="s">
        <v>46</v>
      </c>
      <c r="G34" s="76" t="s">
        <v>125</v>
      </c>
      <c r="H34" s="76">
        <v>0</v>
      </c>
      <c r="I34" s="76" t="s">
        <v>53</v>
      </c>
      <c r="J34" s="89">
        <v>2</v>
      </c>
      <c r="K34" s="59" t="s">
        <v>141</v>
      </c>
      <c r="L34" s="59">
        <v>0</v>
      </c>
      <c r="M34" s="103"/>
      <c r="N34" s="103"/>
      <c r="O34" s="45"/>
      <c r="P34" s="103"/>
      <c r="Q34" s="104"/>
      <c r="R34" s="105"/>
      <c r="S34" s="104"/>
      <c r="T34" s="102" t="s">
        <v>183</v>
      </c>
      <c r="U34" s="12" t="str">
        <f>K34</f>
        <v>NP</v>
      </c>
      <c r="V34" s="16">
        <v>44197</v>
      </c>
      <c r="W34" s="16">
        <v>44896</v>
      </c>
      <c r="X34" s="17" t="s">
        <v>141</v>
      </c>
      <c r="Y34" s="17">
        <v>0</v>
      </c>
      <c r="Z34" s="17"/>
      <c r="AA34" s="17"/>
      <c r="AB34" s="17"/>
      <c r="AC34" s="17"/>
      <c r="AD34" s="17"/>
      <c r="AE34" s="17"/>
      <c r="AF34" s="17"/>
      <c r="AG34" s="17"/>
      <c r="AH34" s="17"/>
      <c r="AI34" s="17"/>
      <c r="AJ34" s="43" t="s">
        <v>41</v>
      </c>
      <c r="AK34" s="59" t="s">
        <v>120</v>
      </c>
      <c r="AL34" s="76" t="s">
        <v>54</v>
      </c>
      <c r="AM34" s="106">
        <v>116.95278514043233</v>
      </c>
      <c r="AN34" s="43" t="s">
        <v>153</v>
      </c>
      <c r="AO34" s="59" t="s">
        <v>154</v>
      </c>
      <c r="AP34" s="59"/>
      <c r="AQ34" s="59"/>
      <c r="AR34" s="43" t="s">
        <v>228</v>
      </c>
      <c r="AS34" s="5"/>
      <c r="AT34" s="5"/>
      <c r="AU34" s="5"/>
      <c r="AV34" s="5"/>
      <c r="AW34" s="5"/>
      <c r="AX34" s="5"/>
      <c r="AY34" s="5"/>
    </row>
    <row r="35" spans="1:61" ht="18.5" x14ac:dyDescent="0.35">
      <c r="O35" s="30">
        <f>SUM(O2:O34)/(5)</f>
        <v>0.38133645318180315</v>
      </c>
      <c r="AA35" s="30">
        <f>SUM(AA2:AA34)/(5)</f>
        <v>0.46100311984846976</v>
      </c>
      <c r="AB35" s="30"/>
      <c r="AC35" s="30"/>
      <c r="AD35" s="30"/>
      <c r="AE35" s="30"/>
      <c r="AF35" s="30"/>
      <c r="AG35" s="31">
        <f>SUM(AG2:AG34)</f>
        <v>55171137776.239998</v>
      </c>
      <c r="AH35" s="31">
        <f>SUM(AH2:AH34)</f>
        <v>40505509079.599998</v>
      </c>
      <c r="AI35" s="32">
        <f>AH35/AG35</f>
        <v>0.73417933202465335</v>
      </c>
      <c r="AO35" s="6"/>
      <c r="AP35" s="6"/>
      <c r="AQ35" s="6"/>
      <c r="AR35" s="6"/>
      <c r="AS35" s="5"/>
      <c r="AT35" s="5"/>
      <c r="AU35" s="5"/>
      <c r="AV35" s="5"/>
      <c r="AW35" s="5"/>
      <c r="AX35" s="5"/>
      <c r="AY35" s="5"/>
      <c r="AZ35" s="6"/>
      <c r="BA35" s="6"/>
      <c r="BB35" s="6"/>
      <c r="BC35" s="6"/>
      <c r="BD35" s="6"/>
      <c r="BE35" s="6"/>
      <c r="BF35" s="6"/>
      <c r="BG35" s="6"/>
      <c r="BH35" s="6"/>
      <c r="BI35" s="6"/>
    </row>
    <row r="36" spans="1:61" x14ac:dyDescent="0.35">
      <c r="AO36" s="6"/>
      <c r="AP36" s="6"/>
      <c r="AQ36" s="6"/>
      <c r="AR36" s="6"/>
      <c r="AS36" s="5"/>
      <c r="AT36" s="5"/>
      <c r="AU36" s="5"/>
      <c r="AV36" s="5"/>
      <c r="AW36" s="5"/>
      <c r="AX36" s="5"/>
      <c r="AY36" s="5"/>
      <c r="AZ36" s="6"/>
      <c r="BA36" s="6"/>
      <c r="BB36" s="6"/>
      <c r="BC36" s="6"/>
      <c r="BD36" s="6"/>
      <c r="BE36" s="6"/>
      <c r="BF36" s="6"/>
      <c r="BG36" s="6"/>
      <c r="BH36" s="6"/>
      <c r="BI36" s="6"/>
    </row>
    <row r="37" spans="1:61" x14ac:dyDescent="0.35">
      <c r="E37" s="11"/>
      <c r="AO37" s="6"/>
      <c r="AP37" s="6"/>
      <c r="AQ37" s="6"/>
      <c r="AR37" s="6"/>
      <c r="AS37" s="5"/>
      <c r="AT37" s="5"/>
      <c r="AU37" s="5"/>
      <c r="AV37" s="5"/>
      <c r="AW37" s="5"/>
      <c r="AX37" s="5"/>
      <c r="AY37" s="5"/>
      <c r="AZ37" s="6"/>
      <c r="BA37" s="6"/>
      <c r="BB37" s="6"/>
      <c r="BC37" s="6"/>
      <c r="BD37" s="6"/>
      <c r="BE37" s="6"/>
      <c r="BF37" s="6"/>
      <c r="BG37" s="6"/>
      <c r="BH37" s="6"/>
      <c r="BI37" s="6"/>
    </row>
    <row r="38" spans="1:61" x14ac:dyDescent="0.35">
      <c r="AO38" s="6"/>
      <c r="AP38" s="6"/>
      <c r="AQ38" s="6"/>
      <c r="AR38" s="6"/>
      <c r="AS38" s="5"/>
      <c r="AT38" s="5"/>
      <c r="AU38" s="5"/>
      <c r="AV38" s="5"/>
      <c r="AW38" s="5"/>
      <c r="AX38" s="5"/>
      <c r="AY38" s="5"/>
      <c r="AZ38" s="6"/>
      <c r="BA38" s="6"/>
      <c r="BB38" s="6"/>
      <c r="BC38" s="6"/>
      <c r="BD38" s="6"/>
      <c r="BE38" s="6"/>
      <c r="BF38" s="6"/>
      <c r="BG38" s="6"/>
      <c r="BH38" s="6"/>
      <c r="BI38" s="6"/>
    </row>
    <row r="39" spans="1:61" x14ac:dyDescent="0.35">
      <c r="AO39" s="6"/>
      <c r="AP39" s="6"/>
      <c r="AQ39" s="6"/>
      <c r="AR39" s="6"/>
      <c r="AS39" s="5"/>
      <c r="AT39" s="5"/>
      <c r="AU39" s="5"/>
      <c r="AV39" s="5"/>
      <c r="AW39" s="5"/>
      <c r="AX39" s="5"/>
      <c r="AY39" s="5"/>
      <c r="AZ39" s="6"/>
      <c r="BA39" s="6"/>
      <c r="BB39" s="6"/>
      <c r="BC39" s="6"/>
      <c r="BD39" s="6"/>
      <c r="BE39" s="6"/>
      <c r="BF39" s="6"/>
      <c r="BG39" s="6"/>
      <c r="BH39" s="6"/>
      <c r="BI39" s="6"/>
    </row>
    <row r="40" spans="1:61" x14ac:dyDescent="0.35">
      <c r="AO40" s="6"/>
      <c r="AP40" s="6"/>
      <c r="AQ40" s="6"/>
      <c r="AR40" s="6"/>
      <c r="AS40" s="5"/>
      <c r="AT40" s="5"/>
      <c r="AU40" s="5"/>
      <c r="AV40" s="5"/>
      <c r="AW40" s="5"/>
      <c r="AX40" s="5"/>
      <c r="AY40" s="5"/>
      <c r="AZ40" s="6"/>
      <c r="BA40" s="6"/>
      <c r="BB40" s="6"/>
      <c r="BC40" s="6"/>
      <c r="BD40" s="6"/>
      <c r="BE40" s="6"/>
      <c r="BF40" s="6"/>
      <c r="BG40" s="6"/>
      <c r="BH40" s="6"/>
      <c r="BI40" s="6"/>
    </row>
    <row r="41" spans="1:61" x14ac:dyDescent="0.35">
      <c r="AO41" s="6"/>
      <c r="AP41" s="6"/>
      <c r="AQ41" s="6"/>
      <c r="AR41" s="6"/>
      <c r="AS41" s="5"/>
      <c r="AT41" s="5"/>
      <c r="AU41" s="5"/>
      <c r="AV41" s="5"/>
      <c r="AW41" s="5"/>
      <c r="AX41" s="5"/>
      <c r="AY41" s="5"/>
      <c r="AZ41" s="6"/>
      <c r="BA41" s="6"/>
      <c r="BB41" s="6"/>
      <c r="BC41" s="6"/>
      <c r="BD41" s="6"/>
      <c r="BE41" s="6"/>
      <c r="BF41" s="6"/>
      <c r="BG41" s="6"/>
      <c r="BH41" s="6"/>
      <c r="BI41" s="6"/>
    </row>
    <row r="42" spans="1:61" x14ac:dyDescent="0.35">
      <c r="AO42" s="6"/>
      <c r="AP42" s="6"/>
      <c r="AQ42" s="6"/>
      <c r="AR42" s="6"/>
      <c r="AS42" s="5"/>
      <c r="AT42" s="5"/>
      <c r="AU42" s="5"/>
      <c r="AV42" s="5"/>
      <c r="AW42" s="5"/>
      <c r="AX42" s="5"/>
      <c r="AY42" s="5"/>
      <c r="AZ42" s="6"/>
      <c r="BA42" s="6"/>
      <c r="BB42" s="6"/>
      <c r="BC42" s="6"/>
      <c r="BD42" s="6"/>
      <c r="BE42" s="6"/>
      <c r="BF42" s="6"/>
      <c r="BG42" s="6"/>
      <c r="BH42" s="6"/>
      <c r="BI42" s="6"/>
    </row>
    <row r="43" spans="1:61" x14ac:dyDescent="0.35">
      <c r="AO43" s="6"/>
      <c r="AP43" s="6"/>
      <c r="AQ43" s="6"/>
      <c r="AR43" s="6"/>
      <c r="AS43" s="5"/>
      <c r="AT43" s="5"/>
      <c r="AU43" s="5"/>
      <c r="AV43" s="5"/>
      <c r="AW43" s="5"/>
      <c r="AX43" s="5"/>
      <c r="AY43" s="5"/>
      <c r="AZ43" s="6"/>
      <c r="BA43" s="6"/>
      <c r="BB43" s="6"/>
      <c r="BC43" s="6"/>
      <c r="BD43" s="6"/>
      <c r="BE43" s="6"/>
      <c r="BF43" s="6"/>
      <c r="BG43" s="6"/>
      <c r="BH43" s="6"/>
      <c r="BI43" s="6"/>
    </row>
    <row r="44" spans="1:61" x14ac:dyDescent="0.35">
      <c r="AO44" s="6"/>
      <c r="AP44" s="6"/>
      <c r="AQ44" s="6"/>
      <c r="AR44" s="6"/>
      <c r="AS44" s="5"/>
      <c r="AT44" s="5"/>
      <c r="AU44" s="5"/>
      <c r="AV44" s="5"/>
      <c r="AW44" s="5"/>
      <c r="AX44" s="5"/>
      <c r="AY44" s="5"/>
      <c r="AZ44" s="6"/>
      <c r="BA44" s="6"/>
      <c r="BB44" s="6"/>
      <c r="BC44" s="6"/>
      <c r="BD44" s="6"/>
      <c r="BE44" s="6"/>
      <c r="BF44" s="6"/>
      <c r="BG44" s="6"/>
      <c r="BH44" s="6"/>
      <c r="BI44" s="6"/>
    </row>
    <row r="45" spans="1:61" x14ac:dyDescent="0.35">
      <c r="AO45" s="6"/>
      <c r="AP45" s="6"/>
      <c r="AQ45" s="6"/>
      <c r="AR45" s="6"/>
      <c r="AS45" s="5"/>
      <c r="AT45" s="5"/>
      <c r="AU45" s="5"/>
      <c r="AV45" s="5"/>
      <c r="AW45" s="5"/>
      <c r="AX45" s="5"/>
      <c r="AY45" s="5"/>
      <c r="AZ45" s="6"/>
      <c r="BA45" s="6"/>
      <c r="BB45" s="6"/>
      <c r="BC45" s="6"/>
      <c r="BD45" s="6"/>
      <c r="BE45" s="6"/>
      <c r="BF45" s="6"/>
      <c r="BG45" s="6"/>
      <c r="BH45" s="6"/>
      <c r="BI45" s="6"/>
    </row>
    <row r="46" spans="1:61" x14ac:dyDescent="0.35">
      <c r="AO46" s="6"/>
      <c r="AP46" s="6"/>
      <c r="AQ46" s="6"/>
      <c r="AR46" s="6"/>
      <c r="AS46" s="5"/>
      <c r="AT46" s="5"/>
      <c r="AU46" s="5"/>
      <c r="AV46" s="5"/>
      <c r="AW46" s="5"/>
      <c r="AX46" s="5"/>
      <c r="AY46" s="5"/>
      <c r="AZ46" s="6"/>
      <c r="BA46" s="6"/>
      <c r="BB46" s="6"/>
      <c r="BC46" s="6"/>
      <c r="BD46" s="6"/>
      <c r="BE46" s="6"/>
      <c r="BF46" s="6"/>
      <c r="BG46" s="6"/>
      <c r="BH46" s="6"/>
      <c r="BI46" s="6"/>
    </row>
    <row r="47" spans="1:61" x14ac:dyDescent="0.35">
      <c r="AO47" s="6"/>
      <c r="AP47" s="6"/>
      <c r="AQ47" s="6"/>
      <c r="AR47" s="6"/>
      <c r="AS47" s="5"/>
      <c r="AT47" s="5"/>
      <c r="AU47" s="5"/>
      <c r="AV47" s="5"/>
      <c r="AW47" s="5"/>
      <c r="AX47" s="5"/>
      <c r="AY47" s="5"/>
      <c r="AZ47" s="6"/>
      <c r="BA47" s="6"/>
      <c r="BB47" s="6"/>
      <c r="BC47" s="6"/>
      <c r="BD47" s="6"/>
      <c r="BE47" s="6"/>
      <c r="BF47" s="6"/>
      <c r="BG47" s="6"/>
      <c r="BH47" s="6"/>
      <c r="BI47" s="6"/>
    </row>
    <row r="48" spans="1:61" x14ac:dyDescent="0.35">
      <c r="AO48" s="6"/>
      <c r="AP48" s="6"/>
      <c r="AQ48" s="6"/>
      <c r="AR48" s="6"/>
      <c r="AS48" s="5"/>
      <c r="AT48" s="5"/>
      <c r="AU48" s="5"/>
      <c r="AV48" s="5"/>
      <c r="AW48" s="5"/>
      <c r="AX48" s="5"/>
      <c r="AY48" s="5"/>
      <c r="AZ48" s="6"/>
      <c r="BA48" s="6"/>
      <c r="BB48" s="6"/>
      <c r="BC48" s="6"/>
      <c r="BD48" s="6"/>
      <c r="BE48" s="6"/>
      <c r="BF48" s="6"/>
      <c r="BG48" s="6"/>
      <c r="BH48" s="6"/>
      <c r="BI48" s="6"/>
    </row>
    <row r="49" spans="41:61" x14ac:dyDescent="0.35">
      <c r="AO49" s="6"/>
      <c r="AP49" s="6"/>
      <c r="AQ49" s="6"/>
      <c r="AR49" s="6"/>
      <c r="AS49" s="5"/>
      <c r="AT49" s="5"/>
      <c r="AU49" s="5"/>
      <c r="AV49" s="5"/>
      <c r="AW49" s="5"/>
      <c r="AX49" s="5"/>
      <c r="AY49" s="5"/>
      <c r="AZ49" s="6"/>
      <c r="BA49" s="6"/>
      <c r="BB49" s="6"/>
      <c r="BC49" s="6"/>
      <c r="BD49" s="6"/>
      <c r="BE49" s="6"/>
      <c r="BF49" s="6"/>
      <c r="BG49" s="6"/>
      <c r="BH49" s="6"/>
      <c r="BI49" s="6"/>
    </row>
    <row r="50" spans="41:61" x14ac:dyDescent="0.35">
      <c r="AO50" s="6"/>
      <c r="AP50" s="6"/>
      <c r="AQ50" s="6"/>
      <c r="AR50" s="6"/>
      <c r="AS50" s="5"/>
      <c r="AT50" s="5"/>
      <c r="AU50" s="5"/>
      <c r="AV50" s="5"/>
      <c r="AW50" s="5"/>
      <c r="AX50" s="5"/>
      <c r="AY50" s="5"/>
      <c r="AZ50" s="6"/>
      <c r="BA50" s="6"/>
      <c r="BB50" s="6"/>
      <c r="BC50" s="6"/>
      <c r="BD50" s="6"/>
      <c r="BE50" s="6"/>
      <c r="BF50" s="6"/>
      <c r="BG50" s="6"/>
      <c r="BH50" s="6"/>
      <c r="BI50" s="6"/>
    </row>
    <row r="51" spans="41:61" x14ac:dyDescent="0.35">
      <c r="AO51" s="6"/>
      <c r="AP51" s="6"/>
      <c r="AQ51" s="6"/>
      <c r="AR51" s="6"/>
      <c r="AS51" s="5"/>
      <c r="AT51" s="5"/>
      <c r="AU51" s="5"/>
      <c r="AV51" s="5"/>
      <c r="AW51" s="5"/>
      <c r="AX51" s="5"/>
      <c r="AY51" s="5"/>
      <c r="AZ51" s="6"/>
      <c r="BA51" s="6"/>
      <c r="BB51" s="6"/>
      <c r="BC51" s="6"/>
      <c r="BD51" s="6"/>
      <c r="BE51" s="6"/>
      <c r="BF51" s="6"/>
      <c r="BG51" s="6"/>
      <c r="BH51" s="6"/>
      <c r="BI51" s="6"/>
    </row>
    <row r="52" spans="41:61" x14ac:dyDescent="0.35">
      <c r="AO52" s="6"/>
      <c r="AP52" s="6"/>
      <c r="AQ52" s="6"/>
      <c r="AR52" s="6"/>
      <c r="AS52" s="5"/>
      <c r="AT52" s="5"/>
      <c r="AU52" s="5"/>
      <c r="AV52" s="5"/>
      <c r="AW52" s="5"/>
      <c r="AX52" s="5"/>
      <c r="AY52" s="5"/>
      <c r="AZ52" s="6"/>
      <c r="BA52" s="6"/>
      <c r="BB52" s="6"/>
      <c r="BC52" s="6"/>
      <c r="BD52" s="6"/>
      <c r="BE52" s="6"/>
      <c r="BF52" s="6"/>
      <c r="BG52" s="6"/>
      <c r="BH52" s="6"/>
      <c r="BI52" s="6"/>
    </row>
    <row r="53" spans="41:61" x14ac:dyDescent="0.35">
      <c r="AO53" s="6"/>
      <c r="AP53" s="6"/>
      <c r="AQ53" s="6"/>
      <c r="AR53" s="6"/>
      <c r="AS53" s="5"/>
      <c r="AT53" s="5"/>
      <c r="AU53" s="5"/>
      <c r="AV53" s="5"/>
      <c r="AW53" s="5"/>
      <c r="AX53" s="5"/>
      <c r="AY53" s="5"/>
      <c r="AZ53" s="6"/>
      <c r="BA53" s="6"/>
      <c r="BB53" s="6"/>
      <c r="BC53" s="6"/>
      <c r="BD53" s="6"/>
      <c r="BE53" s="6"/>
      <c r="BF53" s="6"/>
      <c r="BG53" s="6"/>
      <c r="BH53" s="6"/>
      <c r="BI53" s="6"/>
    </row>
    <row r="54" spans="41:61" x14ac:dyDescent="0.35">
      <c r="AO54" s="6"/>
      <c r="AP54" s="6"/>
      <c r="AQ54" s="6"/>
      <c r="AR54" s="6"/>
      <c r="AS54" s="5"/>
      <c r="AT54" s="5"/>
      <c r="AU54" s="5"/>
      <c r="AV54" s="5"/>
      <c r="AW54" s="5"/>
      <c r="AX54" s="5"/>
      <c r="AY54" s="5"/>
      <c r="AZ54" s="6"/>
      <c r="BA54" s="6"/>
      <c r="BB54" s="6"/>
      <c r="BC54" s="6"/>
      <c r="BD54" s="6"/>
      <c r="BE54" s="6"/>
      <c r="BF54" s="6"/>
      <c r="BG54" s="6"/>
      <c r="BH54" s="6"/>
      <c r="BI54" s="6"/>
    </row>
    <row r="55" spans="41:61" x14ac:dyDescent="0.35">
      <c r="AO55" s="6"/>
      <c r="AP55" s="6"/>
      <c r="AQ55" s="6"/>
      <c r="AR55" s="6"/>
      <c r="AS55" s="5"/>
      <c r="AT55" s="5"/>
      <c r="AU55" s="5"/>
      <c r="AV55" s="5"/>
      <c r="AW55" s="5"/>
      <c r="AX55" s="5"/>
      <c r="AY55" s="5"/>
      <c r="AZ55" s="6"/>
      <c r="BA55" s="6"/>
      <c r="BB55" s="6"/>
      <c r="BC55" s="6"/>
      <c r="BD55" s="6"/>
      <c r="BE55" s="6"/>
      <c r="BF55" s="6"/>
      <c r="BG55" s="6"/>
      <c r="BH55" s="6"/>
      <c r="BI55" s="6"/>
    </row>
    <row r="56" spans="41:61" x14ac:dyDescent="0.35">
      <c r="AO56" s="6"/>
      <c r="AP56" s="6"/>
      <c r="AQ56" s="6"/>
      <c r="AR56" s="6"/>
      <c r="AS56" s="5"/>
      <c r="AT56" s="5"/>
      <c r="AU56" s="5"/>
      <c r="AV56" s="5"/>
      <c r="AW56" s="5"/>
      <c r="AX56" s="5"/>
      <c r="AY56" s="5"/>
      <c r="AZ56" s="6"/>
      <c r="BA56" s="6"/>
      <c r="BB56" s="6"/>
      <c r="BC56" s="6"/>
      <c r="BD56" s="6"/>
      <c r="BE56" s="6"/>
      <c r="BF56" s="6"/>
      <c r="BG56" s="6"/>
      <c r="BH56" s="6"/>
      <c r="BI56" s="6"/>
    </row>
    <row r="57" spans="41:61" x14ac:dyDescent="0.35">
      <c r="AO57" s="6"/>
      <c r="AP57" s="6"/>
      <c r="AQ57" s="6"/>
      <c r="AR57" s="6"/>
      <c r="AS57" s="5"/>
      <c r="AT57" s="5"/>
      <c r="AU57" s="5"/>
      <c r="AV57" s="5"/>
      <c r="AW57" s="5"/>
      <c r="AX57" s="5"/>
      <c r="AY57" s="5"/>
      <c r="AZ57" s="6"/>
      <c r="BA57" s="6"/>
      <c r="BB57" s="6"/>
      <c r="BC57" s="6"/>
      <c r="BD57" s="6"/>
      <c r="BE57" s="6"/>
      <c r="BF57" s="6"/>
      <c r="BG57" s="6"/>
      <c r="BH57" s="6"/>
      <c r="BI57" s="6"/>
    </row>
    <row r="58" spans="41:61" x14ac:dyDescent="0.35">
      <c r="AO58" s="6"/>
      <c r="AP58" s="6"/>
      <c r="AQ58" s="6"/>
      <c r="AR58" s="6"/>
      <c r="AS58" s="5"/>
      <c r="AT58" s="5"/>
      <c r="AU58" s="5"/>
      <c r="AV58" s="5"/>
      <c r="AW58" s="5"/>
      <c r="AX58" s="5"/>
      <c r="AY58" s="5"/>
      <c r="AZ58" s="6"/>
      <c r="BA58" s="6"/>
      <c r="BB58" s="6"/>
      <c r="BC58" s="6"/>
      <c r="BD58" s="6"/>
      <c r="BE58" s="6"/>
      <c r="BF58" s="6"/>
      <c r="BG58" s="6"/>
      <c r="BH58" s="6"/>
      <c r="BI58" s="6"/>
    </row>
    <row r="59" spans="41:61" x14ac:dyDescent="0.35">
      <c r="AO59" s="6"/>
      <c r="AP59" s="6"/>
      <c r="AQ59" s="6"/>
      <c r="AR59" s="6"/>
      <c r="AS59" s="5"/>
      <c r="AT59" s="5"/>
      <c r="AU59" s="5"/>
      <c r="AV59" s="5"/>
      <c r="AW59" s="5"/>
      <c r="AX59" s="5"/>
      <c r="AY59" s="5"/>
      <c r="AZ59" s="6"/>
      <c r="BA59" s="6"/>
      <c r="BB59" s="6"/>
      <c r="BC59" s="6"/>
      <c r="BD59" s="6"/>
      <c r="BE59" s="6"/>
      <c r="BF59" s="6"/>
      <c r="BG59" s="6"/>
      <c r="BH59" s="6"/>
      <c r="BI59" s="6"/>
    </row>
    <row r="60" spans="41:61" x14ac:dyDescent="0.35">
      <c r="AO60" s="6"/>
      <c r="AP60" s="6"/>
      <c r="AQ60" s="6"/>
      <c r="AR60" s="6"/>
      <c r="AS60" s="5"/>
      <c r="AT60" s="5"/>
      <c r="AU60" s="5"/>
      <c r="AV60" s="5"/>
      <c r="AW60" s="5"/>
      <c r="AX60" s="5"/>
      <c r="AY60" s="5"/>
      <c r="AZ60" s="6"/>
      <c r="BA60" s="6"/>
      <c r="BB60" s="6"/>
      <c r="BC60" s="6"/>
      <c r="BD60" s="6"/>
      <c r="BE60" s="6"/>
      <c r="BF60" s="6"/>
      <c r="BG60" s="6"/>
      <c r="BH60" s="6"/>
      <c r="BI60" s="6"/>
    </row>
    <row r="61" spans="41:61" x14ac:dyDescent="0.35">
      <c r="AO61" s="6"/>
      <c r="AP61" s="6"/>
      <c r="AQ61" s="6"/>
      <c r="AR61" s="6"/>
      <c r="AS61" s="5"/>
      <c r="AT61" s="5"/>
      <c r="AU61" s="5"/>
      <c r="AV61" s="5"/>
      <c r="AW61" s="5"/>
      <c r="AX61" s="5"/>
      <c r="AY61" s="5"/>
      <c r="AZ61" s="6"/>
      <c r="BA61" s="6"/>
      <c r="BB61" s="6"/>
      <c r="BC61" s="6"/>
      <c r="BD61" s="6"/>
      <c r="BE61" s="6"/>
      <c r="BF61" s="6"/>
      <c r="BG61" s="6"/>
      <c r="BH61" s="6"/>
      <c r="BI61" s="6"/>
    </row>
    <row r="62" spans="41:61" x14ac:dyDescent="0.35">
      <c r="AO62" s="6"/>
      <c r="AP62" s="6"/>
      <c r="AQ62" s="6"/>
      <c r="AR62" s="6"/>
      <c r="AS62" s="5"/>
      <c r="AT62" s="5"/>
      <c r="AU62" s="5"/>
      <c r="AV62" s="5"/>
      <c r="AW62" s="5"/>
      <c r="AX62" s="5"/>
      <c r="AY62" s="5"/>
      <c r="AZ62" s="6"/>
      <c r="BA62" s="6"/>
      <c r="BB62" s="6"/>
      <c r="BC62" s="6"/>
      <c r="BD62" s="6"/>
      <c r="BE62" s="6"/>
      <c r="BF62" s="6"/>
      <c r="BG62" s="6"/>
      <c r="BH62" s="6"/>
      <c r="BI62" s="6"/>
    </row>
    <row r="63" spans="41:61" x14ac:dyDescent="0.35">
      <c r="AO63" s="6"/>
      <c r="AP63" s="6"/>
      <c r="AQ63" s="6"/>
      <c r="AR63" s="6"/>
      <c r="AS63" s="5"/>
      <c r="AT63" s="5"/>
      <c r="AU63" s="5"/>
      <c r="AV63" s="5"/>
      <c r="AW63" s="5"/>
      <c r="AX63" s="5"/>
      <c r="AY63" s="5"/>
      <c r="AZ63" s="6"/>
      <c r="BA63" s="6"/>
      <c r="BB63" s="6"/>
      <c r="BC63" s="6"/>
      <c r="BD63" s="6"/>
      <c r="BE63" s="6"/>
      <c r="BF63" s="6"/>
      <c r="BG63" s="6"/>
      <c r="BH63" s="6"/>
      <c r="BI63" s="6"/>
    </row>
    <row r="64" spans="41:61" x14ac:dyDescent="0.35">
      <c r="AO64" s="6"/>
      <c r="AP64" s="6"/>
      <c r="AQ64" s="6"/>
      <c r="AR64" s="6"/>
      <c r="AS64" s="5"/>
      <c r="AT64" s="5"/>
      <c r="AU64" s="5"/>
      <c r="AV64" s="5"/>
      <c r="AW64" s="5"/>
      <c r="AX64" s="5"/>
      <c r="AY64" s="5"/>
      <c r="AZ64" s="6"/>
      <c r="BA64" s="6"/>
      <c r="BB64" s="6"/>
      <c r="BC64" s="6"/>
      <c r="BD64" s="6"/>
      <c r="BE64" s="6"/>
      <c r="BF64" s="6"/>
      <c r="BG64" s="6"/>
      <c r="BH64" s="6"/>
      <c r="BI64" s="6"/>
    </row>
    <row r="65" spans="41:61" x14ac:dyDescent="0.35">
      <c r="AO65" s="6"/>
      <c r="AP65" s="6"/>
      <c r="AQ65" s="6"/>
      <c r="AR65" s="6"/>
      <c r="AS65" s="5"/>
      <c r="AT65" s="5"/>
      <c r="AU65" s="5"/>
      <c r="AV65" s="5"/>
      <c r="AW65" s="5"/>
      <c r="AX65" s="5"/>
      <c r="AY65" s="5"/>
      <c r="AZ65" s="6"/>
      <c r="BA65" s="6"/>
      <c r="BB65" s="6"/>
      <c r="BC65" s="6"/>
      <c r="BD65" s="6"/>
      <c r="BE65" s="6"/>
      <c r="BF65" s="6"/>
      <c r="BG65" s="6"/>
      <c r="BH65" s="6"/>
      <c r="BI65" s="6"/>
    </row>
    <row r="66" spans="41:61" x14ac:dyDescent="0.35">
      <c r="AO66" s="6"/>
      <c r="AP66" s="6"/>
      <c r="AQ66" s="6"/>
      <c r="AR66" s="6"/>
      <c r="AS66" s="5"/>
      <c r="AT66" s="5"/>
      <c r="AU66" s="5"/>
      <c r="AV66" s="5"/>
      <c r="AW66" s="5"/>
      <c r="AX66" s="5"/>
      <c r="AY66" s="5"/>
      <c r="AZ66" s="6"/>
      <c r="BA66" s="6"/>
      <c r="BB66" s="6"/>
      <c r="BC66" s="6"/>
      <c r="BD66" s="6"/>
      <c r="BE66" s="6"/>
      <c r="BF66" s="6"/>
      <c r="BG66" s="6"/>
      <c r="BH66" s="6"/>
      <c r="BI66" s="6"/>
    </row>
    <row r="67" spans="41:61" x14ac:dyDescent="0.35">
      <c r="AO67" s="6"/>
      <c r="AP67" s="6"/>
      <c r="AQ67" s="6"/>
      <c r="AR67" s="6"/>
      <c r="AS67" s="5"/>
      <c r="AT67" s="5"/>
      <c r="AU67" s="5"/>
      <c r="AV67" s="5"/>
      <c r="AW67" s="5"/>
      <c r="AX67" s="5"/>
      <c r="AY67" s="5"/>
      <c r="AZ67" s="6"/>
      <c r="BA67" s="6"/>
      <c r="BB67" s="6"/>
      <c r="BC67" s="6"/>
      <c r="BD67" s="6"/>
      <c r="BE67" s="6"/>
      <c r="BF67" s="6"/>
      <c r="BG67" s="6"/>
      <c r="BH67" s="6"/>
      <c r="BI67" s="6"/>
    </row>
    <row r="68" spans="41:61" x14ac:dyDescent="0.35">
      <c r="AO68" s="6"/>
      <c r="AP68" s="6"/>
      <c r="AQ68" s="6"/>
      <c r="AR68" s="6"/>
      <c r="AS68" s="5"/>
      <c r="AT68" s="5"/>
      <c r="AU68" s="5"/>
      <c r="AV68" s="5"/>
      <c r="AW68" s="5"/>
      <c r="AX68" s="5"/>
      <c r="AY68" s="5"/>
      <c r="AZ68" s="6"/>
      <c r="BA68" s="6"/>
      <c r="BB68" s="6"/>
      <c r="BC68" s="6"/>
      <c r="BD68" s="6"/>
      <c r="BE68" s="6"/>
      <c r="BF68" s="6"/>
      <c r="BG68" s="6"/>
      <c r="BH68" s="6"/>
      <c r="BI68" s="6"/>
    </row>
    <row r="69" spans="41:61" x14ac:dyDescent="0.35">
      <c r="AO69" s="6"/>
      <c r="AP69" s="6"/>
      <c r="AQ69" s="6"/>
      <c r="AR69" s="6"/>
      <c r="AS69" s="5"/>
      <c r="AT69" s="5"/>
      <c r="AU69" s="5"/>
      <c r="AV69" s="5"/>
      <c r="AW69" s="5"/>
      <c r="AX69" s="5"/>
      <c r="AY69" s="5"/>
      <c r="AZ69" s="6"/>
      <c r="BA69" s="6"/>
      <c r="BB69" s="6"/>
      <c r="BC69" s="6"/>
      <c r="BD69" s="6"/>
      <c r="BE69" s="6"/>
      <c r="BF69" s="6"/>
      <c r="BG69" s="6"/>
      <c r="BH69" s="6"/>
      <c r="BI69" s="6"/>
    </row>
    <row r="70" spans="41:61" x14ac:dyDescent="0.35">
      <c r="AO70" s="6"/>
      <c r="AP70" s="6"/>
      <c r="AQ70" s="6"/>
      <c r="AR70" s="6"/>
      <c r="AS70" s="5"/>
      <c r="AT70" s="5"/>
      <c r="AU70" s="5"/>
      <c r="AV70" s="5"/>
      <c r="AW70" s="5"/>
      <c r="AX70" s="5"/>
      <c r="AY70" s="5"/>
      <c r="AZ70" s="6"/>
      <c r="BA70" s="6"/>
      <c r="BB70" s="6"/>
      <c r="BC70" s="6"/>
      <c r="BD70" s="6"/>
      <c r="BE70" s="6"/>
      <c r="BF70" s="6"/>
      <c r="BG70" s="6"/>
      <c r="BH70" s="6"/>
      <c r="BI70" s="6"/>
    </row>
    <row r="71" spans="41:61" x14ac:dyDescent="0.35">
      <c r="AO71" s="6"/>
      <c r="AP71" s="6"/>
      <c r="AQ71" s="6"/>
      <c r="AR71" s="6"/>
      <c r="AS71" s="5"/>
      <c r="AT71" s="5"/>
      <c r="AU71" s="5"/>
      <c r="AV71" s="5"/>
      <c r="AW71" s="5"/>
      <c r="AX71" s="5"/>
      <c r="AY71" s="5"/>
      <c r="AZ71" s="6"/>
      <c r="BA71" s="6"/>
      <c r="BB71" s="6"/>
      <c r="BC71" s="6"/>
      <c r="BD71" s="6"/>
      <c r="BE71" s="6"/>
      <c r="BF71" s="6"/>
      <c r="BG71" s="6"/>
      <c r="BH71" s="6"/>
      <c r="BI71" s="6"/>
    </row>
    <row r="72" spans="41:61" x14ac:dyDescent="0.35">
      <c r="AO72" s="6"/>
      <c r="AP72" s="6"/>
      <c r="AQ72" s="6"/>
      <c r="AR72" s="6"/>
      <c r="AS72" s="5"/>
      <c r="AT72" s="5"/>
      <c r="AU72" s="5"/>
      <c r="AV72" s="5"/>
      <c r="AW72" s="5"/>
      <c r="AX72" s="5"/>
      <c r="AY72" s="5"/>
      <c r="AZ72" s="6"/>
      <c r="BA72" s="6"/>
      <c r="BB72" s="6"/>
      <c r="BC72" s="6"/>
      <c r="BD72" s="6"/>
      <c r="BE72" s="6"/>
      <c r="BF72" s="6"/>
      <c r="BG72" s="6"/>
      <c r="BH72" s="6"/>
      <c r="BI72" s="6"/>
    </row>
    <row r="73" spans="41:61" x14ac:dyDescent="0.35">
      <c r="AO73" s="6"/>
      <c r="AP73" s="6"/>
      <c r="AQ73" s="6"/>
      <c r="AR73" s="6"/>
      <c r="AS73" s="5"/>
      <c r="AT73" s="5"/>
      <c r="AU73" s="5"/>
      <c r="AV73" s="5"/>
      <c r="AW73" s="5"/>
      <c r="AX73" s="5"/>
      <c r="AY73" s="5"/>
      <c r="AZ73" s="6"/>
      <c r="BA73" s="6"/>
      <c r="BB73" s="6"/>
      <c r="BC73" s="6"/>
      <c r="BD73" s="6"/>
      <c r="BE73" s="6"/>
      <c r="BF73" s="6"/>
      <c r="BG73" s="6"/>
      <c r="BH73" s="6"/>
      <c r="BI73" s="6"/>
    </row>
    <row r="74" spans="41:61" x14ac:dyDescent="0.35">
      <c r="AO74" s="6"/>
      <c r="AP74" s="6"/>
      <c r="AQ74" s="6"/>
      <c r="AR74" s="6"/>
      <c r="AS74" s="5"/>
      <c r="AT74" s="5"/>
      <c r="AU74" s="5"/>
      <c r="AV74" s="5"/>
      <c r="AW74" s="5"/>
      <c r="AX74" s="5"/>
      <c r="AY74" s="5"/>
      <c r="AZ74" s="6"/>
      <c r="BA74" s="6"/>
      <c r="BB74" s="6"/>
      <c r="BC74" s="6"/>
      <c r="BD74" s="6"/>
      <c r="BE74" s="6"/>
      <c r="BF74" s="6"/>
      <c r="BG74" s="6"/>
      <c r="BH74" s="6"/>
      <c r="BI74" s="6"/>
    </row>
    <row r="75" spans="41:61" x14ac:dyDescent="0.35">
      <c r="AO75" s="6"/>
      <c r="AP75" s="6"/>
      <c r="AQ75" s="6"/>
      <c r="AR75" s="6"/>
      <c r="AS75" s="5"/>
      <c r="AT75" s="5"/>
      <c r="AU75" s="5"/>
      <c r="AV75" s="5"/>
      <c r="AW75" s="5"/>
      <c r="AX75" s="5"/>
      <c r="AY75" s="5"/>
      <c r="AZ75" s="6"/>
      <c r="BA75" s="6"/>
      <c r="BB75" s="6"/>
      <c r="BC75" s="6"/>
      <c r="BD75" s="6"/>
      <c r="BE75" s="6"/>
      <c r="BF75" s="6"/>
      <c r="BG75" s="6"/>
      <c r="BH75" s="6"/>
      <c r="BI75" s="6"/>
    </row>
    <row r="76" spans="41:61" x14ac:dyDescent="0.35">
      <c r="AO76" s="6"/>
      <c r="AP76" s="6"/>
      <c r="AQ76" s="6"/>
      <c r="AR76" s="6"/>
      <c r="AS76" s="5"/>
      <c r="AT76" s="5"/>
      <c r="AU76" s="5"/>
      <c r="AV76" s="5"/>
      <c r="AW76" s="5"/>
      <c r="AX76" s="5"/>
      <c r="AY76" s="5"/>
      <c r="AZ76" s="6"/>
      <c r="BA76" s="6"/>
      <c r="BB76" s="6"/>
      <c r="BC76" s="6"/>
      <c r="BD76" s="6"/>
      <c r="BE76" s="6"/>
      <c r="BF76" s="6"/>
      <c r="BG76" s="6"/>
      <c r="BH76" s="6"/>
      <c r="BI76" s="6"/>
    </row>
    <row r="77" spans="41:61" x14ac:dyDescent="0.35">
      <c r="AO77" s="6"/>
      <c r="AP77" s="6"/>
      <c r="AQ77" s="6"/>
      <c r="AR77" s="6"/>
      <c r="AS77" s="5"/>
      <c r="AT77" s="5"/>
      <c r="AU77" s="5"/>
      <c r="AV77" s="5"/>
      <c r="AW77" s="5"/>
      <c r="AX77" s="5"/>
      <c r="AY77" s="5"/>
      <c r="AZ77" s="6"/>
      <c r="BA77" s="6"/>
      <c r="BB77" s="6"/>
      <c r="BC77" s="6"/>
      <c r="BD77" s="6"/>
      <c r="BE77" s="6"/>
      <c r="BF77" s="6"/>
      <c r="BG77" s="6"/>
      <c r="BH77" s="6"/>
      <c r="BI77" s="6"/>
    </row>
    <row r="78" spans="41:61" x14ac:dyDescent="0.35">
      <c r="AO78" s="6"/>
      <c r="AP78" s="6"/>
      <c r="AQ78" s="6"/>
      <c r="AR78" s="6"/>
      <c r="AS78" s="5"/>
      <c r="AT78" s="5"/>
      <c r="AU78" s="5"/>
      <c r="AV78" s="5"/>
      <c r="AW78" s="5"/>
      <c r="AX78" s="5"/>
      <c r="AY78" s="5"/>
      <c r="AZ78" s="6"/>
      <c r="BA78" s="6"/>
      <c r="BB78" s="6"/>
      <c r="BC78" s="6"/>
      <c r="BD78" s="6"/>
      <c r="BE78" s="6"/>
      <c r="BF78" s="6"/>
      <c r="BG78" s="6"/>
      <c r="BH78" s="6"/>
      <c r="BI78" s="6"/>
    </row>
    <row r="79" spans="41:61" x14ac:dyDescent="0.35">
      <c r="AO79" s="6"/>
      <c r="AP79" s="6"/>
      <c r="AQ79" s="6"/>
      <c r="AR79" s="6"/>
      <c r="AS79" s="5"/>
      <c r="AT79" s="5"/>
      <c r="AU79" s="5"/>
      <c r="AV79" s="5"/>
      <c r="AW79" s="5"/>
      <c r="AX79" s="5"/>
      <c r="AY79" s="5"/>
      <c r="AZ79" s="6"/>
      <c r="BA79" s="6"/>
      <c r="BB79" s="6"/>
      <c r="BC79" s="6"/>
      <c r="BD79" s="6"/>
      <c r="BE79" s="6"/>
      <c r="BF79" s="6"/>
      <c r="BG79" s="6"/>
      <c r="BH79" s="6"/>
      <c r="BI79" s="6"/>
    </row>
    <row r="80" spans="41:61" x14ac:dyDescent="0.35">
      <c r="AO80" s="6"/>
      <c r="AP80" s="6"/>
      <c r="AQ80" s="6"/>
      <c r="AR80" s="6"/>
      <c r="AS80" s="5"/>
      <c r="AT80" s="5"/>
      <c r="AU80" s="5"/>
      <c r="AV80" s="5"/>
      <c r="AW80" s="5"/>
      <c r="AX80" s="5"/>
      <c r="AY80" s="5"/>
      <c r="AZ80" s="6"/>
      <c r="BA80" s="6"/>
      <c r="BB80" s="6"/>
      <c r="BC80" s="6"/>
      <c r="BD80" s="6"/>
      <c r="BE80" s="6"/>
      <c r="BF80" s="6"/>
      <c r="BG80" s="6"/>
      <c r="BH80" s="6"/>
      <c r="BI80" s="6"/>
    </row>
    <row r="81" spans="41:61" x14ac:dyDescent="0.35">
      <c r="AO81" s="6"/>
      <c r="AP81" s="6"/>
      <c r="AQ81" s="6"/>
      <c r="AR81" s="6"/>
      <c r="AS81" s="5"/>
      <c r="AT81" s="5"/>
      <c r="AU81" s="5"/>
      <c r="AV81" s="5"/>
      <c r="AW81" s="5"/>
      <c r="AX81" s="5"/>
      <c r="AY81" s="5"/>
      <c r="AZ81" s="6"/>
      <c r="BA81" s="6"/>
      <c r="BB81" s="6"/>
      <c r="BC81" s="6"/>
      <c r="BD81" s="6"/>
      <c r="BE81" s="6"/>
      <c r="BF81" s="6"/>
      <c r="BG81" s="6"/>
      <c r="BH81" s="6"/>
      <c r="BI81" s="6"/>
    </row>
    <row r="82" spans="41:61" x14ac:dyDescent="0.35">
      <c r="AO82" s="6"/>
      <c r="AP82" s="6"/>
      <c r="AQ82" s="6"/>
      <c r="AR82" s="6"/>
      <c r="AS82" s="5"/>
      <c r="AT82" s="5"/>
      <c r="AU82" s="5"/>
      <c r="AV82" s="5"/>
      <c r="AW82" s="5"/>
      <c r="AX82" s="5"/>
      <c r="AY82" s="5"/>
      <c r="AZ82" s="6"/>
      <c r="BA82" s="6"/>
      <c r="BB82" s="6"/>
      <c r="BC82" s="6"/>
      <c r="BD82" s="6"/>
      <c r="BE82" s="6"/>
      <c r="BF82" s="6"/>
      <c r="BG82" s="6"/>
      <c r="BH82" s="6"/>
      <c r="BI82" s="6"/>
    </row>
    <row r="83" spans="41:61" x14ac:dyDescent="0.35">
      <c r="AO83" s="6"/>
      <c r="AP83" s="6"/>
      <c r="AQ83" s="6"/>
      <c r="AR83" s="6"/>
      <c r="AS83" s="5"/>
      <c r="AT83" s="5"/>
      <c r="AU83" s="5"/>
      <c r="AV83" s="5"/>
      <c r="AW83" s="5"/>
      <c r="AX83" s="5"/>
      <c r="AY83" s="5"/>
      <c r="AZ83" s="6"/>
      <c r="BA83" s="6"/>
      <c r="BB83" s="6"/>
      <c r="BC83" s="6"/>
      <c r="BD83" s="6"/>
      <c r="BE83" s="6"/>
      <c r="BF83" s="6"/>
      <c r="BG83" s="6"/>
      <c r="BH83" s="6"/>
      <c r="BI83" s="6"/>
    </row>
    <row r="84" spans="41:61" x14ac:dyDescent="0.35">
      <c r="AO84" s="6"/>
      <c r="AP84" s="6"/>
      <c r="AQ84" s="6"/>
      <c r="AR84" s="6"/>
      <c r="AS84" s="5"/>
      <c r="AT84" s="5"/>
      <c r="AU84" s="5"/>
      <c r="AV84" s="5"/>
      <c r="AW84" s="5"/>
      <c r="AX84" s="5"/>
      <c r="AY84" s="5"/>
      <c r="AZ84" s="6"/>
      <c r="BA84" s="6"/>
      <c r="BB84" s="6"/>
      <c r="BC84" s="6"/>
      <c r="BD84" s="6"/>
      <c r="BE84" s="6"/>
      <c r="BF84" s="6"/>
      <c r="BG84" s="6"/>
      <c r="BH84" s="6"/>
      <c r="BI84" s="6"/>
    </row>
    <row r="85" spans="41:61" x14ac:dyDescent="0.35">
      <c r="AO85" s="6"/>
      <c r="AP85" s="6"/>
      <c r="AQ85" s="6"/>
      <c r="AR85" s="6"/>
      <c r="AS85" s="5"/>
      <c r="AT85" s="5"/>
      <c r="AU85" s="5"/>
      <c r="AV85" s="5"/>
      <c r="AW85" s="5"/>
      <c r="AX85" s="5"/>
      <c r="AY85" s="5"/>
      <c r="AZ85" s="6"/>
      <c r="BA85" s="6"/>
      <c r="BB85" s="6"/>
      <c r="BC85" s="6"/>
      <c r="BD85" s="6"/>
      <c r="BE85" s="6"/>
      <c r="BF85" s="6"/>
      <c r="BG85" s="6"/>
      <c r="BH85" s="6"/>
      <c r="BI85" s="6"/>
    </row>
    <row r="86" spans="41:61" x14ac:dyDescent="0.35">
      <c r="AO86" s="6"/>
      <c r="AP86" s="6"/>
      <c r="AQ86" s="6"/>
      <c r="AR86" s="6"/>
      <c r="AS86" s="5"/>
      <c r="AT86" s="5"/>
      <c r="AU86" s="5"/>
      <c r="AV86" s="5"/>
      <c r="AW86" s="5"/>
      <c r="AX86" s="5"/>
      <c r="AY86" s="5"/>
      <c r="AZ86" s="6"/>
      <c r="BA86" s="6"/>
      <c r="BB86" s="6"/>
      <c r="BC86" s="6"/>
      <c r="BD86" s="6"/>
      <c r="BE86" s="6"/>
      <c r="BF86" s="6"/>
      <c r="BG86" s="6"/>
      <c r="BH86" s="6"/>
      <c r="BI86" s="6"/>
    </row>
    <row r="87" spans="41:61" x14ac:dyDescent="0.35">
      <c r="AO87" s="6"/>
      <c r="AP87" s="6"/>
      <c r="AQ87" s="6"/>
      <c r="AR87" s="6"/>
      <c r="AS87" s="5"/>
      <c r="AT87" s="5"/>
      <c r="AU87" s="5"/>
      <c r="AV87" s="5"/>
      <c r="AW87" s="5"/>
      <c r="AX87" s="5"/>
      <c r="AY87" s="5"/>
      <c r="AZ87" s="6"/>
      <c r="BA87" s="6"/>
      <c r="BB87" s="6"/>
      <c r="BC87" s="6"/>
      <c r="BD87" s="6"/>
      <c r="BE87" s="6"/>
      <c r="BF87" s="6"/>
      <c r="BG87" s="6"/>
      <c r="BH87" s="6"/>
      <c r="BI87" s="6"/>
    </row>
    <row r="88" spans="41:61" x14ac:dyDescent="0.35">
      <c r="AO88" s="6"/>
      <c r="AP88" s="6"/>
      <c r="AQ88" s="6"/>
      <c r="AR88" s="6"/>
      <c r="AS88" s="5"/>
      <c r="AT88" s="5"/>
      <c r="AU88" s="5"/>
      <c r="AV88" s="5"/>
      <c r="AW88" s="5"/>
      <c r="AX88" s="5"/>
      <c r="AY88" s="5"/>
      <c r="AZ88" s="6"/>
      <c r="BA88" s="6"/>
      <c r="BB88" s="6"/>
      <c r="BC88" s="6"/>
      <c r="BD88" s="6"/>
      <c r="BE88" s="6"/>
      <c r="BF88" s="6"/>
      <c r="BG88" s="6"/>
      <c r="BH88" s="6"/>
      <c r="BI88" s="6"/>
    </row>
    <row r="89" spans="41:61" x14ac:dyDescent="0.35">
      <c r="AO89" s="6"/>
      <c r="AP89" s="6"/>
      <c r="AQ89" s="6"/>
      <c r="AR89" s="6"/>
      <c r="AS89" s="5"/>
      <c r="AT89" s="5"/>
      <c r="AU89" s="5"/>
      <c r="AV89" s="5"/>
      <c r="AW89" s="5"/>
      <c r="AX89" s="5"/>
      <c r="AY89" s="5"/>
      <c r="AZ89" s="6"/>
      <c r="BA89" s="6"/>
      <c r="BB89" s="6"/>
      <c r="BC89" s="6"/>
      <c r="BD89" s="6"/>
      <c r="BE89" s="6"/>
      <c r="BF89" s="6"/>
      <c r="BG89" s="6"/>
      <c r="BH89" s="6"/>
      <c r="BI89" s="6"/>
    </row>
    <row r="90" spans="41:61" x14ac:dyDescent="0.35">
      <c r="AO90" s="6"/>
      <c r="AP90" s="6"/>
      <c r="AQ90" s="6"/>
      <c r="AR90" s="6"/>
      <c r="AS90" s="5"/>
      <c r="AT90" s="5"/>
      <c r="AU90" s="5"/>
      <c r="AV90" s="5"/>
      <c r="AW90" s="5"/>
      <c r="AX90" s="5"/>
      <c r="AY90" s="5"/>
      <c r="AZ90" s="6"/>
      <c r="BA90" s="6"/>
      <c r="BB90" s="6"/>
      <c r="BC90" s="6"/>
      <c r="BD90" s="6"/>
      <c r="BE90" s="6"/>
      <c r="BF90" s="6"/>
      <c r="BG90" s="6"/>
      <c r="BH90" s="6"/>
      <c r="BI90" s="6"/>
    </row>
    <row r="91" spans="41:61" x14ac:dyDescent="0.35">
      <c r="AO91" s="6"/>
      <c r="AP91" s="6"/>
      <c r="AQ91" s="6"/>
      <c r="AR91" s="6"/>
      <c r="AS91" s="5"/>
      <c r="AT91" s="5"/>
      <c r="AU91" s="5"/>
      <c r="AV91" s="5"/>
      <c r="AW91" s="5"/>
      <c r="AX91" s="5"/>
      <c r="AY91" s="5"/>
      <c r="AZ91" s="6"/>
      <c r="BA91" s="6"/>
      <c r="BB91" s="6"/>
      <c r="BC91" s="6"/>
      <c r="BD91" s="6"/>
      <c r="BE91" s="6"/>
      <c r="BF91" s="6"/>
      <c r="BG91" s="6"/>
      <c r="BH91" s="6"/>
      <c r="BI91" s="6"/>
    </row>
    <row r="92" spans="41:61" x14ac:dyDescent="0.35">
      <c r="AO92" s="6"/>
      <c r="AP92" s="6"/>
      <c r="AQ92" s="6"/>
      <c r="AR92" s="6"/>
      <c r="AS92" s="5"/>
      <c r="AT92" s="5"/>
      <c r="AU92" s="5"/>
      <c r="AV92" s="5"/>
      <c r="AW92" s="5"/>
      <c r="AX92" s="5"/>
      <c r="AY92" s="5"/>
      <c r="AZ92" s="6"/>
      <c r="BA92" s="6"/>
      <c r="BB92" s="6"/>
      <c r="BC92" s="6"/>
      <c r="BD92" s="6"/>
      <c r="BE92" s="6"/>
      <c r="BF92" s="6"/>
      <c r="BG92" s="6"/>
      <c r="BH92" s="6"/>
      <c r="BI92" s="6"/>
    </row>
    <row r="93" spans="41:61" x14ac:dyDescent="0.35">
      <c r="AO93" s="6"/>
      <c r="AP93" s="6"/>
      <c r="AQ93" s="6"/>
      <c r="AR93" s="6"/>
      <c r="AS93" s="5"/>
      <c r="AT93" s="5"/>
      <c r="AU93" s="5"/>
      <c r="AV93" s="5"/>
      <c r="AW93" s="5"/>
      <c r="AX93" s="5"/>
      <c r="AY93" s="5"/>
      <c r="AZ93" s="6"/>
      <c r="BA93" s="6"/>
      <c r="BB93" s="6"/>
      <c r="BC93" s="6"/>
      <c r="BD93" s="6"/>
      <c r="BE93" s="6"/>
      <c r="BF93" s="6"/>
      <c r="BG93" s="6"/>
      <c r="BH93" s="6"/>
      <c r="BI93" s="6"/>
    </row>
    <row r="94" spans="41:61" x14ac:dyDescent="0.35">
      <c r="AO94" s="6"/>
      <c r="AP94" s="6"/>
      <c r="AQ94" s="6"/>
      <c r="AR94" s="6"/>
      <c r="AS94" s="5"/>
      <c r="AT94" s="5"/>
      <c r="AU94" s="5"/>
      <c r="AV94" s="5"/>
      <c r="AW94" s="5"/>
      <c r="AX94" s="5"/>
      <c r="AY94" s="5"/>
      <c r="AZ94" s="6"/>
      <c r="BA94" s="6"/>
      <c r="BB94" s="6"/>
      <c r="BC94" s="6"/>
      <c r="BD94" s="6"/>
      <c r="BE94" s="6"/>
      <c r="BF94" s="6"/>
      <c r="BG94" s="6"/>
      <c r="BH94" s="6"/>
      <c r="BI94" s="6"/>
    </row>
    <row r="95" spans="41:61" x14ac:dyDescent="0.35">
      <c r="AO95" s="6"/>
      <c r="AP95" s="6"/>
      <c r="AQ95" s="6"/>
      <c r="AR95" s="6"/>
      <c r="AS95" s="5"/>
      <c r="AT95" s="5"/>
      <c r="AU95" s="5"/>
      <c r="AV95" s="5"/>
      <c r="AW95" s="5"/>
      <c r="AX95" s="5"/>
      <c r="AY95" s="5"/>
      <c r="AZ95" s="6"/>
      <c r="BA95" s="6"/>
      <c r="BB95" s="6"/>
      <c r="BC95" s="6"/>
      <c r="BD95" s="6"/>
      <c r="BE95" s="6"/>
      <c r="BF95" s="6"/>
      <c r="BG95" s="6"/>
      <c r="BH95" s="6"/>
      <c r="BI95" s="6"/>
    </row>
    <row r="96" spans="41:61" x14ac:dyDescent="0.35">
      <c r="AO96" s="6"/>
      <c r="AP96" s="6"/>
      <c r="AQ96" s="6"/>
      <c r="AR96" s="6"/>
      <c r="AS96" s="5"/>
      <c r="AT96" s="5"/>
      <c r="AU96" s="5"/>
      <c r="AV96" s="5"/>
      <c r="AW96" s="5"/>
      <c r="AX96" s="5"/>
      <c r="AY96" s="5"/>
      <c r="AZ96" s="6"/>
      <c r="BA96" s="6"/>
      <c r="BB96" s="6"/>
      <c r="BC96" s="6"/>
      <c r="BD96" s="6"/>
      <c r="BE96" s="6"/>
      <c r="BF96" s="6"/>
      <c r="BG96" s="6"/>
      <c r="BH96" s="6"/>
      <c r="BI96" s="6"/>
    </row>
    <row r="97" spans="41:61" x14ac:dyDescent="0.35">
      <c r="AO97" s="6"/>
      <c r="AP97" s="6"/>
      <c r="AQ97" s="6"/>
      <c r="AR97" s="6"/>
      <c r="AS97" s="5"/>
      <c r="AT97" s="5"/>
      <c r="AU97" s="5"/>
      <c r="AV97" s="5"/>
      <c r="AW97" s="5"/>
      <c r="AX97" s="5"/>
      <c r="AY97" s="5"/>
      <c r="AZ97" s="6"/>
      <c r="BA97" s="6"/>
      <c r="BB97" s="6"/>
      <c r="BC97" s="6"/>
      <c r="BD97" s="6"/>
      <c r="BE97" s="6"/>
      <c r="BF97" s="6"/>
      <c r="BG97" s="6"/>
      <c r="BH97" s="6"/>
      <c r="BI97" s="6"/>
    </row>
    <row r="98" spans="41:61" x14ac:dyDescent="0.35">
      <c r="AO98" s="6"/>
      <c r="AP98" s="6"/>
      <c r="AQ98" s="6"/>
      <c r="AR98" s="6"/>
      <c r="AS98" s="5"/>
      <c r="AT98" s="5"/>
      <c r="AU98" s="5"/>
      <c r="AV98" s="5"/>
      <c r="AW98" s="5"/>
      <c r="AX98" s="5"/>
      <c r="AY98" s="5"/>
      <c r="AZ98" s="6"/>
      <c r="BA98" s="6"/>
      <c r="BB98" s="6"/>
      <c r="BC98" s="6"/>
      <c r="BD98" s="6"/>
      <c r="BE98" s="6"/>
      <c r="BF98" s="6"/>
      <c r="BG98" s="6"/>
      <c r="BH98" s="6"/>
      <c r="BI98" s="6"/>
    </row>
    <row r="99" spans="41:61" x14ac:dyDescent="0.35">
      <c r="AO99" s="6"/>
      <c r="AP99" s="6"/>
      <c r="AQ99" s="6"/>
      <c r="AR99" s="6"/>
      <c r="AS99" s="5"/>
      <c r="AT99" s="5"/>
      <c r="AU99" s="5"/>
      <c r="AV99" s="5"/>
      <c r="AW99" s="5"/>
      <c r="AX99" s="5"/>
      <c r="AY99" s="5"/>
      <c r="AZ99" s="6"/>
      <c r="BA99" s="6"/>
      <c r="BB99" s="6"/>
      <c r="BC99" s="6"/>
      <c r="BD99" s="6"/>
      <c r="BE99" s="6"/>
      <c r="BF99" s="6"/>
      <c r="BG99" s="6"/>
      <c r="BH99" s="6"/>
      <c r="BI99" s="6"/>
    </row>
    <row r="100" spans="41:61" x14ac:dyDescent="0.35">
      <c r="AO100" s="6"/>
      <c r="AP100" s="6"/>
      <c r="AQ100" s="6"/>
      <c r="AR100" s="6"/>
      <c r="AS100" s="5"/>
      <c r="AT100" s="5"/>
      <c r="AU100" s="5"/>
      <c r="AV100" s="5"/>
      <c r="AW100" s="5"/>
      <c r="AX100" s="5"/>
      <c r="AY100" s="5"/>
      <c r="AZ100" s="6"/>
      <c r="BA100" s="6"/>
      <c r="BB100" s="6"/>
      <c r="BC100" s="6"/>
      <c r="BD100" s="6"/>
      <c r="BE100" s="6"/>
      <c r="BF100" s="6"/>
      <c r="BG100" s="6"/>
      <c r="BH100" s="6"/>
      <c r="BI100" s="6"/>
    </row>
    <row r="101" spans="41:61" x14ac:dyDescent="0.35">
      <c r="AO101" s="6"/>
      <c r="AP101" s="6"/>
      <c r="AQ101" s="6"/>
      <c r="AR101" s="6"/>
      <c r="AS101" s="5"/>
      <c r="AT101" s="5"/>
      <c r="AU101" s="5"/>
      <c r="AV101" s="5"/>
      <c r="AW101" s="5"/>
      <c r="AX101" s="5"/>
      <c r="AY101" s="5"/>
      <c r="AZ101" s="6"/>
      <c r="BA101" s="6"/>
      <c r="BB101" s="6"/>
      <c r="BC101" s="6"/>
      <c r="BD101" s="6"/>
      <c r="BE101" s="6"/>
      <c r="BF101" s="6"/>
      <c r="BG101" s="6"/>
      <c r="BH101" s="6"/>
      <c r="BI101" s="6"/>
    </row>
    <row r="102" spans="41:61" x14ac:dyDescent="0.35">
      <c r="AO102" s="6"/>
      <c r="AP102" s="6"/>
      <c r="AQ102" s="6"/>
      <c r="AR102" s="6"/>
      <c r="AS102" s="5"/>
      <c r="AT102" s="5"/>
      <c r="AU102" s="5"/>
      <c r="AV102" s="5"/>
      <c r="AW102" s="5"/>
      <c r="AX102" s="5"/>
      <c r="AY102" s="5"/>
      <c r="AZ102" s="6"/>
      <c r="BA102" s="6"/>
      <c r="BB102" s="6"/>
      <c r="BC102" s="6"/>
      <c r="BD102" s="6"/>
      <c r="BE102" s="6"/>
      <c r="BF102" s="6"/>
      <c r="BG102" s="6"/>
      <c r="BH102" s="6"/>
      <c r="BI102" s="6"/>
    </row>
    <row r="103" spans="41:61" x14ac:dyDescent="0.35">
      <c r="AO103" s="6"/>
      <c r="AP103" s="6"/>
      <c r="AQ103" s="6"/>
      <c r="AR103" s="6"/>
      <c r="AS103" s="5"/>
      <c r="AT103" s="5"/>
      <c r="AU103" s="5"/>
      <c r="AV103" s="5"/>
      <c r="AW103" s="5"/>
      <c r="AX103" s="5"/>
      <c r="AY103" s="5"/>
      <c r="AZ103" s="6"/>
      <c r="BA103" s="6"/>
      <c r="BB103" s="6"/>
      <c r="BC103" s="6"/>
      <c r="BD103" s="6"/>
      <c r="BE103" s="6"/>
      <c r="BF103" s="6"/>
      <c r="BG103" s="6"/>
      <c r="BH103" s="6"/>
      <c r="BI103" s="6"/>
    </row>
    <row r="104" spans="41:61" x14ac:dyDescent="0.35">
      <c r="AO104" s="6"/>
      <c r="AP104" s="6"/>
      <c r="AQ104" s="6"/>
      <c r="AR104" s="6"/>
      <c r="AS104" s="5"/>
      <c r="AT104" s="5"/>
      <c r="AU104" s="5"/>
      <c r="AV104" s="5"/>
      <c r="AW104" s="5"/>
      <c r="AX104" s="5"/>
      <c r="AY104" s="5"/>
      <c r="AZ104" s="6"/>
      <c r="BA104" s="6"/>
      <c r="BB104" s="6"/>
      <c r="BC104" s="6"/>
      <c r="BD104" s="6"/>
      <c r="BE104" s="6"/>
      <c r="BF104" s="6"/>
      <c r="BG104" s="6"/>
      <c r="BH104" s="6"/>
      <c r="BI104" s="6"/>
    </row>
    <row r="105" spans="41:61" x14ac:dyDescent="0.35">
      <c r="AO105" s="6"/>
      <c r="AP105" s="6"/>
      <c r="AQ105" s="6"/>
      <c r="AR105" s="6"/>
      <c r="AS105" s="5"/>
      <c r="AT105" s="5"/>
      <c r="AU105" s="5"/>
      <c r="AV105" s="5"/>
      <c r="AW105" s="5"/>
      <c r="AX105" s="5"/>
      <c r="AY105" s="5"/>
      <c r="AZ105" s="6"/>
      <c r="BA105" s="6"/>
      <c r="BB105" s="6"/>
      <c r="BC105" s="6"/>
      <c r="BD105" s="6"/>
      <c r="BE105" s="6"/>
      <c r="BF105" s="6"/>
      <c r="BG105" s="6"/>
      <c r="BH105" s="6"/>
      <c r="BI105" s="6"/>
    </row>
    <row r="106" spans="41:61" x14ac:dyDescent="0.35">
      <c r="AO106" s="6"/>
      <c r="AP106" s="6"/>
      <c r="AQ106" s="6"/>
      <c r="AR106" s="6"/>
      <c r="AS106" s="5"/>
      <c r="AT106" s="5"/>
      <c r="AU106" s="5"/>
      <c r="AV106" s="5"/>
      <c r="AW106" s="5"/>
      <c r="AX106" s="5"/>
      <c r="AY106" s="5"/>
      <c r="AZ106" s="6"/>
      <c r="BA106" s="6"/>
      <c r="BB106" s="6"/>
      <c r="BC106" s="6"/>
      <c r="BD106" s="6"/>
      <c r="BE106" s="6"/>
      <c r="BF106" s="6"/>
      <c r="BG106" s="6"/>
      <c r="BH106" s="6"/>
      <c r="BI106" s="6"/>
    </row>
    <row r="107" spans="41:61" x14ac:dyDescent="0.35">
      <c r="AO107" s="6"/>
      <c r="AP107" s="6"/>
      <c r="AQ107" s="6"/>
      <c r="AR107" s="6"/>
      <c r="AS107" s="5"/>
      <c r="AT107" s="5"/>
      <c r="AU107" s="5"/>
      <c r="AV107" s="5"/>
      <c r="AW107" s="5"/>
      <c r="AX107" s="5"/>
      <c r="AY107" s="5"/>
      <c r="AZ107" s="6"/>
      <c r="BA107" s="6"/>
      <c r="BB107" s="6"/>
      <c r="BC107" s="6"/>
      <c r="BD107" s="6"/>
      <c r="BE107" s="6"/>
      <c r="BF107" s="6"/>
      <c r="BG107" s="6"/>
      <c r="BH107" s="6"/>
      <c r="BI107" s="6"/>
    </row>
    <row r="108" spans="41:61" x14ac:dyDescent="0.35">
      <c r="AO108" s="6"/>
      <c r="AP108" s="6"/>
      <c r="AQ108" s="6"/>
      <c r="AR108" s="6"/>
      <c r="AS108" s="5"/>
      <c r="AT108" s="5"/>
      <c r="AU108" s="5"/>
      <c r="AV108" s="5"/>
      <c r="AW108" s="5"/>
      <c r="AX108" s="5"/>
      <c r="AY108" s="5"/>
      <c r="AZ108" s="6"/>
      <c r="BA108" s="6"/>
      <c r="BB108" s="6"/>
      <c r="BC108" s="6"/>
      <c r="BD108" s="6"/>
      <c r="BE108" s="6"/>
      <c r="BF108" s="6"/>
      <c r="BG108" s="6"/>
      <c r="BH108" s="6"/>
      <c r="BI108" s="6"/>
    </row>
    <row r="109" spans="41:61" x14ac:dyDescent="0.35">
      <c r="AO109" s="6"/>
      <c r="AP109" s="6"/>
      <c r="AQ109" s="6"/>
      <c r="AR109" s="6"/>
      <c r="AS109" s="5"/>
      <c r="AT109" s="5"/>
      <c r="AU109" s="5"/>
      <c r="AV109" s="5"/>
      <c r="AW109" s="5"/>
      <c r="AX109" s="5"/>
      <c r="AY109" s="5"/>
      <c r="AZ109" s="6"/>
      <c r="BA109" s="6"/>
      <c r="BB109" s="6"/>
      <c r="BC109" s="6"/>
      <c r="BD109" s="6"/>
      <c r="BE109" s="6"/>
      <c r="BF109" s="6"/>
      <c r="BG109" s="6"/>
      <c r="BH109" s="6"/>
      <c r="BI109" s="6"/>
    </row>
    <row r="110" spans="41:61" x14ac:dyDescent="0.35">
      <c r="AO110" s="6"/>
      <c r="AP110" s="6"/>
      <c r="AQ110" s="6"/>
      <c r="AR110" s="6"/>
      <c r="AS110" s="5"/>
      <c r="AT110" s="5"/>
      <c r="AU110" s="5"/>
      <c r="AV110" s="5"/>
      <c r="AW110" s="5"/>
      <c r="AX110" s="5"/>
      <c r="AY110" s="5"/>
      <c r="AZ110" s="6"/>
      <c r="BA110" s="6"/>
      <c r="BB110" s="6"/>
      <c r="BC110" s="6"/>
      <c r="BD110" s="6"/>
      <c r="BE110" s="6"/>
      <c r="BF110" s="6"/>
      <c r="BG110" s="6"/>
      <c r="BH110" s="6"/>
      <c r="BI110" s="6"/>
    </row>
    <row r="111" spans="41:61" x14ac:dyDescent="0.35">
      <c r="AO111" s="6"/>
      <c r="AP111" s="6"/>
      <c r="AQ111" s="6"/>
      <c r="AR111" s="6"/>
      <c r="AS111" s="5"/>
      <c r="AT111" s="5"/>
      <c r="AU111" s="5"/>
      <c r="AV111" s="5"/>
      <c r="AW111" s="5"/>
      <c r="AX111" s="5"/>
      <c r="AY111" s="5"/>
      <c r="AZ111" s="6"/>
      <c r="BA111" s="6"/>
      <c r="BB111" s="6"/>
      <c r="BC111" s="6"/>
      <c r="BD111" s="6"/>
      <c r="BE111" s="6"/>
      <c r="BF111" s="6"/>
      <c r="BG111" s="6"/>
      <c r="BH111" s="6"/>
      <c r="BI111" s="6"/>
    </row>
    <row r="112" spans="41:61" x14ac:dyDescent="0.35">
      <c r="AO112" s="6"/>
      <c r="AP112" s="6"/>
      <c r="AQ112" s="6"/>
      <c r="AR112" s="6"/>
      <c r="AS112" s="5"/>
      <c r="AT112" s="5"/>
      <c r="AU112" s="5"/>
      <c r="AV112" s="5"/>
      <c r="AW112" s="5"/>
      <c r="AX112" s="5"/>
      <c r="AY112" s="5"/>
      <c r="AZ112" s="6"/>
      <c r="BA112" s="6"/>
      <c r="BB112" s="6"/>
      <c r="BC112" s="6"/>
      <c r="BD112" s="6"/>
      <c r="BE112" s="6"/>
      <c r="BF112" s="6"/>
      <c r="BG112" s="6"/>
      <c r="BH112" s="6"/>
      <c r="BI112" s="6"/>
    </row>
    <row r="113" spans="41:61" x14ac:dyDescent="0.35">
      <c r="AO113" s="6"/>
      <c r="AP113" s="6"/>
      <c r="AQ113" s="6"/>
      <c r="AR113" s="6"/>
      <c r="AS113" s="5"/>
      <c r="AT113" s="5"/>
      <c r="AU113" s="5"/>
      <c r="AV113" s="5"/>
      <c r="AW113" s="5"/>
      <c r="AX113" s="5"/>
      <c r="AY113" s="5"/>
      <c r="AZ113" s="6"/>
      <c r="BA113" s="6"/>
      <c r="BB113" s="6"/>
      <c r="BC113" s="6"/>
      <c r="BD113" s="6"/>
      <c r="BE113" s="6"/>
      <c r="BF113" s="6"/>
      <c r="BG113" s="6"/>
      <c r="BH113" s="6"/>
      <c r="BI113" s="6"/>
    </row>
    <row r="114" spans="41:61" x14ac:dyDescent="0.35">
      <c r="AO114" s="6"/>
      <c r="AP114" s="6"/>
      <c r="AQ114" s="6"/>
      <c r="AR114" s="6"/>
      <c r="AS114" s="5"/>
      <c r="AT114" s="5"/>
      <c r="AU114" s="5"/>
      <c r="AV114" s="5"/>
      <c r="AW114" s="5"/>
      <c r="AX114" s="5"/>
      <c r="AY114" s="5"/>
      <c r="AZ114" s="6"/>
      <c r="BA114" s="6"/>
      <c r="BB114" s="6"/>
      <c r="BC114" s="6"/>
      <c r="BD114" s="6"/>
      <c r="BE114" s="6"/>
      <c r="BF114" s="6"/>
      <c r="BG114" s="6"/>
      <c r="BH114" s="6"/>
      <c r="BI114" s="6"/>
    </row>
    <row r="115" spans="41:61" x14ac:dyDescent="0.35">
      <c r="AO115" s="6"/>
      <c r="AP115" s="6"/>
      <c r="AQ115" s="6"/>
      <c r="AR115" s="6"/>
      <c r="AS115" s="5"/>
      <c r="AT115" s="5"/>
      <c r="AU115" s="5"/>
      <c r="AV115" s="5"/>
      <c r="AW115" s="5"/>
      <c r="AX115" s="5"/>
      <c r="AY115" s="5"/>
      <c r="AZ115" s="6"/>
      <c r="BA115" s="6"/>
      <c r="BB115" s="6"/>
      <c r="BC115" s="6"/>
      <c r="BD115" s="6"/>
      <c r="BE115" s="6"/>
      <c r="BF115" s="6"/>
      <c r="BG115" s="6"/>
      <c r="BH115" s="6"/>
      <c r="BI115" s="6"/>
    </row>
    <row r="116" spans="41:61" x14ac:dyDescent="0.35">
      <c r="AO116" s="6"/>
      <c r="AP116" s="6"/>
      <c r="AQ116" s="6"/>
      <c r="AR116" s="6"/>
      <c r="AS116" s="5"/>
      <c r="AT116" s="5"/>
      <c r="AU116" s="5"/>
      <c r="AV116" s="5"/>
      <c r="AW116" s="5"/>
      <c r="AX116" s="5"/>
      <c r="AY116" s="5"/>
      <c r="AZ116" s="6"/>
      <c r="BA116" s="6"/>
      <c r="BB116" s="6"/>
      <c r="BC116" s="6"/>
      <c r="BD116" s="6"/>
      <c r="BE116" s="6"/>
      <c r="BF116" s="6"/>
      <c r="BG116" s="6"/>
      <c r="BH116" s="6"/>
      <c r="BI116" s="6"/>
    </row>
    <row r="117" spans="41:61" x14ac:dyDescent="0.35">
      <c r="AO117" s="6"/>
      <c r="AP117" s="6"/>
      <c r="AQ117" s="6"/>
      <c r="AR117" s="6"/>
      <c r="AS117" s="5"/>
      <c r="AT117" s="5"/>
      <c r="AU117" s="5"/>
      <c r="AV117" s="5"/>
      <c r="AW117" s="5"/>
      <c r="AX117" s="5"/>
      <c r="AY117" s="5"/>
      <c r="AZ117" s="6"/>
      <c r="BA117" s="6"/>
      <c r="BB117" s="6"/>
      <c r="BC117" s="6"/>
      <c r="BD117" s="6"/>
      <c r="BE117" s="6"/>
      <c r="BF117" s="6"/>
      <c r="BG117" s="6"/>
      <c r="BH117" s="6"/>
      <c r="BI117" s="6"/>
    </row>
    <row r="118" spans="41:61" x14ac:dyDescent="0.35">
      <c r="AO118" s="6"/>
      <c r="AP118" s="6"/>
      <c r="AQ118" s="6"/>
      <c r="AR118" s="6"/>
      <c r="AS118" s="5"/>
      <c r="AT118" s="5"/>
      <c r="AU118" s="5"/>
      <c r="AV118" s="5"/>
      <c r="AW118" s="5"/>
      <c r="AX118" s="5"/>
      <c r="AY118" s="5"/>
      <c r="AZ118" s="6"/>
      <c r="BA118" s="6"/>
      <c r="BB118" s="6"/>
      <c r="BC118" s="6"/>
      <c r="BD118" s="6"/>
      <c r="BE118" s="6"/>
      <c r="BF118" s="6"/>
      <c r="BG118" s="6"/>
      <c r="BH118" s="6"/>
      <c r="BI118" s="6"/>
    </row>
    <row r="119" spans="41:61" x14ac:dyDescent="0.35">
      <c r="AO119" s="6"/>
      <c r="AP119" s="6"/>
      <c r="AQ119" s="6"/>
      <c r="AR119" s="6"/>
      <c r="AS119" s="5"/>
      <c r="AT119" s="5"/>
      <c r="AU119" s="5"/>
      <c r="AV119" s="5"/>
      <c r="AW119" s="5"/>
      <c r="AX119" s="5"/>
      <c r="AY119" s="5"/>
      <c r="AZ119" s="6"/>
      <c r="BA119" s="6"/>
      <c r="BB119" s="6"/>
      <c r="BC119" s="6"/>
      <c r="BD119" s="6"/>
      <c r="BE119" s="6"/>
      <c r="BF119" s="6"/>
      <c r="BG119" s="6"/>
      <c r="BH119" s="6"/>
      <c r="BI119" s="6"/>
    </row>
    <row r="120" spans="41:61" x14ac:dyDescent="0.35">
      <c r="AO120" s="6"/>
      <c r="AP120" s="6"/>
      <c r="AQ120" s="6"/>
      <c r="AR120" s="6"/>
      <c r="AS120" s="5"/>
      <c r="AT120" s="5"/>
      <c r="AU120" s="5"/>
      <c r="AV120" s="5"/>
      <c r="AW120" s="5"/>
      <c r="AX120" s="5"/>
      <c r="AY120" s="5"/>
      <c r="AZ120" s="6"/>
      <c r="BA120" s="6"/>
      <c r="BB120" s="6"/>
      <c r="BC120" s="6"/>
      <c r="BD120" s="6"/>
      <c r="BE120" s="6"/>
      <c r="BF120" s="6"/>
      <c r="BG120" s="6"/>
      <c r="BH120" s="6"/>
      <c r="BI120" s="6"/>
    </row>
    <row r="121" spans="41:61" x14ac:dyDescent="0.35">
      <c r="AO121" s="6"/>
      <c r="AP121" s="6"/>
      <c r="AQ121" s="6"/>
      <c r="AR121" s="6"/>
      <c r="AS121" s="5"/>
      <c r="AT121" s="5"/>
      <c r="AU121" s="5"/>
      <c r="AV121" s="5"/>
      <c r="AW121" s="5"/>
      <c r="AX121" s="5"/>
      <c r="AY121" s="5"/>
      <c r="AZ121" s="6"/>
      <c r="BA121" s="6"/>
      <c r="BB121" s="6"/>
      <c r="BC121" s="6"/>
      <c r="BD121" s="6"/>
      <c r="BE121" s="6"/>
      <c r="BF121" s="6"/>
      <c r="BG121" s="6"/>
      <c r="BH121" s="6"/>
      <c r="BI121" s="6"/>
    </row>
    <row r="122" spans="41:61" x14ac:dyDescent="0.35">
      <c r="AO122" s="6"/>
      <c r="AP122" s="6"/>
      <c r="AQ122" s="6"/>
      <c r="AR122" s="6"/>
      <c r="AS122" s="5"/>
      <c r="AT122" s="5"/>
      <c r="AU122" s="5"/>
      <c r="AV122" s="5"/>
      <c r="AW122" s="5"/>
      <c r="AX122" s="5"/>
      <c r="AY122" s="5"/>
      <c r="AZ122" s="6"/>
      <c r="BA122" s="6"/>
      <c r="BB122" s="6"/>
      <c r="BC122" s="6"/>
      <c r="BD122" s="6"/>
      <c r="BE122" s="6"/>
      <c r="BF122" s="6"/>
      <c r="BG122" s="6"/>
      <c r="BH122" s="6"/>
      <c r="BI122" s="6"/>
    </row>
    <row r="123" spans="41:61" x14ac:dyDescent="0.35">
      <c r="AO123" s="6"/>
      <c r="AP123" s="6"/>
      <c r="AQ123" s="6"/>
      <c r="AR123" s="6"/>
      <c r="AS123" s="5"/>
      <c r="AT123" s="5"/>
      <c r="AU123" s="5"/>
      <c r="AV123" s="5"/>
      <c r="AW123" s="5"/>
      <c r="AX123" s="5"/>
      <c r="AY123" s="5"/>
      <c r="AZ123" s="6"/>
      <c r="BA123" s="6"/>
      <c r="BB123" s="6"/>
      <c r="BC123" s="6"/>
      <c r="BD123" s="6"/>
      <c r="BE123" s="6"/>
      <c r="BF123" s="6"/>
      <c r="BG123" s="6"/>
      <c r="BH123" s="6"/>
      <c r="BI123" s="6"/>
    </row>
    <row r="124" spans="41:61" x14ac:dyDescent="0.35">
      <c r="AO124" s="6"/>
      <c r="AP124" s="6"/>
      <c r="AQ124" s="6"/>
      <c r="AR124" s="6"/>
      <c r="AS124" s="5"/>
      <c r="AT124" s="5"/>
      <c r="AU124" s="5"/>
      <c r="AV124" s="5"/>
      <c r="AW124" s="5"/>
      <c r="AX124" s="5"/>
      <c r="AY124" s="5"/>
      <c r="AZ124" s="6"/>
      <c r="BA124" s="6"/>
      <c r="BB124" s="6"/>
      <c r="BC124" s="6"/>
      <c r="BD124" s="6"/>
      <c r="BE124" s="6"/>
      <c r="BF124" s="6"/>
      <c r="BG124" s="6"/>
      <c r="BH124" s="6"/>
      <c r="BI124" s="6"/>
    </row>
    <row r="125" spans="41:61" x14ac:dyDescent="0.35">
      <c r="AO125" s="6"/>
      <c r="AP125" s="6"/>
      <c r="AQ125" s="6"/>
      <c r="AR125" s="6"/>
      <c r="AS125" s="5"/>
      <c r="AT125" s="5"/>
      <c r="AU125" s="5"/>
      <c r="AV125" s="5"/>
      <c r="AW125" s="5"/>
      <c r="AX125" s="5"/>
      <c r="AY125" s="5"/>
      <c r="AZ125" s="6"/>
      <c r="BA125" s="6"/>
      <c r="BB125" s="6"/>
      <c r="BC125" s="6"/>
      <c r="BD125" s="6"/>
      <c r="BE125" s="6"/>
      <c r="BF125" s="6"/>
      <c r="BG125" s="6"/>
      <c r="BH125" s="6"/>
      <c r="BI125" s="6"/>
    </row>
    <row r="126" spans="41:61" x14ac:dyDescent="0.35">
      <c r="AO126" s="6"/>
      <c r="AP126" s="6"/>
      <c r="AQ126" s="6"/>
      <c r="AR126" s="6"/>
      <c r="AS126" s="5"/>
      <c r="AT126" s="5"/>
      <c r="AU126" s="5"/>
      <c r="AV126" s="5"/>
      <c r="AW126" s="5"/>
      <c r="AX126" s="5"/>
      <c r="AY126" s="5"/>
      <c r="AZ126" s="6"/>
      <c r="BA126" s="6"/>
      <c r="BB126" s="6"/>
      <c r="BC126" s="6"/>
      <c r="BD126" s="6"/>
      <c r="BE126" s="6"/>
      <c r="BF126" s="6"/>
      <c r="BG126" s="6"/>
      <c r="BH126" s="6"/>
      <c r="BI126" s="6"/>
    </row>
    <row r="127" spans="41:61" x14ac:dyDescent="0.35">
      <c r="AO127" s="6"/>
      <c r="AP127" s="6"/>
      <c r="AQ127" s="6"/>
      <c r="AR127" s="6"/>
      <c r="AS127" s="5"/>
      <c r="AT127" s="5"/>
      <c r="AU127" s="5"/>
      <c r="AV127" s="5"/>
      <c r="AW127" s="5"/>
      <c r="AX127" s="5"/>
      <c r="AY127" s="5"/>
      <c r="AZ127" s="6"/>
      <c r="BA127" s="6"/>
      <c r="BB127" s="6"/>
      <c r="BC127" s="6"/>
      <c r="BD127" s="6"/>
      <c r="BE127" s="6"/>
      <c r="BF127" s="6"/>
      <c r="BG127" s="6"/>
      <c r="BH127" s="6"/>
      <c r="BI127" s="6"/>
    </row>
    <row r="128" spans="41:61" x14ac:dyDescent="0.35">
      <c r="AO128" s="6"/>
      <c r="AP128" s="6"/>
      <c r="AQ128" s="6"/>
      <c r="AR128" s="6"/>
      <c r="AS128" s="5"/>
      <c r="AT128" s="5"/>
      <c r="AU128" s="5"/>
      <c r="AV128" s="5"/>
      <c r="AW128" s="5"/>
      <c r="AX128" s="5"/>
      <c r="AY128" s="5"/>
      <c r="AZ128" s="6"/>
      <c r="BA128" s="6"/>
      <c r="BB128" s="6"/>
      <c r="BC128" s="6"/>
      <c r="BD128" s="6"/>
      <c r="BE128" s="6"/>
      <c r="BF128" s="6"/>
      <c r="BG128" s="6"/>
      <c r="BH128" s="6"/>
      <c r="BI128" s="6"/>
    </row>
    <row r="129" spans="41:61" x14ac:dyDescent="0.35">
      <c r="AO129" s="6"/>
      <c r="AP129" s="6"/>
      <c r="AQ129" s="6"/>
      <c r="AR129" s="6"/>
      <c r="AS129" s="5"/>
      <c r="AT129" s="5"/>
      <c r="AU129" s="5"/>
      <c r="AV129" s="5"/>
      <c r="AW129" s="5"/>
      <c r="AX129" s="5"/>
      <c r="AY129" s="5"/>
      <c r="AZ129" s="6"/>
      <c r="BA129" s="6"/>
      <c r="BB129" s="6"/>
      <c r="BC129" s="6"/>
      <c r="BD129" s="6"/>
      <c r="BE129" s="6"/>
      <c r="BF129" s="6"/>
      <c r="BG129" s="6"/>
      <c r="BH129" s="6"/>
      <c r="BI129" s="6"/>
    </row>
    <row r="130" spans="41:61" x14ac:dyDescent="0.35">
      <c r="AO130" s="6"/>
      <c r="AP130" s="6"/>
      <c r="AQ130" s="6"/>
      <c r="AR130" s="6"/>
      <c r="AS130" s="5"/>
      <c r="AT130" s="5"/>
      <c r="AU130" s="5"/>
      <c r="AV130" s="5"/>
      <c r="AW130" s="5"/>
      <c r="AX130" s="5"/>
      <c r="AY130" s="5"/>
      <c r="AZ130" s="6"/>
      <c r="BA130" s="6"/>
      <c r="BB130" s="6"/>
      <c r="BC130" s="6"/>
      <c r="BD130" s="6"/>
      <c r="BE130" s="6"/>
      <c r="BF130" s="6"/>
      <c r="BG130" s="6"/>
      <c r="BH130" s="6"/>
      <c r="BI130" s="6"/>
    </row>
    <row r="131" spans="41:61" x14ac:dyDescent="0.35">
      <c r="AO131" s="6"/>
      <c r="AP131" s="6"/>
      <c r="AQ131" s="6"/>
      <c r="AR131" s="6"/>
      <c r="AS131" s="5"/>
      <c r="AT131" s="5"/>
      <c r="AU131" s="5"/>
      <c r="AV131" s="5"/>
      <c r="AW131" s="5"/>
      <c r="AX131" s="5"/>
      <c r="AY131" s="5"/>
      <c r="AZ131" s="6"/>
      <c r="BA131" s="6"/>
      <c r="BB131" s="6"/>
      <c r="BC131" s="6"/>
      <c r="BD131" s="6"/>
      <c r="BE131" s="6"/>
      <c r="BF131" s="6"/>
      <c r="BG131" s="6"/>
      <c r="BH131" s="6"/>
      <c r="BI131" s="6"/>
    </row>
    <row r="132" spans="41:61" x14ac:dyDescent="0.35">
      <c r="AO132" s="6"/>
      <c r="AP132" s="6"/>
      <c r="AQ132" s="6"/>
      <c r="AR132" s="6"/>
      <c r="AS132" s="5"/>
      <c r="AT132" s="5"/>
      <c r="AU132" s="5"/>
      <c r="AV132" s="5"/>
      <c r="AW132" s="5"/>
      <c r="AX132" s="5"/>
      <c r="AY132" s="5"/>
      <c r="AZ132" s="6"/>
      <c r="BA132" s="6"/>
      <c r="BB132" s="6"/>
      <c r="BC132" s="6"/>
      <c r="BD132" s="6"/>
      <c r="BE132" s="6"/>
      <c r="BF132" s="6"/>
      <c r="BG132" s="6"/>
      <c r="BH132" s="6"/>
      <c r="BI132" s="6"/>
    </row>
    <row r="133" spans="41:61" x14ac:dyDescent="0.35">
      <c r="AO133" s="6"/>
      <c r="AP133" s="6"/>
      <c r="AQ133" s="6"/>
      <c r="AR133" s="6"/>
      <c r="AS133" s="5"/>
      <c r="AT133" s="5"/>
      <c r="AU133" s="5"/>
      <c r="AV133" s="5"/>
      <c r="AW133" s="5"/>
      <c r="AX133" s="5"/>
      <c r="AY133" s="5"/>
      <c r="AZ133" s="6"/>
      <c r="BA133" s="6"/>
      <c r="BB133" s="6"/>
      <c r="BC133" s="6"/>
      <c r="BD133" s="6"/>
      <c r="BE133" s="6"/>
      <c r="BF133" s="6"/>
      <c r="BG133" s="6"/>
      <c r="BH133" s="6"/>
      <c r="BI133" s="6"/>
    </row>
    <row r="134" spans="41:61" x14ac:dyDescent="0.35">
      <c r="AO134" s="6"/>
      <c r="AP134" s="6"/>
      <c r="AQ134" s="6"/>
      <c r="AR134" s="6"/>
      <c r="AS134" s="5"/>
      <c r="AT134" s="5"/>
      <c r="AU134" s="5"/>
      <c r="AV134" s="5"/>
      <c r="AW134" s="5"/>
      <c r="AX134" s="5"/>
      <c r="AY134" s="5"/>
      <c r="AZ134" s="6"/>
      <c r="BA134" s="6"/>
      <c r="BB134" s="6"/>
      <c r="BC134" s="6"/>
      <c r="BD134" s="6"/>
      <c r="BE134" s="6"/>
      <c r="BF134" s="6"/>
      <c r="BG134" s="6"/>
      <c r="BH134" s="6"/>
      <c r="BI134" s="6"/>
    </row>
    <row r="135" spans="41:61" x14ac:dyDescent="0.35">
      <c r="AO135" s="6"/>
      <c r="AP135" s="6"/>
      <c r="AQ135" s="6"/>
      <c r="AR135" s="6"/>
      <c r="AS135" s="5"/>
      <c r="AT135" s="5"/>
      <c r="AU135" s="5"/>
      <c r="AV135" s="5"/>
      <c r="AW135" s="5"/>
      <c r="AX135" s="5"/>
      <c r="AY135" s="5"/>
      <c r="AZ135" s="6"/>
      <c r="BA135" s="6"/>
      <c r="BB135" s="6"/>
      <c r="BC135" s="6"/>
      <c r="BD135" s="6"/>
      <c r="BE135" s="6"/>
      <c r="BF135" s="6"/>
      <c r="BG135" s="6"/>
      <c r="BH135" s="6"/>
      <c r="BI135" s="6"/>
    </row>
    <row r="136" spans="41:61" x14ac:dyDescent="0.35">
      <c r="AO136" s="6"/>
      <c r="AP136" s="6"/>
      <c r="AQ136" s="6"/>
      <c r="AR136" s="6"/>
      <c r="AS136" s="5"/>
      <c r="AT136" s="5"/>
      <c r="AU136" s="5"/>
      <c r="AV136" s="5"/>
      <c r="AW136" s="5"/>
      <c r="AX136" s="5"/>
      <c r="AY136" s="5"/>
      <c r="AZ136" s="6"/>
      <c r="BA136" s="6"/>
      <c r="BB136" s="6"/>
      <c r="BC136" s="6"/>
      <c r="BD136" s="6"/>
      <c r="BE136" s="6"/>
      <c r="BF136" s="6"/>
      <c r="BG136" s="6"/>
      <c r="BH136" s="6"/>
      <c r="BI136" s="6"/>
    </row>
    <row r="137" spans="41:61" x14ac:dyDescent="0.35">
      <c r="AO137" s="6"/>
      <c r="AP137" s="6"/>
      <c r="AQ137" s="6"/>
      <c r="AR137" s="6"/>
      <c r="AS137" s="5"/>
      <c r="AT137" s="5"/>
      <c r="AU137" s="5"/>
      <c r="AV137" s="5"/>
      <c r="AW137" s="5"/>
      <c r="AX137" s="5"/>
      <c r="AY137" s="5"/>
      <c r="AZ137" s="6"/>
      <c r="BA137" s="6"/>
      <c r="BB137" s="6"/>
      <c r="BC137" s="6"/>
      <c r="BD137" s="6"/>
      <c r="BE137" s="6"/>
      <c r="BF137" s="6"/>
      <c r="BG137" s="6"/>
      <c r="BH137" s="6"/>
      <c r="BI137" s="6"/>
    </row>
    <row r="138" spans="41:61" x14ac:dyDescent="0.35">
      <c r="AO138" s="6"/>
      <c r="AP138" s="6"/>
      <c r="AQ138" s="6"/>
      <c r="AR138" s="6"/>
      <c r="AS138" s="5"/>
      <c r="AT138" s="5"/>
      <c r="AU138" s="5"/>
      <c r="AV138" s="5"/>
      <c r="AW138" s="5"/>
      <c r="AX138" s="5"/>
      <c r="AY138" s="5"/>
      <c r="AZ138" s="6"/>
      <c r="BA138" s="6"/>
      <c r="BB138" s="6"/>
      <c r="BC138" s="6"/>
      <c r="BD138" s="6"/>
      <c r="BE138" s="6"/>
      <c r="BF138" s="6"/>
      <c r="BG138" s="6"/>
      <c r="BH138" s="6"/>
      <c r="BI138" s="6"/>
    </row>
    <row r="139" spans="41:61" x14ac:dyDescent="0.35">
      <c r="AO139" s="6"/>
      <c r="AP139" s="6"/>
      <c r="AQ139" s="6"/>
      <c r="AR139" s="6"/>
      <c r="AS139" s="5"/>
      <c r="AT139" s="5"/>
      <c r="AU139" s="5"/>
      <c r="AV139" s="5"/>
      <c r="AW139" s="5"/>
      <c r="AX139" s="5"/>
      <c r="AY139" s="5"/>
      <c r="AZ139" s="6"/>
      <c r="BA139" s="6"/>
      <c r="BB139" s="6"/>
      <c r="BC139" s="6"/>
      <c r="BD139" s="6"/>
      <c r="BE139" s="6"/>
      <c r="BF139" s="6"/>
      <c r="BG139" s="6"/>
      <c r="BH139" s="6"/>
      <c r="BI139" s="6"/>
    </row>
    <row r="140" spans="41:61" x14ac:dyDescent="0.35">
      <c r="AO140" s="6"/>
      <c r="AP140" s="6"/>
      <c r="AQ140" s="6"/>
      <c r="AR140" s="6"/>
      <c r="AS140" s="5"/>
      <c r="AT140" s="5"/>
      <c r="AU140" s="5"/>
      <c r="AV140" s="5"/>
      <c r="AW140" s="5"/>
      <c r="AX140" s="5"/>
      <c r="AY140" s="5"/>
      <c r="AZ140" s="6"/>
      <c r="BA140" s="6"/>
      <c r="BB140" s="6"/>
      <c r="BC140" s="6"/>
      <c r="BD140" s="6"/>
      <c r="BE140" s="6"/>
      <c r="BF140" s="6"/>
      <c r="BG140" s="6"/>
      <c r="BH140" s="6"/>
      <c r="BI140" s="6"/>
    </row>
    <row r="141" spans="41:61" x14ac:dyDescent="0.35">
      <c r="AO141" s="6"/>
      <c r="AP141" s="6"/>
      <c r="AQ141" s="6"/>
      <c r="AR141" s="6"/>
      <c r="AS141" s="5"/>
      <c r="AT141" s="5"/>
      <c r="AU141" s="5"/>
      <c r="AV141" s="5"/>
      <c r="AW141" s="5"/>
      <c r="AX141" s="5"/>
      <c r="AY141" s="5"/>
      <c r="AZ141" s="6"/>
      <c r="BA141" s="6"/>
      <c r="BB141" s="6"/>
      <c r="BC141" s="6"/>
      <c r="BD141" s="6"/>
      <c r="BE141" s="6"/>
      <c r="BF141" s="6"/>
      <c r="BG141" s="6"/>
      <c r="BH141" s="6"/>
      <c r="BI141" s="6"/>
    </row>
    <row r="142" spans="41:61" x14ac:dyDescent="0.35">
      <c r="AO142" s="6"/>
      <c r="AP142" s="6"/>
      <c r="AQ142" s="6"/>
      <c r="AR142" s="6"/>
      <c r="AS142" s="5"/>
      <c r="AT142" s="5"/>
      <c r="AU142" s="5"/>
      <c r="AV142" s="5"/>
      <c r="AW142" s="5"/>
      <c r="AX142" s="5"/>
      <c r="AY142" s="5"/>
      <c r="AZ142" s="6"/>
      <c r="BA142" s="6"/>
      <c r="BB142" s="6"/>
      <c r="BC142" s="6"/>
      <c r="BD142" s="6"/>
      <c r="BE142" s="6"/>
      <c r="BF142" s="6"/>
      <c r="BG142" s="6"/>
      <c r="BH142" s="6"/>
      <c r="BI142" s="6"/>
    </row>
    <row r="143" spans="41:61" x14ac:dyDescent="0.35">
      <c r="AO143" s="6"/>
      <c r="AP143" s="6"/>
      <c r="AQ143" s="6"/>
      <c r="AR143" s="6"/>
      <c r="AS143" s="5"/>
      <c r="AT143" s="5"/>
      <c r="AU143" s="5"/>
      <c r="AV143" s="5"/>
      <c r="AW143" s="5"/>
      <c r="AX143" s="5"/>
      <c r="AY143" s="5"/>
      <c r="AZ143" s="6"/>
      <c r="BA143" s="6"/>
      <c r="BB143" s="6"/>
      <c r="BC143" s="6"/>
      <c r="BD143" s="6"/>
      <c r="BE143" s="6"/>
      <c r="BF143" s="6"/>
      <c r="BG143" s="6"/>
      <c r="BH143" s="6"/>
      <c r="BI143" s="6"/>
    </row>
    <row r="144" spans="41:61" x14ac:dyDescent="0.35">
      <c r="AO144" s="6"/>
      <c r="AP144" s="6"/>
      <c r="AQ144" s="6"/>
      <c r="AR144" s="6"/>
      <c r="AS144" s="5"/>
      <c r="AT144" s="5"/>
      <c r="AU144" s="5"/>
      <c r="AV144" s="5"/>
      <c r="AW144" s="5"/>
      <c r="AX144" s="5"/>
      <c r="AY144" s="5"/>
      <c r="AZ144" s="6"/>
      <c r="BA144" s="6"/>
      <c r="BB144" s="6"/>
      <c r="BC144" s="6"/>
      <c r="BD144" s="6"/>
      <c r="BE144" s="6"/>
      <c r="BF144" s="6"/>
      <c r="BG144" s="6"/>
      <c r="BH144" s="6"/>
      <c r="BI144" s="6"/>
    </row>
    <row r="145" spans="41:61" x14ac:dyDescent="0.35">
      <c r="AO145" s="6"/>
      <c r="AP145" s="6"/>
      <c r="AQ145" s="6"/>
      <c r="AR145" s="6"/>
      <c r="AS145" s="5"/>
      <c r="AT145" s="5"/>
      <c r="AU145" s="5"/>
      <c r="AV145" s="5"/>
      <c r="AW145" s="5"/>
      <c r="AX145" s="5"/>
      <c r="AY145" s="5"/>
      <c r="AZ145" s="6"/>
      <c r="BA145" s="6"/>
      <c r="BB145" s="6"/>
      <c r="BC145" s="6"/>
      <c r="BD145" s="6"/>
      <c r="BE145" s="6"/>
      <c r="BF145" s="6"/>
      <c r="BG145" s="6"/>
      <c r="BH145" s="6"/>
      <c r="BI145" s="6"/>
    </row>
    <row r="146" spans="41:61" x14ac:dyDescent="0.35">
      <c r="AO146" s="6"/>
      <c r="AP146" s="6"/>
      <c r="AQ146" s="6"/>
      <c r="AR146" s="6"/>
      <c r="AS146" s="5"/>
      <c r="AT146" s="5"/>
      <c r="AU146" s="5"/>
      <c r="AV146" s="5"/>
      <c r="AW146" s="5"/>
      <c r="AX146" s="5"/>
      <c r="AY146" s="5"/>
      <c r="AZ146" s="6"/>
      <c r="BA146" s="6"/>
      <c r="BB146" s="6"/>
      <c r="BC146" s="6"/>
      <c r="BD146" s="6"/>
      <c r="BE146" s="6"/>
      <c r="BF146" s="6"/>
      <c r="BG146" s="6"/>
      <c r="BH146" s="6"/>
      <c r="BI146" s="6"/>
    </row>
    <row r="147" spans="41:61" x14ac:dyDescent="0.35">
      <c r="AO147" s="6"/>
      <c r="AP147" s="6"/>
      <c r="AQ147" s="6"/>
      <c r="AR147" s="6"/>
      <c r="AS147" s="5"/>
      <c r="AT147" s="5"/>
      <c r="AU147" s="5"/>
      <c r="AV147" s="5"/>
      <c r="AW147" s="5"/>
      <c r="AX147" s="5"/>
      <c r="AY147" s="5"/>
      <c r="AZ147" s="6"/>
      <c r="BA147" s="6"/>
      <c r="BB147" s="6"/>
      <c r="BC147" s="6"/>
      <c r="BD147" s="6"/>
      <c r="BE147" s="6"/>
      <c r="BF147" s="6"/>
      <c r="BG147" s="6"/>
      <c r="BH147" s="6"/>
      <c r="BI147" s="6"/>
    </row>
    <row r="148" spans="41:61" x14ac:dyDescent="0.35">
      <c r="AO148" s="6"/>
      <c r="AP148" s="6"/>
      <c r="AQ148" s="6"/>
      <c r="AR148" s="6"/>
      <c r="AS148" s="5"/>
      <c r="AT148" s="5"/>
      <c r="AU148" s="5"/>
      <c r="AV148" s="5"/>
      <c r="AW148" s="5"/>
      <c r="AX148" s="5"/>
      <c r="AY148" s="5"/>
      <c r="AZ148" s="6"/>
      <c r="BA148" s="6"/>
      <c r="BB148" s="6"/>
      <c r="BC148" s="6"/>
      <c r="BD148" s="6"/>
      <c r="BE148" s="6"/>
      <c r="BF148" s="6"/>
      <c r="BG148" s="6"/>
      <c r="BH148" s="6"/>
      <c r="BI148" s="6"/>
    </row>
    <row r="149" spans="41:61" x14ac:dyDescent="0.35">
      <c r="AO149" s="6"/>
      <c r="AP149" s="6"/>
      <c r="AQ149" s="6"/>
      <c r="AR149" s="6"/>
      <c r="AS149" s="5"/>
      <c r="AT149" s="5"/>
      <c r="AU149" s="5"/>
      <c r="AV149" s="5"/>
      <c r="AW149" s="5"/>
      <c r="AX149" s="5"/>
      <c r="AY149" s="5"/>
      <c r="AZ149" s="6"/>
      <c r="BA149" s="6"/>
      <c r="BB149" s="6"/>
      <c r="BC149" s="6"/>
      <c r="BD149" s="6"/>
      <c r="BE149" s="6"/>
      <c r="BF149" s="6"/>
      <c r="BG149" s="6"/>
      <c r="BH149" s="6"/>
      <c r="BI149" s="6"/>
    </row>
    <row r="150" spans="41:61" x14ac:dyDescent="0.35">
      <c r="AO150" s="6"/>
      <c r="AP150" s="6"/>
      <c r="AQ150" s="6"/>
      <c r="AR150" s="6"/>
      <c r="AS150" s="5"/>
      <c r="AT150" s="5"/>
      <c r="AU150" s="5"/>
      <c r="AV150" s="5"/>
      <c r="AW150" s="5"/>
      <c r="AX150" s="5"/>
      <c r="AY150" s="5"/>
      <c r="AZ150" s="6"/>
      <c r="BA150" s="6"/>
      <c r="BB150" s="6"/>
      <c r="BC150" s="6"/>
      <c r="BD150" s="6"/>
      <c r="BE150" s="6"/>
      <c r="BF150" s="6"/>
      <c r="BG150" s="6"/>
      <c r="BH150" s="6"/>
      <c r="BI150" s="6"/>
    </row>
    <row r="151" spans="41:61" x14ac:dyDescent="0.35">
      <c r="AO151" s="6"/>
      <c r="AP151" s="6"/>
      <c r="AQ151" s="6"/>
      <c r="AR151" s="6"/>
      <c r="AS151" s="5"/>
      <c r="AT151" s="5"/>
      <c r="AU151" s="5"/>
      <c r="AV151" s="5"/>
      <c r="AW151" s="5"/>
      <c r="AX151" s="5"/>
      <c r="AY151" s="5"/>
      <c r="AZ151" s="6"/>
      <c r="BA151" s="6"/>
      <c r="BB151" s="6"/>
      <c r="BC151" s="6"/>
      <c r="BD151" s="6"/>
      <c r="BE151" s="6"/>
      <c r="BF151" s="6"/>
      <c r="BG151" s="6"/>
      <c r="BH151" s="6"/>
      <c r="BI151" s="6"/>
    </row>
    <row r="152" spans="41:61" x14ac:dyDescent="0.35">
      <c r="AO152" s="6"/>
      <c r="AP152" s="6"/>
      <c r="AQ152" s="6"/>
      <c r="AR152" s="6"/>
      <c r="AS152" s="5"/>
      <c r="AT152" s="5"/>
      <c r="AU152" s="5"/>
      <c r="AV152" s="5"/>
      <c r="AW152" s="5"/>
      <c r="AX152" s="5"/>
      <c r="AY152" s="5"/>
      <c r="AZ152" s="6"/>
      <c r="BA152" s="6"/>
      <c r="BB152" s="6"/>
      <c r="BC152" s="6"/>
      <c r="BD152" s="6"/>
      <c r="BE152" s="6"/>
      <c r="BF152" s="6"/>
      <c r="BG152" s="6"/>
      <c r="BH152" s="6"/>
      <c r="BI152" s="6"/>
    </row>
    <row r="153" spans="41:61" x14ac:dyDescent="0.35">
      <c r="AO153" s="6"/>
      <c r="AP153" s="6"/>
      <c r="AQ153" s="6"/>
      <c r="AR153" s="6"/>
      <c r="AS153" s="5"/>
      <c r="AT153" s="5"/>
      <c r="AU153" s="5"/>
      <c r="AV153" s="5"/>
      <c r="AW153" s="5"/>
      <c r="AX153" s="5"/>
      <c r="AY153" s="5"/>
      <c r="AZ153" s="6"/>
      <c r="BA153" s="6"/>
      <c r="BB153" s="6"/>
      <c r="BC153" s="6"/>
      <c r="BD153" s="6"/>
      <c r="BE153" s="6"/>
      <c r="BF153" s="6"/>
      <c r="BG153" s="6"/>
      <c r="BH153" s="6"/>
      <c r="BI153" s="6"/>
    </row>
    <row r="154" spans="41:61" x14ac:dyDescent="0.35">
      <c r="AO154" s="6"/>
      <c r="AP154" s="6"/>
      <c r="AQ154" s="6"/>
      <c r="AR154" s="6"/>
      <c r="AS154" s="5"/>
      <c r="AT154" s="5"/>
      <c r="AU154" s="5"/>
      <c r="AV154" s="5"/>
      <c r="AW154" s="5"/>
      <c r="AX154" s="5"/>
      <c r="AY154" s="5"/>
      <c r="AZ154" s="6"/>
      <c r="BA154" s="6"/>
      <c r="BB154" s="6"/>
      <c r="BC154" s="6"/>
      <c r="BD154" s="6"/>
      <c r="BE154" s="6"/>
      <c r="BF154" s="6"/>
      <c r="BG154" s="6"/>
      <c r="BH154" s="6"/>
      <c r="BI154" s="6"/>
    </row>
    <row r="155" spans="41:61" x14ac:dyDescent="0.35">
      <c r="AO155" s="6"/>
      <c r="AP155" s="6"/>
      <c r="AQ155" s="6"/>
      <c r="AR155" s="6"/>
      <c r="AS155" s="5"/>
      <c r="AT155" s="5"/>
      <c r="AU155" s="5"/>
      <c r="AV155" s="5"/>
      <c r="AW155" s="5"/>
      <c r="AX155" s="5"/>
      <c r="AY155" s="5"/>
      <c r="AZ155" s="6"/>
      <c r="BA155" s="6"/>
      <c r="BB155" s="6"/>
      <c r="BC155" s="6"/>
      <c r="BD155" s="6"/>
      <c r="BE155" s="6"/>
      <c r="BF155" s="6"/>
      <c r="BG155" s="6"/>
      <c r="BH155" s="6"/>
      <c r="BI155" s="6"/>
    </row>
    <row r="156" spans="41:61" x14ac:dyDescent="0.35">
      <c r="AO156" s="6"/>
      <c r="AP156" s="6"/>
      <c r="AQ156" s="6"/>
      <c r="AR156" s="6"/>
      <c r="AS156" s="5"/>
      <c r="AT156" s="5"/>
      <c r="AU156" s="5"/>
      <c r="AV156" s="5"/>
      <c r="AW156" s="5"/>
      <c r="AX156" s="5"/>
      <c r="AY156" s="5"/>
      <c r="AZ156" s="6"/>
      <c r="BA156" s="6"/>
      <c r="BB156" s="6"/>
      <c r="BC156" s="6"/>
      <c r="BD156" s="6"/>
      <c r="BE156" s="6"/>
      <c r="BF156" s="6"/>
      <c r="BG156" s="6"/>
      <c r="BH156" s="6"/>
      <c r="BI156" s="6"/>
    </row>
    <row r="157" spans="41:61" x14ac:dyDescent="0.35">
      <c r="AO157" s="6"/>
      <c r="AP157" s="6"/>
      <c r="AQ157" s="6"/>
      <c r="AR157" s="6"/>
      <c r="AS157" s="5"/>
      <c r="AT157" s="5"/>
      <c r="AU157" s="5"/>
      <c r="AV157" s="5"/>
      <c r="AW157" s="5"/>
      <c r="AX157" s="5"/>
      <c r="AY157" s="5"/>
      <c r="AZ157" s="6"/>
      <c r="BA157" s="6"/>
      <c r="BB157" s="6"/>
      <c r="BC157" s="6"/>
      <c r="BD157" s="6"/>
      <c r="BE157" s="6"/>
      <c r="BF157" s="6"/>
      <c r="BG157" s="6"/>
      <c r="BH157" s="6"/>
      <c r="BI157" s="6"/>
    </row>
    <row r="158" spans="41:61" x14ac:dyDescent="0.35">
      <c r="AO158" s="6"/>
      <c r="AP158" s="6"/>
      <c r="AQ158" s="6"/>
      <c r="AR158" s="6"/>
      <c r="AS158" s="5"/>
      <c r="AT158" s="5"/>
      <c r="AU158" s="5"/>
      <c r="AV158" s="5"/>
      <c r="AW158" s="5"/>
      <c r="AX158" s="5"/>
      <c r="AY158" s="5"/>
      <c r="AZ158" s="6"/>
      <c r="BA158" s="6"/>
      <c r="BB158" s="6"/>
      <c r="BC158" s="6"/>
      <c r="BD158" s="6"/>
      <c r="BE158" s="6"/>
      <c r="BF158" s="6"/>
      <c r="BG158" s="6"/>
      <c r="BH158" s="6"/>
      <c r="BI158" s="6"/>
    </row>
    <row r="159" spans="41:61" x14ac:dyDescent="0.35">
      <c r="AO159" s="6"/>
      <c r="AP159" s="6"/>
      <c r="AQ159" s="6"/>
      <c r="AR159" s="6"/>
      <c r="AS159" s="5"/>
      <c r="AT159" s="5"/>
      <c r="AU159" s="5"/>
      <c r="AV159" s="5"/>
      <c r="AW159" s="5"/>
      <c r="AX159" s="5"/>
      <c r="AY159" s="5"/>
      <c r="AZ159" s="6"/>
      <c r="BA159" s="6"/>
      <c r="BB159" s="6"/>
      <c r="BC159" s="6"/>
      <c r="BD159" s="6"/>
      <c r="BE159" s="6"/>
      <c r="BF159" s="6"/>
      <c r="BG159" s="6"/>
      <c r="BH159" s="6"/>
      <c r="BI159" s="6"/>
    </row>
    <row r="160" spans="41:61" x14ac:dyDescent="0.35">
      <c r="AO160" s="6"/>
      <c r="AP160" s="6"/>
      <c r="AQ160" s="6"/>
      <c r="AR160" s="6"/>
      <c r="AS160" s="5"/>
      <c r="AT160" s="5"/>
      <c r="AU160" s="5"/>
      <c r="AV160" s="5"/>
      <c r="AW160" s="5"/>
      <c r="AX160" s="5"/>
      <c r="AY160" s="5"/>
      <c r="AZ160" s="6"/>
      <c r="BA160" s="6"/>
      <c r="BB160" s="6"/>
      <c r="BC160" s="6"/>
      <c r="BD160" s="6"/>
      <c r="BE160" s="6"/>
      <c r="BF160" s="6"/>
      <c r="BG160" s="6"/>
      <c r="BH160" s="6"/>
      <c r="BI160" s="6"/>
    </row>
    <row r="161" spans="41:61" x14ac:dyDescent="0.35">
      <c r="AO161" s="6"/>
      <c r="AP161" s="6"/>
      <c r="AQ161" s="6"/>
      <c r="AR161" s="6"/>
      <c r="AS161" s="5"/>
      <c r="AT161" s="5"/>
      <c r="AU161" s="5"/>
      <c r="AV161" s="5"/>
      <c r="AW161" s="5"/>
      <c r="AX161" s="5"/>
      <c r="AY161" s="5"/>
      <c r="AZ161" s="6"/>
      <c r="BA161" s="6"/>
      <c r="BB161" s="6"/>
      <c r="BC161" s="6"/>
      <c r="BD161" s="6"/>
      <c r="BE161" s="6"/>
      <c r="BF161" s="6"/>
      <c r="BG161" s="6"/>
      <c r="BH161" s="6"/>
      <c r="BI161" s="6"/>
    </row>
    <row r="162" spans="41:61" x14ac:dyDescent="0.35">
      <c r="AO162" s="6"/>
      <c r="AP162" s="6"/>
      <c r="AQ162" s="6"/>
      <c r="AR162" s="6"/>
      <c r="AS162" s="5"/>
      <c r="AT162" s="5"/>
      <c r="AU162" s="5"/>
      <c r="AV162" s="5"/>
      <c r="AW162" s="5"/>
      <c r="AX162" s="5"/>
      <c r="AY162" s="5"/>
      <c r="AZ162" s="6"/>
      <c r="BA162" s="6"/>
      <c r="BB162" s="6"/>
      <c r="BC162" s="6"/>
      <c r="BD162" s="6"/>
      <c r="BE162" s="6"/>
      <c r="BF162" s="6"/>
      <c r="BG162" s="6"/>
      <c r="BH162" s="6"/>
      <c r="BI162" s="6"/>
    </row>
    <row r="163" spans="41:61" x14ac:dyDescent="0.35">
      <c r="AO163" s="6"/>
      <c r="AP163" s="6"/>
      <c r="AQ163" s="6"/>
      <c r="AR163" s="6"/>
      <c r="AS163" s="5"/>
      <c r="AT163" s="5"/>
      <c r="AU163" s="5"/>
      <c r="AV163" s="5"/>
      <c r="AW163" s="5"/>
      <c r="AX163" s="5"/>
      <c r="AY163" s="5"/>
      <c r="AZ163" s="6"/>
      <c r="BA163" s="6"/>
      <c r="BB163" s="6"/>
      <c r="BC163" s="6"/>
      <c r="BD163" s="6"/>
      <c r="BE163" s="6"/>
      <c r="BF163" s="6"/>
      <c r="BG163" s="6"/>
      <c r="BH163" s="6"/>
      <c r="BI163" s="6"/>
    </row>
    <row r="164" spans="41:61" x14ac:dyDescent="0.35">
      <c r="AO164" s="6"/>
      <c r="AP164" s="6"/>
      <c r="AQ164" s="6"/>
      <c r="AR164" s="6"/>
      <c r="AS164" s="5"/>
      <c r="AT164" s="5"/>
      <c r="AU164" s="5"/>
      <c r="AV164" s="5"/>
      <c r="AW164" s="5"/>
      <c r="AX164" s="5"/>
      <c r="AY164" s="5"/>
      <c r="AZ164" s="6"/>
      <c r="BA164" s="6"/>
      <c r="BB164" s="6"/>
      <c r="BC164" s="6"/>
      <c r="BD164" s="6"/>
      <c r="BE164" s="6"/>
      <c r="BF164" s="6"/>
      <c r="BG164" s="6"/>
      <c r="BH164" s="6"/>
      <c r="BI164" s="6"/>
    </row>
    <row r="165" spans="41:61" x14ac:dyDescent="0.35">
      <c r="AO165" s="6"/>
      <c r="AP165" s="6"/>
      <c r="AQ165" s="6"/>
      <c r="AR165" s="6"/>
      <c r="AS165" s="5"/>
      <c r="AT165" s="5"/>
      <c r="AU165" s="5"/>
      <c r="AV165" s="5"/>
      <c r="AW165" s="5"/>
      <c r="AX165" s="5"/>
      <c r="AY165" s="5"/>
      <c r="AZ165" s="6"/>
      <c r="BA165" s="6"/>
      <c r="BB165" s="6"/>
      <c r="BC165" s="6"/>
      <c r="BD165" s="6"/>
      <c r="BE165" s="6"/>
      <c r="BF165" s="6"/>
      <c r="BG165" s="6"/>
      <c r="BH165" s="6"/>
      <c r="BI165" s="6"/>
    </row>
    <row r="166" spans="41:61" x14ac:dyDescent="0.35">
      <c r="AO166" s="6"/>
      <c r="AP166" s="6"/>
      <c r="AQ166" s="6"/>
      <c r="AR166" s="6"/>
      <c r="AS166" s="5"/>
      <c r="AT166" s="5"/>
      <c r="AU166" s="5"/>
      <c r="AV166" s="5"/>
      <c r="AW166" s="5"/>
      <c r="AX166" s="5"/>
      <c r="AY166" s="5"/>
      <c r="AZ166" s="6"/>
      <c r="BA166" s="6"/>
      <c r="BB166" s="6"/>
      <c r="BC166" s="6"/>
      <c r="BD166" s="6"/>
      <c r="BE166" s="6"/>
      <c r="BF166" s="6"/>
      <c r="BG166" s="6"/>
      <c r="BH166" s="6"/>
      <c r="BI166" s="6"/>
    </row>
    <row r="167" spans="41:61" x14ac:dyDescent="0.35">
      <c r="AO167" s="6"/>
      <c r="AP167" s="6"/>
      <c r="AQ167" s="6"/>
      <c r="AR167" s="6"/>
      <c r="AS167" s="5"/>
      <c r="AT167" s="5"/>
      <c r="AU167" s="5"/>
      <c r="AV167" s="5"/>
      <c r="AW167" s="5"/>
      <c r="AX167" s="5"/>
      <c r="AY167" s="5"/>
      <c r="AZ167" s="6"/>
      <c r="BA167" s="6"/>
      <c r="BB167" s="6"/>
      <c r="BC167" s="6"/>
      <c r="BD167" s="6"/>
      <c r="BE167" s="6"/>
      <c r="BF167" s="6"/>
      <c r="BG167" s="6"/>
      <c r="BH167" s="6"/>
      <c r="BI167" s="6"/>
    </row>
    <row r="168" spans="41:61" x14ac:dyDescent="0.35">
      <c r="AO168" s="6"/>
      <c r="AP168" s="6"/>
      <c r="AQ168" s="6"/>
      <c r="AR168" s="6"/>
      <c r="AS168" s="5"/>
      <c r="AT168" s="5"/>
      <c r="AU168" s="5"/>
      <c r="AV168" s="5"/>
      <c r="AW168" s="5"/>
      <c r="AX168" s="5"/>
      <c r="AY168" s="5"/>
      <c r="AZ168" s="6"/>
      <c r="BA168" s="6"/>
      <c r="BB168" s="6"/>
      <c r="BC168" s="6"/>
      <c r="BD168" s="6"/>
      <c r="BE168" s="6"/>
      <c r="BF168" s="6"/>
      <c r="BG168" s="6"/>
      <c r="BH168" s="6"/>
      <c r="BI168" s="6"/>
    </row>
    <row r="169" spans="41:61" x14ac:dyDescent="0.35">
      <c r="AO169" s="6"/>
      <c r="AP169" s="6"/>
      <c r="AQ169" s="6"/>
      <c r="AR169" s="6"/>
      <c r="AS169" s="5"/>
      <c r="AT169" s="5"/>
      <c r="AU169" s="5"/>
      <c r="AV169" s="5"/>
      <c r="AW169" s="5"/>
      <c r="AX169" s="5"/>
      <c r="AY169" s="5"/>
      <c r="AZ169" s="6"/>
      <c r="BA169" s="6"/>
      <c r="BB169" s="6"/>
      <c r="BC169" s="6"/>
      <c r="BD169" s="6"/>
      <c r="BE169" s="6"/>
      <c r="BF169" s="6"/>
      <c r="BG169" s="6"/>
      <c r="BH169" s="6"/>
      <c r="BI169" s="6"/>
    </row>
    <row r="170" spans="41:61" x14ac:dyDescent="0.35">
      <c r="AO170" s="6"/>
      <c r="AP170" s="6"/>
      <c r="AQ170" s="6"/>
      <c r="AR170" s="6"/>
      <c r="AS170" s="5"/>
      <c r="AT170" s="5"/>
      <c r="AU170" s="5"/>
      <c r="AV170" s="5"/>
      <c r="AW170" s="5"/>
      <c r="AX170" s="5"/>
      <c r="AY170" s="5"/>
      <c r="AZ170" s="6"/>
      <c r="BA170" s="6"/>
      <c r="BB170" s="6"/>
      <c r="BC170" s="6"/>
      <c r="BD170" s="6"/>
      <c r="BE170" s="6"/>
      <c r="BF170" s="6"/>
      <c r="BG170" s="6"/>
      <c r="BH170" s="6"/>
      <c r="BI170" s="6"/>
    </row>
    <row r="171" spans="41:61" x14ac:dyDescent="0.35">
      <c r="AO171" s="6"/>
      <c r="AP171" s="6"/>
      <c r="AQ171" s="6"/>
      <c r="AR171" s="6"/>
      <c r="AS171" s="5"/>
      <c r="AT171" s="5"/>
      <c r="AU171" s="5"/>
      <c r="AV171" s="5"/>
      <c r="AW171" s="5"/>
      <c r="AX171" s="5"/>
      <c r="AY171" s="5"/>
      <c r="AZ171" s="6"/>
      <c r="BA171" s="6"/>
      <c r="BB171" s="6"/>
      <c r="BC171" s="6"/>
      <c r="BD171" s="6"/>
      <c r="BE171" s="6"/>
      <c r="BF171" s="6"/>
      <c r="BG171" s="6"/>
      <c r="BH171" s="6"/>
      <c r="BI171" s="6"/>
    </row>
    <row r="172" spans="41:61" x14ac:dyDescent="0.35">
      <c r="AO172" s="6"/>
      <c r="AP172" s="6"/>
      <c r="AQ172" s="6"/>
      <c r="AR172" s="6"/>
      <c r="AS172" s="5"/>
      <c r="AT172" s="5"/>
      <c r="AU172" s="5"/>
      <c r="AV172" s="5"/>
      <c r="AW172" s="5"/>
      <c r="AX172" s="5"/>
      <c r="AY172" s="5"/>
      <c r="AZ172" s="6"/>
      <c r="BA172" s="6"/>
      <c r="BB172" s="6"/>
      <c r="BC172" s="6"/>
      <c r="BD172" s="6"/>
      <c r="BE172" s="6"/>
      <c r="BF172" s="6"/>
      <c r="BG172" s="6"/>
      <c r="BH172" s="6"/>
      <c r="BI172" s="6"/>
    </row>
    <row r="173" spans="41:61" x14ac:dyDescent="0.35">
      <c r="AO173" s="6"/>
      <c r="AP173" s="6"/>
      <c r="AQ173" s="6"/>
      <c r="AR173" s="6"/>
      <c r="AS173" s="5"/>
      <c r="AT173" s="5"/>
      <c r="AU173" s="5"/>
      <c r="AV173" s="5"/>
      <c r="AW173" s="5"/>
      <c r="AX173" s="5"/>
      <c r="AY173" s="5"/>
      <c r="AZ173" s="6"/>
      <c r="BA173" s="6"/>
      <c r="BB173" s="6"/>
      <c r="BC173" s="6"/>
      <c r="BD173" s="6"/>
      <c r="BE173" s="6"/>
      <c r="BF173" s="6"/>
      <c r="BG173" s="6"/>
      <c r="BH173" s="6"/>
      <c r="BI173" s="6"/>
    </row>
    <row r="174" spans="41:61" x14ac:dyDescent="0.35">
      <c r="AO174" s="6"/>
      <c r="AP174" s="6"/>
      <c r="AQ174" s="6"/>
      <c r="AR174" s="6"/>
      <c r="AS174" s="5"/>
      <c r="AT174" s="5"/>
      <c r="AU174" s="5"/>
      <c r="AV174" s="5"/>
      <c r="AW174" s="5"/>
      <c r="AX174" s="5"/>
      <c r="AY174" s="5"/>
      <c r="AZ174" s="6"/>
      <c r="BA174" s="6"/>
      <c r="BB174" s="6"/>
      <c r="BC174" s="6"/>
      <c r="BD174" s="6"/>
      <c r="BE174" s="6"/>
      <c r="BF174" s="6"/>
      <c r="BG174" s="6"/>
      <c r="BH174" s="6"/>
      <c r="BI174" s="6"/>
    </row>
    <row r="175" spans="41:61" x14ac:dyDescent="0.35">
      <c r="AO175" s="6"/>
      <c r="AP175" s="6"/>
      <c r="AQ175" s="6"/>
      <c r="AR175" s="6"/>
      <c r="AS175" s="5"/>
      <c r="AT175" s="5"/>
      <c r="AU175" s="5"/>
      <c r="AV175" s="5"/>
      <c r="AW175" s="5"/>
      <c r="AX175" s="5"/>
      <c r="AY175" s="5"/>
      <c r="AZ175" s="6"/>
      <c r="BA175" s="6"/>
      <c r="BB175" s="6"/>
      <c r="BC175" s="6"/>
      <c r="BD175" s="6"/>
      <c r="BE175" s="6"/>
      <c r="BF175" s="6"/>
      <c r="BG175" s="6"/>
      <c r="BH175" s="6"/>
      <c r="BI175" s="6"/>
    </row>
    <row r="176" spans="41:61" x14ac:dyDescent="0.35">
      <c r="AO176" s="6"/>
      <c r="AP176" s="6"/>
      <c r="AQ176" s="6"/>
      <c r="AR176" s="6"/>
      <c r="AS176" s="5"/>
      <c r="AT176" s="5"/>
      <c r="AU176" s="5"/>
      <c r="AV176" s="5"/>
      <c r="AW176" s="5"/>
      <c r="AX176" s="5"/>
      <c r="AY176" s="5"/>
      <c r="AZ176" s="6"/>
      <c r="BA176" s="6"/>
      <c r="BB176" s="6"/>
      <c r="BC176" s="6"/>
      <c r="BD176" s="6"/>
      <c r="BE176" s="6"/>
      <c r="BF176" s="6"/>
      <c r="BG176" s="6"/>
      <c r="BH176" s="6"/>
      <c r="BI176" s="6"/>
    </row>
    <row r="177" spans="41:61" x14ac:dyDescent="0.35">
      <c r="AO177" s="6"/>
      <c r="AP177" s="6"/>
      <c r="AQ177" s="6"/>
      <c r="AR177" s="6"/>
      <c r="AS177" s="5"/>
      <c r="AT177" s="5"/>
      <c r="AU177" s="5"/>
      <c r="AV177" s="5"/>
      <c r="AW177" s="5"/>
      <c r="AX177" s="5"/>
      <c r="AY177" s="5"/>
      <c r="AZ177" s="6"/>
      <c r="BA177" s="6"/>
      <c r="BB177" s="6"/>
      <c r="BC177" s="6"/>
      <c r="BD177" s="6"/>
      <c r="BE177" s="6"/>
      <c r="BF177" s="6"/>
      <c r="BG177" s="6"/>
      <c r="BH177" s="6"/>
      <c r="BI177" s="6"/>
    </row>
    <row r="178" spans="41:61" x14ac:dyDescent="0.35">
      <c r="AO178" s="6"/>
      <c r="AP178" s="6"/>
      <c r="AQ178" s="6"/>
      <c r="AR178" s="6"/>
      <c r="AS178" s="5"/>
      <c r="AT178" s="5"/>
      <c r="AU178" s="5"/>
      <c r="AV178" s="5"/>
      <c r="AW178" s="5"/>
      <c r="AX178" s="5"/>
      <c r="AY178" s="5"/>
      <c r="AZ178" s="6"/>
      <c r="BA178" s="6"/>
      <c r="BB178" s="6"/>
      <c r="BC178" s="6"/>
      <c r="BD178" s="6"/>
      <c r="BE178" s="6"/>
      <c r="BF178" s="6"/>
      <c r="BG178" s="6"/>
      <c r="BH178" s="6"/>
      <c r="BI178" s="6"/>
    </row>
    <row r="179" spans="41:61" x14ac:dyDescent="0.35">
      <c r="AO179" s="6"/>
      <c r="AP179" s="6"/>
      <c r="AQ179" s="6"/>
      <c r="AR179" s="6"/>
      <c r="AS179" s="5"/>
      <c r="AT179" s="5"/>
      <c r="AU179" s="5"/>
      <c r="AV179" s="5"/>
      <c r="AW179" s="5"/>
      <c r="AX179" s="5"/>
      <c r="AY179" s="5"/>
      <c r="AZ179" s="6"/>
      <c r="BA179" s="6"/>
      <c r="BB179" s="6"/>
      <c r="BC179" s="6"/>
      <c r="BD179" s="6"/>
      <c r="BE179" s="6"/>
      <c r="BF179" s="6"/>
      <c r="BG179" s="6"/>
      <c r="BH179" s="6"/>
      <c r="BI179" s="6"/>
    </row>
    <row r="180" spans="41:61" x14ac:dyDescent="0.35">
      <c r="AO180" s="6"/>
      <c r="AP180" s="6"/>
      <c r="AQ180" s="6"/>
      <c r="AR180" s="6"/>
      <c r="AS180" s="5"/>
      <c r="AT180" s="5"/>
      <c r="AU180" s="5"/>
      <c r="AV180" s="5"/>
      <c r="AW180" s="5"/>
      <c r="AX180" s="5"/>
      <c r="AY180" s="5"/>
      <c r="AZ180" s="6"/>
      <c r="BA180" s="6"/>
      <c r="BB180" s="6"/>
      <c r="BC180" s="6"/>
      <c r="BD180" s="6"/>
      <c r="BE180" s="6"/>
      <c r="BF180" s="6"/>
      <c r="BG180" s="6"/>
      <c r="BH180" s="6"/>
      <c r="BI180" s="6"/>
    </row>
    <row r="181" spans="41:61" x14ac:dyDescent="0.35">
      <c r="AO181" s="6"/>
      <c r="AP181" s="6"/>
      <c r="AQ181" s="6"/>
      <c r="AR181" s="6"/>
      <c r="AS181" s="5"/>
      <c r="AT181" s="5"/>
      <c r="AU181" s="5"/>
      <c r="AV181" s="5"/>
      <c r="AW181" s="5"/>
      <c r="AX181" s="5"/>
      <c r="AY181" s="5"/>
      <c r="AZ181" s="6"/>
      <c r="BA181" s="6"/>
      <c r="BB181" s="6"/>
      <c r="BC181" s="6"/>
      <c r="BD181" s="6"/>
      <c r="BE181" s="6"/>
      <c r="BF181" s="6"/>
      <c r="BG181" s="6"/>
      <c r="BH181" s="6"/>
      <c r="BI181" s="6"/>
    </row>
    <row r="182" spans="41:61" x14ac:dyDescent="0.35">
      <c r="AO182" s="6"/>
      <c r="AP182" s="6"/>
      <c r="AQ182" s="6"/>
      <c r="AR182" s="6"/>
      <c r="AS182" s="5"/>
      <c r="AT182" s="5"/>
      <c r="AU182" s="5"/>
      <c r="AV182" s="5"/>
      <c r="AW182" s="5"/>
      <c r="AX182" s="5"/>
      <c r="AY182" s="5"/>
      <c r="AZ182" s="6"/>
      <c r="BA182" s="6"/>
      <c r="BB182" s="6"/>
      <c r="BC182" s="6"/>
      <c r="BD182" s="6"/>
      <c r="BE182" s="6"/>
      <c r="BF182" s="6"/>
      <c r="BG182" s="6"/>
      <c r="BH182" s="6"/>
      <c r="BI182" s="6"/>
    </row>
    <row r="183" spans="41:61" x14ac:dyDescent="0.35">
      <c r="AO183" s="6"/>
      <c r="AP183" s="6"/>
      <c r="AQ183" s="6"/>
      <c r="AR183" s="6"/>
      <c r="AS183" s="5"/>
      <c r="AT183" s="5"/>
      <c r="AU183" s="5"/>
      <c r="AV183" s="5"/>
      <c r="AW183" s="5"/>
      <c r="AX183" s="5"/>
      <c r="AY183" s="5"/>
      <c r="AZ183" s="6"/>
      <c r="BA183" s="6"/>
      <c r="BB183" s="6"/>
      <c r="BC183" s="6"/>
      <c r="BD183" s="6"/>
      <c r="BE183" s="6"/>
      <c r="BF183" s="6"/>
      <c r="BG183" s="6"/>
      <c r="BH183" s="6"/>
      <c r="BI183" s="6"/>
    </row>
    <row r="184" spans="41:61" x14ac:dyDescent="0.35">
      <c r="AO184" s="6"/>
      <c r="AP184" s="6"/>
      <c r="AQ184" s="6"/>
      <c r="AR184" s="6"/>
      <c r="AS184" s="5"/>
      <c r="AT184" s="5"/>
      <c r="AU184" s="5"/>
      <c r="AV184" s="5"/>
      <c r="AW184" s="5"/>
      <c r="AX184" s="5"/>
      <c r="AY184" s="5"/>
      <c r="AZ184" s="6"/>
      <c r="BA184" s="6"/>
      <c r="BB184" s="6"/>
      <c r="BC184" s="6"/>
      <c r="BD184" s="6"/>
      <c r="BE184" s="6"/>
      <c r="BF184" s="6"/>
      <c r="BG184" s="6"/>
      <c r="BH184" s="6"/>
      <c r="BI184" s="6"/>
    </row>
    <row r="185" spans="41:61" x14ac:dyDescent="0.35">
      <c r="AO185" s="6"/>
      <c r="AP185" s="6"/>
      <c r="AQ185" s="6"/>
      <c r="AR185" s="6"/>
      <c r="AS185" s="5"/>
      <c r="AT185" s="5"/>
      <c r="AU185" s="5"/>
      <c r="AV185" s="5"/>
      <c r="AW185" s="5"/>
      <c r="AX185" s="5"/>
      <c r="AY185" s="5"/>
      <c r="AZ185" s="6"/>
      <c r="BA185" s="6"/>
      <c r="BB185" s="6"/>
      <c r="BC185" s="6"/>
      <c r="BD185" s="6"/>
      <c r="BE185" s="6"/>
      <c r="BF185" s="6"/>
      <c r="BG185" s="6"/>
      <c r="BH185" s="6"/>
      <c r="BI185" s="6"/>
    </row>
    <row r="186" spans="41:61" x14ac:dyDescent="0.35">
      <c r="AO186" s="6"/>
      <c r="AP186" s="6"/>
      <c r="AQ186" s="6"/>
      <c r="AR186" s="6"/>
      <c r="AS186" s="5"/>
      <c r="AT186" s="5"/>
      <c r="AU186" s="5"/>
      <c r="AV186" s="5"/>
      <c r="AW186" s="5"/>
      <c r="AX186" s="5"/>
      <c r="AY186" s="5"/>
      <c r="AZ186" s="6"/>
      <c r="BA186" s="6"/>
      <c r="BB186" s="6"/>
      <c r="BC186" s="6"/>
      <c r="BD186" s="6"/>
      <c r="BE186" s="6"/>
      <c r="BF186" s="6"/>
      <c r="BG186" s="6"/>
      <c r="BH186" s="6"/>
      <c r="BI186" s="6"/>
    </row>
    <row r="187" spans="41:61" x14ac:dyDescent="0.35">
      <c r="AO187" s="6"/>
      <c r="AP187" s="6"/>
      <c r="AQ187" s="6"/>
      <c r="AR187" s="6"/>
      <c r="AS187" s="5"/>
      <c r="AT187" s="5"/>
      <c r="AU187" s="5"/>
      <c r="AV187" s="5"/>
      <c r="AW187" s="5"/>
      <c r="AX187" s="5"/>
      <c r="AY187" s="5"/>
      <c r="AZ187" s="6"/>
      <c r="BA187" s="6"/>
      <c r="BB187" s="6"/>
      <c r="BC187" s="6"/>
      <c r="BD187" s="6"/>
      <c r="BE187" s="6"/>
      <c r="BF187" s="6"/>
      <c r="BG187" s="6"/>
      <c r="BH187" s="6"/>
      <c r="BI187" s="6"/>
    </row>
    <row r="188" spans="41:61" x14ac:dyDescent="0.35">
      <c r="AO188" s="6"/>
      <c r="AP188" s="6"/>
      <c r="AQ188" s="6"/>
      <c r="AR188" s="6"/>
      <c r="AS188" s="5"/>
      <c r="AT188" s="5"/>
      <c r="AU188" s="5"/>
      <c r="AV188" s="5"/>
      <c r="AW188" s="5"/>
      <c r="AX188" s="5"/>
      <c r="AY188" s="5"/>
      <c r="AZ188" s="6"/>
      <c r="BA188" s="6"/>
      <c r="BB188" s="6"/>
      <c r="BC188" s="6"/>
      <c r="BD188" s="6"/>
      <c r="BE188" s="6"/>
      <c r="BF188" s="6"/>
      <c r="BG188" s="6"/>
      <c r="BH188" s="6"/>
      <c r="BI188" s="6"/>
    </row>
    <row r="189" spans="41:61" x14ac:dyDescent="0.35">
      <c r="AO189" s="6"/>
      <c r="AP189" s="6"/>
      <c r="AQ189" s="6"/>
      <c r="AR189" s="6"/>
      <c r="AS189" s="5"/>
      <c r="AT189" s="5"/>
      <c r="AU189" s="5"/>
      <c r="AV189" s="5"/>
      <c r="AW189" s="5"/>
      <c r="AX189" s="5"/>
      <c r="AY189" s="5"/>
      <c r="AZ189" s="6"/>
      <c r="BA189" s="6"/>
      <c r="BB189" s="6"/>
      <c r="BC189" s="6"/>
      <c r="BD189" s="6"/>
      <c r="BE189" s="6"/>
      <c r="BF189" s="6"/>
      <c r="BG189" s="6"/>
      <c r="BH189" s="6"/>
      <c r="BI189" s="6"/>
    </row>
    <row r="190" spans="41:61" x14ac:dyDescent="0.35">
      <c r="AO190" s="6"/>
      <c r="AP190" s="6"/>
      <c r="AQ190" s="6"/>
      <c r="AR190" s="6"/>
      <c r="AS190" s="5"/>
      <c r="AT190" s="5"/>
      <c r="AU190" s="5"/>
      <c r="AV190" s="5"/>
      <c r="AW190" s="5"/>
      <c r="AX190" s="5"/>
      <c r="AY190" s="5"/>
      <c r="AZ190" s="6"/>
      <c r="BA190" s="6"/>
      <c r="BB190" s="6"/>
      <c r="BC190" s="6"/>
      <c r="BD190" s="6"/>
      <c r="BE190" s="6"/>
      <c r="BF190" s="6"/>
      <c r="BG190" s="6"/>
      <c r="BH190" s="6"/>
      <c r="BI190" s="6"/>
    </row>
    <row r="191" spans="41:61" x14ac:dyDescent="0.35">
      <c r="AO191" s="6"/>
      <c r="AP191" s="6"/>
      <c r="AQ191" s="6"/>
      <c r="AR191" s="6"/>
      <c r="AS191" s="5"/>
      <c r="AT191" s="5"/>
      <c r="AU191" s="5"/>
      <c r="AV191" s="5"/>
      <c r="AW191" s="5"/>
      <c r="AX191" s="5"/>
      <c r="AY191" s="5"/>
      <c r="AZ191" s="6"/>
      <c r="BA191" s="6"/>
      <c r="BB191" s="6"/>
      <c r="BC191" s="6"/>
      <c r="BD191" s="6"/>
      <c r="BE191" s="6"/>
      <c r="BF191" s="6"/>
      <c r="BG191" s="6"/>
      <c r="BH191" s="6"/>
      <c r="BI191" s="6"/>
    </row>
    <row r="192" spans="41:61" x14ac:dyDescent="0.35">
      <c r="AO192" s="6"/>
      <c r="AP192" s="6"/>
      <c r="AQ192" s="6"/>
      <c r="AR192" s="6"/>
      <c r="AS192" s="5"/>
      <c r="AT192" s="5"/>
      <c r="AU192" s="5"/>
      <c r="AV192" s="5"/>
      <c r="AW192" s="5"/>
      <c r="AX192" s="5"/>
      <c r="AY192" s="5"/>
      <c r="AZ192" s="6"/>
      <c r="BA192" s="6"/>
      <c r="BB192" s="6"/>
      <c r="BC192" s="6"/>
      <c r="BD192" s="6"/>
      <c r="BE192" s="6"/>
      <c r="BF192" s="6"/>
      <c r="BG192" s="6"/>
      <c r="BH192" s="6"/>
      <c r="BI192" s="6"/>
    </row>
    <row r="193" spans="41:61" x14ac:dyDescent="0.35">
      <c r="AO193" s="6"/>
      <c r="AP193" s="6"/>
      <c r="AQ193" s="6"/>
      <c r="AR193" s="6"/>
      <c r="AS193" s="5"/>
      <c r="AT193" s="5"/>
      <c r="AU193" s="5"/>
      <c r="AV193" s="5"/>
      <c r="AW193" s="5"/>
      <c r="AX193" s="5"/>
      <c r="AY193" s="5"/>
      <c r="AZ193" s="6"/>
      <c r="BA193" s="6"/>
      <c r="BB193" s="6"/>
      <c r="BC193" s="6"/>
      <c r="BD193" s="6"/>
      <c r="BE193" s="6"/>
      <c r="BF193" s="6"/>
      <c r="BG193" s="6"/>
      <c r="BH193" s="6"/>
      <c r="BI193" s="6"/>
    </row>
    <row r="194" spans="41:61" x14ac:dyDescent="0.35">
      <c r="AO194" s="6"/>
      <c r="AP194" s="6"/>
      <c r="AQ194" s="6"/>
      <c r="AR194" s="6"/>
      <c r="AS194" s="5"/>
      <c r="AT194" s="5"/>
      <c r="AU194" s="5"/>
      <c r="AV194" s="5"/>
      <c r="AW194" s="5"/>
      <c r="AX194" s="5"/>
      <c r="AY194" s="5"/>
      <c r="AZ194" s="6"/>
      <c r="BA194" s="6"/>
      <c r="BB194" s="6"/>
      <c r="BC194" s="6"/>
      <c r="BD194" s="6"/>
      <c r="BE194" s="6"/>
      <c r="BF194" s="6"/>
      <c r="BG194" s="6"/>
      <c r="BH194" s="6"/>
      <c r="BI194" s="6"/>
    </row>
    <row r="195" spans="41:61" x14ac:dyDescent="0.35">
      <c r="AO195" s="6"/>
      <c r="AP195" s="6"/>
      <c r="AQ195" s="6"/>
      <c r="AR195" s="6"/>
      <c r="AS195" s="5"/>
      <c r="AT195" s="5"/>
      <c r="AU195" s="5"/>
      <c r="AV195" s="5"/>
      <c r="AW195" s="5"/>
      <c r="AX195" s="5"/>
      <c r="AY195" s="5"/>
      <c r="AZ195" s="6"/>
      <c r="BA195" s="6"/>
      <c r="BB195" s="6"/>
      <c r="BC195" s="6"/>
      <c r="BD195" s="6"/>
      <c r="BE195" s="6"/>
      <c r="BF195" s="6"/>
      <c r="BG195" s="6"/>
      <c r="BH195" s="6"/>
      <c r="BI195" s="6"/>
    </row>
    <row r="196" spans="41:61" x14ac:dyDescent="0.35">
      <c r="AO196" s="6"/>
      <c r="AP196" s="6"/>
      <c r="AQ196" s="6"/>
      <c r="AR196" s="6"/>
      <c r="AS196" s="5"/>
      <c r="AT196" s="5"/>
      <c r="AU196" s="5"/>
      <c r="AV196" s="5"/>
      <c r="AW196" s="5"/>
      <c r="AX196" s="5"/>
      <c r="AY196" s="5"/>
      <c r="AZ196" s="6"/>
      <c r="BA196" s="6"/>
      <c r="BB196" s="6"/>
      <c r="BC196" s="6"/>
      <c r="BD196" s="6"/>
      <c r="BE196" s="6"/>
      <c r="BF196" s="6"/>
      <c r="BG196" s="6"/>
      <c r="BH196" s="6"/>
      <c r="BI196" s="6"/>
    </row>
    <row r="197" spans="41:61" x14ac:dyDescent="0.35">
      <c r="AO197" s="6"/>
      <c r="AP197" s="6"/>
      <c r="AQ197" s="6"/>
      <c r="AR197" s="6"/>
      <c r="AS197" s="5"/>
      <c r="AT197" s="5"/>
      <c r="AU197" s="5"/>
      <c r="AV197" s="5"/>
      <c r="AW197" s="5"/>
      <c r="AX197" s="5"/>
      <c r="AY197" s="5"/>
      <c r="AZ197" s="6"/>
      <c r="BA197" s="6"/>
      <c r="BB197" s="6"/>
      <c r="BC197" s="6"/>
      <c r="BD197" s="6"/>
      <c r="BE197" s="6"/>
      <c r="BF197" s="6"/>
      <c r="BG197" s="6"/>
      <c r="BH197" s="6"/>
      <c r="BI197" s="6"/>
    </row>
    <row r="198" spans="41:61" x14ac:dyDescent="0.35">
      <c r="AO198" s="6"/>
      <c r="AP198" s="6"/>
      <c r="AQ198" s="6"/>
      <c r="AR198" s="6"/>
      <c r="AS198" s="5"/>
      <c r="AT198" s="5"/>
      <c r="AU198" s="5"/>
      <c r="AV198" s="5"/>
      <c r="AW198" s="5"/>
      <c r="AX198" s="5"/>
      <c r="AY198" s="5"/>
      <c r="AZ198" s="6"/>
      <c r="BA198" s="6"/>
      <c r="BB198" s="6"/>
      <c r="BC198" s="6"/>
      <c r="BD198" s="6"/>
      <c r="BE198" s="6"/>
      <c r="BF198" s="6"/>
      <c r="BG198" s="6"/>
      <c r="BH198" s="6"/>
      <c r="BI198" s="6"/>
    </row>
    <row r="199" spans="41:61" x14ac:dyDescent="0.35">
      <c r="AO199" s="6"/>
      <c r="AP199" s="6"/>
      <c r="AQ199" s="6"/>
      <c r="AR199" s="6"/>
      <c r="AS199" s="5"/>
      <c r="AT199" s="5"/>
      <c r="AU199" s="5"/>
      <c r="AV199" s="5"/>
      <c r="AW199" s="5"/>
      <c r="AX199" s="5"/>
      <c r="AY199" s="5"/>
      <c r="AZ199" s="6"/>
      <c r="BA199" s="6"/>
      <c r="BB199" s="6"/>
      <c r="BC199" s="6"/>
      <c r="BD199" s="6"/>
      <c r="BE199" s="6"/>
      <c r="BF199" s="6"/>
      <c r="BG199" s="6"/>
      <c r="BH199" s="6"/>
      <c r="BI199" s="6"/>
    </row>
    <row r="200" spans="41:61" x14ac:dyDescent="0.35">
      <c r="AO200" s="6"/>
      <c r="AP200" s="6"/>
      <c r="AQ200" s="6"/>
      <c r="AR200" s="6"/>
      <c r="AS200" s="5"/>
      <c r="AT200" s="5"/>
      <c r="AU200" s="5"/>
      <c r="AV200" s="5"/>
      <c r="AW200" s="5"/>
      <c r="AX200" s="5"/>
      <c r="AY200" s="5"/>
      <c r="AZ200" s="6"/>
      <c r="BA200" s="6"/>
      <c r="BB200" s="6"/>
      <c r="BC200" s="6"/>
      <c r="BD200" s="6"/>
      <c r="BE200" s="6"/>
      <c r="BF200" s="6"/>
      <c r="BG200" s="6"/>
      <c r="BH200" s="6"/>
      <c r="BI200" s="6"/>
    </row>
    <row r="201" spans="41:61" x14ac:dyDescent="0.35">
      <c r="AO201" s="6"/>
      <c r="AP201" s="6"/>
      <c r="AQ201" s="6"/>
      <c r="AR201" s="6"/>
      <c r="AS201" s="5"/>
      <c r="AT201" s="5"/>
      <c r="AU201" s="5"/>
      <c r="AV201" s="5"/>
      <c r="AW201" s="5"/>
      <c r="AX201" s="5"/>
      <c r="AY201" s="5"/>
      <c r="AZ201" s="6"/>
      <c r="BA201" s="6"/>
      <c r="BB201" s="6"/>
      <c r="BC201" s="6"/>
      <c r="BD201" s="6"/>
      <c r="BE201" s="6"/>
      <c r="BF201" s="6"/>
      <c r="BG201" s="6"/>
      <c r="BH201" s="6"/>
      <c r="BI201" s="6"/>
    </row>
    <row r="202" spans="41:61" x14ac:dyDescent="0.35">
      <c r="AO202" s="6"/>
      <c r="AP202" s="6"/>
      <c r="AQ202" s="6"/>
      <c r="AR202" s="6"/>
      <c r="AS202" s="5"/>
      <c r="AT202" s="5"/>
      <c r="AU202" s="5"/>
      <c r="AV202" s="5"/>
      <c r="AW202" s="5"/>
      <c r="AX202" s="5"/>
      <c r="AY202" s="5"/>
      <c r="AZ202" s="6"/>
      <c r="BA202" s="6"/>
      <c r="BB202" s="6"/>
      <c r="BC202" s="6"/>
      <c r="BD202" s="6"/>
      <c r="BE202" s="6"/>
      <c r="BF202" s="6"/>
      <c r="BG202" s="6"/>
      <c r="BH202" s="6"/>
      <c r="BI202" s="6"/>
    </row>
    <row r="203" spans="41:61" x14ac:dyDescent="0.35">
      <c r="AO203" s="6"/>
      <c r="AP203" s="6"/>
      <c r="AQ203" s="6"/>
      <c r="AR203" s="6"/>
      <c r="AS203" s="5"/>
      <c r="AT203" s="5"/>
      <c r="AU203" s="5"/>
      <c r="AV203" s="5"/>
      <c r="AW203" s="5"/>
      <c r="AX203" s="5"/>
      <c r="AY203" s="5"/>
      <c r="AZ203" s="6"/>
      <c r="BA203" s="6"/>
      <c r="BB203" s="6"/>
      <c r="BC203" s="6"/>
      <c r="BD203" s="6"/>
      <c r="BE203" s="6"/>
      <c r="BF203" s="6"/>
      <c r="BG203" s="6"/>
      <c r="BH203" s="6"/>
      <c r="BI203" s="6"/>
    </row>
    <row r="204" spans="41:61" x14ac:dyDescent="0.35">
      <c r="AO204" s="6"/>
      <c r="AP204" s="6"/>
      <c r="AQ204" s="6"/>
      <c r="AR204" s="6"/>
      <c r="AS204" s="5"/>
      <c r="AT204" s="5"/>
      <c r="AU204" s="5"/>
      <c r="AV204" s="5"/>
      <c r="AW204" s="5"/>
      <c r="AX204" s="5"/>
      <c r="AY204" s="5"/>
      <c r="AZ204" s="6"/>
      <c r="BA204" s="6"/>
      <c r="BB204" s="6"/>
      <c r="BC204" s="6"/>
      <c r="BD204" s="6"/>
      <c r="BE204" s="6"/>
      <c r="BF204" s="6"/>
      <c r="BG204" s="6"/>
      <c r="BH204" s="6"/>
      <c r="BI204" s="6"/>
    </row>
    <row r="205" spans="41:61" x14ac:dyDescent="0.35">
      <c r="AO205" s="6"/>
      <c r="AP205" s="6"/>
      <c r="AQ205" s="6"/>
      <c r="AR205" s="6"/>
      <c r="AS205" s="5"/>
      <c r="AT205" s="5"/>
      <c r="AU205" s="5"/>
      <c r="AV205" s="5"/>
      <c r="AW205" s="5"/>
      <c r="AX205" s="5"/>
      <c r="AY205" s="5"/>
      <c r="AZ205" s="6"/>
      <c r="BA205" s="6"/>
      <c r="BB205" s="6"/>
      <c r="BC205" s="6"/>
      <c r="BD205" s="6"/>
      <c r="BE205" s="6"/>
      <c r="BF205" s="6"/>
      <c r="BG205" s="6"/>
      <c r="BH205" s="6"/>
      <c r="BI205" s="6"/>
    </row>
    <row r="206" spans="41:61" x14ac:dyDescent="0.35">
      <c r="AO206" s="6"/>
      <c r="AP206" s="6"/>
      <c r="AQ206" s="6"/>
      <c r="AR206" s="6"/>
      <c r="AS206" s="5"/>
      <c r="AT206" s="5"/>
      <c r="AU206" s="5"/>
      <c r="AV206" s="5"/>
      <c r="AW206" s="5"/>
      <c r="AX206" s="5"/>
      <c r="AY206" s="5"/>
      <c r="AZ206" s="6"/>
      <c r="BA206" s="6"/>
      <c r="BB206" s="6"/>
      <c r="BC206" s="6"/>
      <c r="BD206" s="6"/>
      <c r="BE206" s="6"/>
      <c r="BF206" s="6"/>
      <c r="BG206" s="6"/>
      <c r="BH206" s="6"/>
      <c r="BI206" s="6"/>
    </row>
    <row r="207" spans="41:61" x14ac:dyDescent="0.35">
      <c r="AO207" s="6"/>
      <c r="AP207" s="6"/>
      <c r="AQ207" s="6"/>
      <c r="AR207" s="6"/>
      <c r="AS207" s="5"/>
      <c r="AT207" s="5"/>
      <c r="AU207" s="5"/>
      <c r="AV207" s="5"/>
      <c r="AW207" s="5"/>
      <c r="AX207" s="5"/>
      <c r="AY207" s="5"/>
      <c r="AZ207" s="6"/>
      <c r="BA207" s="6"/>
      <c r="BB207" s="6"/>
      <c r="BC207" s="6"/>
      <c r="BD207" s="6"/>
      <c r="BE207" s="6"/>
      <c r="BF207" s="6"/>
      <c r="BG207" s="6"/>
      <c r="BH207" s="6"/>
      <c r="BI207" s="6"/>
    </row>
    <row r="208" spans="41:61" x14ac:dyDescent="0.35">
      <c r="AO208" s="6"/>
      <c r="AP208" s="6"/>
      <c r="AQ208" s="6"/>
      <c r="AR208" s="6"/>
      <c r="AS208" s="5"/>
      <c r="AT208" s="5"/>
      <c r="AU208" s="5"/>
      <c r="AV208" s="5"/>
      <c r="AW208" s="5"/>
      <c r="AX208" s="5"/>
      <c r="AY208" s="5"/>
      <c r="AZ208" s="6"/>
      <c r="BA208" s="6"/>
      <c r="BB208" s="6"/>
      <c r="BC208" s="6"/>
      <c r="BD208" s="6"/>
      <c r="BE208" s="6"/>
      <c r="BF208" s="6"/>
      <c r="BG208" s="6"/>
      <c r="BH208" s="6"/>
      <c r="BI208" s="6"/>
    </row>
    <row r="209" spans="41:61" x14ac:dyDescent="0.35">
      <c r="AO209" s="6"/>
      <c r="AP209" s="6"/>
      <c r="AQ209" s="6"/>
      <c r="AR209" s="6"/>
      <c r="AS209" s="5"/>
      <c r="AT209" s="5"/>
      <c r="AU209" s="5"/>
      <c r="AV209" s="5"/>
      <c r="AW209" s="5"/>
      <c r="AX209" s="5"/>
      <c r="AY209" s="5"/>
      <c r="AZ209" s="6"/>
      <c r="BA209" s="6"/>
      <c r="BB209" s="6"/>
      <c r="BC209" s="6"/>
      <c r="BD209" s="6"/>
      <c r="BE209" s="6"/>
      <c r="BF209" s="6"/>
      <c r="BG209" s="6"/>
      <c r="BH209" s="6"/>
      <c r="BI209" s="6"/>
    </row>
    <row r="210" spans="41:61" x14ac:dyDescent="0.35">
      <c r="AO210" s="6"/>
      <c r="AP210" s="6"/>
      <c r="AQ210" s="6"/>
      <c r="AR210" s="6"/>
      <c r="AS210" s="5"/>
      <c r="AT210" s="5"/>
      <c r="AU210" s="5"/>
      <c r="AV210" s="5"/>
      <c r="AW210" s="5"/>
      <c r="AX210" s="5"/>
      <c r="AY210" s="5"/>
      <c r="AZ210" s="6"/>
      <c r="BA210" s="6"/>
      <c r="BB210" s="6"/>
      <c r="BC210" s="6"/>
      <c r="BD210" s="6"/>
      <c r="BE210" s="6"/>
      <c r="BF210" s="6"/>
      <c r="BG210" s="6"/>
      <c r="BH210" s="6"/>
      <c r="BI210" s="6"/>
    </row>
    <row r="211" spans="41:61" x14ac:dyDescent="0.35">
      <c r="AO211" s="6"/>
      <c r="AP211" s="6"/>
      <c r="AQ211" s="6"/>
      <c r="AR211" s="6"/>
      <c r="AS211" s="5"/>
      <c r="AT211" s="5"/>
      <c r="AU211" s="5"/>
      <c r="AV211" s="5"/>
      <c r="AW211" s="5"/>
      <c r="AX211" s="5"/>
      <c r="AY211" s="5"/>
      <c r="AZ211" s="6"/>
      <c r="BA211" s="6"/>
      <c r="BB211" s="6"/>
      <c r="BC211" s="6"/>
      <c r="BD211" s="6"/>
      <c r="BE211" s="6"/>
      <c r="BF211" s="6"/>
      <c r="BG211" s="6"/>
      <c r="BH211" s="6"/>
      <c r="BI211" s="6"/>
    </row>
    <row r="212" spans="41:61" x14ac:dyDescent="0.35">
      <c r="AO212" s="6"/>
      <c r="AP212" s="6"/>
      <c r="AQ212" s="6"/>
      <c r="AR212" s="6"/>
      <c r="AS212" s="5"/>
      <c r="AT212" s="5"/>
      <c r="AU212" s="5"/>
      <c r="AV212" s="5"/>
      <c r="AW212" s="5"/>
      <c r="AX212" s="5"/>
      <c r="AY212" s="5"/>
      <c r="AZ212" s="6"/>
      <c r="BA212" s="6"/>
      <c r="BB212" s="6"/>
      <c r="BC212" s="6"/>
      <c r="BD212" s="6"/>
      <c r="BE212" s="6"/>
      <c r="BF212" s="6"/>
      <c r="BG212" s="6"/>
      <c r="BH212" s="6"/>
      <c r="BI212" s="6"/>
    </row>
    <row r="213" spans="41:61" x14ac:dyDescent="0.35">
      <c r="AO213" s="6"/>
      <c r="AP213" s="6"/>
      <c r="AQ213" s="6"/>
      <c r="AR213" s="6"/>
      <c r="AS213" s="5"/>
      <c r="AT213" s="5"/>
      <c r="AU213" s="5"/>
      <c r="AV213" s="5"/>
      <c r="AW213" s="5"/>
      <c r="AX213" s="5"/>
      <c r="AY213" s="5"/>
      <c r="AZ213" s="6"/>
      <c r="BA213" s="6"/>
      <c r="BB213" s="6"/>
      <c r="BC213" s="6"/>
      <c r="BD213" s="6"/>
      <c r="BE213" s="6"/>
      <c r="BF213" s="6"/>
      <c r="BG213" s="6"/>
      <c r="BH213" s="6"/>
      <c r="BI213" s="6"/>
    </row>
    <row r="214" spans="41:61" x14ac:dyDescent="0.35">
      <c r="AO214" s="6"/>
      <c r="AP214" s="6"/>
      <c r="AQ214" s="6"/>
      <c r="AR214" s="6"/>
      <c r="AS214" s="5"/>
      <c r="AT214" s="5"/>
      <c r="AU214" s="5"/>
      <c r="AV214" s="5"/>
      <c r="AW214" s="5"/>
      <c r="AX214" s="5"/>
      <c r="AY214" s="5"/>
      <c r="AZ214" s="6"/>
      <c r="BA214" s="6"/>
      <c r="BB214" s="6"/>
      <c r="BC214" s="6"/>
      <c r="BD214" s="6"/>
      <c r="BE214" s="6"/>
      <c r="BF214" s="6"/>
      <c r="BG214" s="6"/>
      <c r="BH214" s="6"/>
      <c r="BI214" s="6"/>
    </row>
    <row r="215" spans="41:61" x14ac:dyDescent="0.35">
      <c r="AO215" s="6"/>
      <c r="AP215" s="6"/>
      <c r="AQ215" s="6"/>
      <c r="AR215" s="6"/>
      <c r="AS215" s="5"/>
      <c r="AT215" s="5"/>
      <c r="AU215" s="5"/>
      <c r="AV215" s="5"/>
      <c r="AW215" s="5"/>
      <c r="AX215" s="5"/>
      <c r="AY215" s="5"/>
      <c r="AZ215" s="6"/>
      <c r="BA215" s="6"/>
      <c r="BB215" s="6"/>
      <c r="BC215" s="6"/>
      <c r="BD215" s="6"/>
      <c r="BE215" s="6"/>
      <c r="BF215" s="6"/>
      <c r="BG215" s="6"/>
      <c r="BH215" s="6"/>
      <c r="BI215" s="6"/>
    </row>
    <row r="216" spans="41:61" x14ac:dyDescent="0.35">
      <c r="AO216" s="6"/>
      <c r="AP216" s="6"/>
      <c r="AQ216" s="6"/>
      <c r="AR216" s="6"/>
      <c r="AS216" s="5"/>
      <c r="AT216" s="5"/>
      <c r="AU216" s="5"/>
      <c r="AV216" s="5"/>
      <c r="AW216" s="5"/>
      <c r="AX216" s="5"/>
      <c r="AY216" s="5"/>
      <c r="AZ216" s="6"/>
      <c r="BA216" s="6"/>
      <c r="BB216" s="6"/>
      <c r="BC216" s="6"/>
      <c r="BD216" s="6"/>
      <c r="BE216" s="6"/>
      <c r="BF216" s="6"/>
      <c r="BG216" s="6"/>
      <c r="BH216" s="6"/>
      <c r="BI216" s="6"/>
    </row>
    <row r="217" spans="41:61" x14ac:dyDescent="0.35">
      <c r="AO217" s="6"/>
      <c r="AP217" s="6"/>
      <c r="AQ217" s="6"/>
      <c r="AR217" s="6"/>
      <c r="AS217" s="5"/>
      <c r="AT217" s="5"/>
      <c r="AU217" s="5"/>
      <c r="AV217" s="5"/>
      <c r="AW217" s="5"/>
      <c r="AX217" s="5"/>
      <c r="AY217" s="5"/>
      <c r="AZ217" s="6"/>
      <c r="BA217" s="6"/>
      <c r="BB217" s="6"/>
      <c r="BC217" s="6"/>
      <c r="BD217" s="6"/>
      <c r="BE217" s="6"/>
      <c r="BF217" s="6"/>
      <c r="BG217" s="6"/>
      <c r="BH217" s="6"/>
      <c r="BI217" s="6"/>
    </row>
    <row r="218" spans="41:61" x14ac:dyDescent="0.35">
      <c r="AO218" s="6"/>
      <c r="AP218" s="6"/>
      <c r="AQ218" s="6"/>
      <c r="AR218" s="6"/>
      <c r="AS218" s="5"/>
      <c r="AT218" s="5"/>
      <c r="AU218" s="5"/>
      <c r="AV218" s="5"/>
      <c r="AW218" s="5"/>
      <c r="AX218" s="5"/>
      <c r="AY218" s="5"/>
      <c r="AZ218" s="6"/>
      <c r="BA218" s="6"/>
      <c r="BB218" s="6"/>
      <c r="BC218" s="6"/>
      <c r="BD218" s="6"/>
      <c r="BE218" s="6"/>
      <c r="BF218" s="6"/>
      <c r="BG218" s="6"/>
      <c r="BH218" s="6"/>
      <c r="BI218" s="6"/>
    </row>
    <row r="219" spans="41:61" x14ac:dyDescent="0.35">
      <c r="AO219" s="6"/>
      <c r="AP219" s="6"/>
      <c r="AQ219" s="6"/>
      <c r="AR219" s="6"/>
      <c r="AS219" s="5"/>
      <c r="AT219" s="5"/>
      <c r="AU219" s="5"/>
      <c r="AV219" s="5"/>
      <c r="AW219" s="5"/>
      <c r="AX219" s="5"/>
      <c r="AY219" s="5"/>
      <c r="AZ219" s="6"/>
      <c r="BA219" s="6"/>
      <c r="BB219" s="6"/>
      <c r="BC219" s="6"/>
      <c r="BD219" s="6"/>
      <c r="BE219" s="6"/>
      <c r="BF219" s="6"/>
      <c r="BG219" s="6"/>
      <c r="BH219" s="6"/>
      <c r="BI219" s="6"/>
    </row>
    <row r="220" spans="41:61" x14ac:dyDescent="0.35">
      <c r="AO220" s="6"/>
      <c r="AP220" s="6"/>
      <c r="AQ220" s="6"/>
      <c r="AR220" s="6"/>
      <c r="AS220" s="5"/>
      <c r="AT220" s="5"/>
      <c r="AU220" s="5"/>
      <c r="AV220" s="5"/>
      <c r="AW220" s="5"/>
      <c r="AX220" s="5"/>
      <c r="AY220" s="5"/>
      <c r="AZ220" s="6"/>
      <c r="BA220" s="6"/>
      <c r="BB220" s="6"/>
      <c r="BC220" s="6"/>
      <c r="BD220" s="6"/>
      <c r="BE220" s="6"/>
      <c r="BF220" s="6"/>
      <c r="BG220" s="6"/>
      <c r="BH220" s="6"/>
      <c r="BI220" s="6"/>
    </row>
    <row r="221" spans="41:61" x14ac:dyDescent="0.35">
      <c r="AO221" s="6"/>
      <c r="AP221" s="6"/>
      <c r="AQ221" s="6"/>
      <c r="AR221" s="6"/>
      <c r="AS221" s="5"/>
      <c r="AT221" s="5"/>
      <c r="AU221" s="5"/>
      <c r="AV221" s="5"/>
      <c r="AW221" s="5"/>
      <c r="AX221" s="5"/>
      <c r="AY221" s="5"/>
      <c r="AZ221" s="6"/>
      <c r="BA221" s="6"/>
      <c r="BB221" s="6"/>
      <c r="BC221" s="6"/>
      <c r="BD221" s="6"/>
      <c r="BE221" s="6"/>
      <c r="BF221" s="6"/>
      <c r="BG221" s="6"/>
      <c r="BH221" s="6"/>
      <c r="BI221" s="6"/>
    </row>
    <row r="222" spans="41:61" x14ac:dyDescent="0.35">
      <c r="AO222" s="6"/>
      <c r="AP222" s="6"/>
      <c r="AQ222" s="6"/>
      <c r="AR222" s="6"/>
      <c r="AS222" s="5"/>
      <c r="AT222" s="5"/>
      <c r="AU222" s="5"/>
      <c r="AV222" s="5"/>
      <c r="AW222" s="5"/>
      <c r="AX222" s="5"/>
      <c r="AY222" s="5"/>
      <c r="AZ222" s="6"/>
      <c r="BA222" s="6"/>
      <c r="BB222" s="6"/>
      <c r="BC222" s="6"/>
      <c r="BD222" s="6"/>
      <c r="BE222" s="6"/>
      <c r="BF222" s="6"/>
      <c r="BG222" s="6"/>
      <c r="BH222" s="6"/>
      <c r="BI222" s="6"/>
    </row>
    <row r="223" spans="41:61" x14ac:dyDescent="0.35">
      <c r="AO223" s="6"/>
      <c r="AP223" s="6"/>
      <c r="AQ223" s="6"/>
      <c r="AR223" s="6"/>
      <c r="AS223" s="5"/>
      <c r="AT223" s="5"/>
      <c r="AU223" s="5"/>
      <c r="AV223" s="5"/>
      <c r="AW223" s="5"/>
      <c r="AX223" s="5"/>
      <c r="AY223" s="5"/>
      <c r="AZ223" s="6"/>
      <c r="BA223" s="6"/>
      <c r="BB223" s="6"/>
      <c r="BC223" s="6"/>
      <c r="BD223" s="6"/>
      <c r="BE223" s="6"/>
      <c r="BF223" s="6"/>
      <c r="BG223" s="6"/>
      <c r="BH223" s="6"/>
      <c r="BI223" s="6"/>
    </row>
    <row r="224" spans="41:61" x14ac:dyDescent="0.35">
      <c r="AO224" s="6"/>
      <c r="AP224" s="6"/>
      <c r="AQ224" s="6"/>
      <c r="AR224" s="6"/>
      <c r="AS224" s="5"/>
      <c r="AT224" s="5"/>
      <c r="AU224" s="5"/>
      <c r="AV224" s="5"/>
      <c r="AW224" s="5"/>
      <c r="AX224" s="5"/>
      <c r="AY224" s="5"/>
      <c r="AZ224" s="6"/>
      <c r="BA224" s="6"/>
      <c r="BB224" s="6"/>
      <c r="BC224" s="6"/>
      <c r="BD224" s="6"/>
      <c r="BE224" s="6"/>
      <c r="BF224" s="6"/>
      <c r="BG224" s="6"/>
      <c r="BH224" s="6"/>
      <c r="BI224" s="6"/>
    </row>
    <row r="225" spans="41:61" x14ac:dyDescent="0.35">
      <c r="AO225" s="6"/>
      <c r="AP225" s="6"/>
      <c r="AQ225" s="6"/>
      <c r="AR225" s="6"/>
      <c r="AS225" s="5"/>
      <c r="AT225" s="5"/>
      <c r="AU225" s="5"/>
      <c r="AV225" s="5"/>
      <c r="AW225" s="5"/>
      <c r="AX225" s="5"/>
      <c r="AY225" s="5"/>
      <c r="AZ225" s="6"/>
      <c r="BA225" s="6"/>
      <c r="BB225" s="6"/>
      <c r="BC225" s="6"/>
      <c r="BD225" s="6"/>
      <c r="BE225" s="6"/>
      <c r="BF225" s="6"/>
      <c r="BG225" s="6"/>
      <c r="BH225" s="6"/>
      <c r="BI225" s="6"/>
    </row>
    <row r="226" spans="41:61" x14ac:dyDescent="0.35">
      <c r="AO226" s="6"/>
      <c r="AP226" s="6"/>
      <c r="AQ226" s="6"/>
      <c r="AR226" s="6"/>
      <c r="AS226" s="5"/>
      <c r="AT226" s="5"/>
      <c r="AU226" s="5"/>
      <c r="AV226" s="5"/>
      <c r="AW226" s="5"/>
      <c r="AX226" s="5"/>
      <c r="AY226" s="5"/>
      <c r="AZ226" s="6"/>
      <c r="BA226" s="6"/>
      <c r="BB226" s="6"/>
      <c r="BC226" s="6"/>
      <c r="BD226" s="6"/>
      <c r="BE226" s="6"/>
      <c r="BF226" s="6"/>
      <c r="BG226" s="6"/>
      <c r="BH226" s="6"/>
      <c r="BI226" s="6"/>
    </row>
    <row r="227" spans="41:61" x14ac:dyDescent="0.35">
      <c r="AO227" s="6"/>
      <c r="AP227" s="6"/>
      <c r="AQ227" s="6"/>
      <c r="AR227" s="6"/>
      <c r="AS227" s="5"/>
      <c r="AT227" s="5"/>
      <c r="AU227" s="5"/>
      <c r="AV227" s="5"/>
      <c r="AW227" s="5"/>
      <c r="AX227" s="5"/>
      <c r="AY227" s="5"/>
      <c r="AZ227" s="6"/>
      <c r="BA227" s="6"/>
      <c r="BB227" s="6"/>
      <c r="BC227" s="6"/>
      <c r="BD227" s="6"/>
      <c r="BE227" s="6"/>
      <c r="BF227" s="6"/>
      <c r="BG227" s="6"/>
      <c r="BH227" s="6"/>
      <c r="BI227" s="6"/>
    </row>
    <row r="228" spans="41:61" x14ac:dyDescent="0.35">
      <c r="AO228" s="6"/>
      <c r="AP228" s="6"/>
      <c r="AQ228" s="6"/>
      <c r="AR228" s="6"/>
      <c r="AS228" s="5"/>
      <c r="AT228" s="5"/>
      <c r="AU228" s="5"/>
      <c r="AV228" s="5"/>
      <c r="AW228" s="5"/>
      <c r="AX228" s="5"/>
      <c r="AY228" s="5"/>
      <c r="AZ228" s="6"/>
      <c r="BA228" s="6"/>
      <c r="BB228" s="6"/>
      <c r="BC228" s="6"/>
      <c r="BD228" s="6"/>
      <c r="BE228" s="6"/>
      <c r="BF228" s="6"/>
      <c r="BG228" s="6"/>
      <c r="BH228" s="6"/>
      <c r="BI228" s="6"/>
    </row>
    <row r="229" spans="41:61" x14ac:dyDescent="0.35">
      <c r="AO229" s="6"/>
      <c r="AP229" s="6"/>
      <c r="AQ229" s="6"/>
      <c r="AR229" s="6"/>
      <c r="AS229" s="5"/>
      <c r="AT229" s="5"/>
      <c r="AU229" s="5"/>
      <c r="AV229" s="5"/>
      <c r="AW229" s="5"/>
      <c r="AX229" s="5"/>
      <c r="AY229" s="5"/>
      <c r="AZ229" s="6"/>
      <c r="BA229" s="6"/>
      <c r="BB229" s="6"/>
      <c r="BC229" s="6"/>
      <c r="BD229" s="6"/>
      <c r="BE229" s="6"/>
      <c r="BF229" s="6"/>
      <c r="BG229" s="6"/>
      <c r="BH229" s="6"/>
      <c r="BI229" s="6"/>
    </row>
    <row r="230" spans="41:61" x14ac:dyDescent="0.35">
      <c r="AO230" s="6"/>
      <c r="AP230" s="6"/>
      <c r="AQ230" s="6"/>
      <c r="AR230" s="6"/>
      <c r="AS230" s="5"/>
      <c r="AT230" s="5"/>
      <c r="AU230" s="5"/>
      <c r="AV230" s="5"/>
      <c r="AW230" s="5"/>
      <c r="AX230" s="5"/>
      <c r="AY230" s="5"/>
      <c r="AZ230" s="6"/>
      <c r="BA230" s="6"/>
      <c r="BB230" s="6"/>
      <c r="BC230" s="6"/>
      <c r="BD230" s="6"/>
      <c r="BE230" s="6"/>
      <c r="BF230" s="6"/>
      <c r="BG230" s="6"/>
      <c r="BH230" s="6"/>
      <c r="BI230" s="6"/>
    </row>
    <row r="231" spans="41:61" x14ac:dyDescent="0.35">
      <c r="AO231" s="6"/>
      <c r="AP231" s="6"/>
      <c r="AQ231" s="6"/>
      <c r="AR231" s="6"/>
      <c r="AS231" s="5"/>
      <c r="AT231" s="5"/>
      <c r="AU231" s="5"/>
      <c r="AV231" s="5"/>
      <c r="AW231" s="5"/>
      <c r="AX231" s="5"/>
      <c r="AY231" s="5"/>
      <c r="AZ231" s="6"/>
      <c r="BA231" s="6"/>
      <c r="BB231" s="6"/>
      <c r="BC231" s="6"/>
      <c r="BD231" s="6"/>
      <c r="BE231" s="6"/>
      <c r="BF231" s="6"/>
      <c r="BG231" s="6"/>
      <c r="BH231" s="6"/>
      <c r="BI231" s="6"/>
    </row>
    <row r="232" spans="41:61" x14ac:dyDescent="0.35">
      <c r="AO232" s="6"/>
      <c r="AP232" s="6"/>
      <c r="AQ232" s="6"/>
      <c r="AR232" s="6"/>
      <c r="AS232" s="5"/>
      <c r="AT232" s="5"/>
      <c r="AU232" s="5"/>
      <c r="AV232" s="5"/>
      <c r="AW232" s="5"/>
      <c r="AX232" s="5"/>
      <c r="AY232" s="5"/>
      <c r="AZ232" s="6"/>
      <c r="BA232" s="6"/>
      <c r="BB232" s="6"/>
      <c r="BC232" s="6"/>
      <c r="BD232" s="6"/>
      <c r="BE232" s="6"/>
      <c r="BF232" s="6"/>
      <c r="BG232" s="6"/>
      <c r="BH232" s="6"/>
      <c r="BI232" s="6"/>
    </row>
    <row r="233" spans="41:61" x14ac:dyDescent="0.35">
      <c r="AO233" s="6"/>
      <c r="AP233" s="6"/>
      <c r="AQ233" s="6"/>
      <c r="AR233" s="6"/>
      <c r="AS233" s="5"/>
      <c r="AT233" s="5"/>
      <c r="AU233" s="5"/>
      <c r="AV233" s="5"/>
      <c r="AW233" s="5"/>
      <c r="AX233" s="5"/>
      <c r="AY233" s="5"/>
      <c r="AZ233" s="6"/>
      <c r="BA233" s="6"/>
      <c r="BB233" s="6"/>
      <c r="BC233" s="6"/>
      <c r="BD233" s="6"/>
      <c r="BE233" s="6"/>
      <c r="BF233" s="6"/>
      <c r="BG233" s="6"/>
      <c r="BH233" s="6"/>
      <c r="BI233" s="6"/>
    </row>
    <row r="234" spans="41:61" x14ac:dyDescent="0.35">
      <c r="AO234" s="6"/>
      <c r="AP234" s="6"/>
      <c r="AQ234" s="6"/>
      <c r="AR234" s="6"/>
      <c r="AS234" s="5"/>
      <c r="AT234" s="5"/>
      <c r="AU234" s="5"/>
      <c r="AV234" s="5"/>
      <c r="AW234" s="5"/>
      <c r="AX234" s="5"/>
      <c r="AY234" s="5"/>
      <c r="AZ234" s="6"/>
      <c r="BA234" s="6"/>
      <c r="BB234" s="6"/>
      <c r="BC234" s="6"/>
      <c r="BD234" s="6"/>
      <c r="BE234" s="6"/>
      <c r="BF234" s="6"/>
      <c r="BG234" s="6"/>
      <c r="BH234" s="6"/>
      <c r="BI234" s="6"/>
    </row>
    <row r="235" spans="41:61" x14ac:dyDescent="0.35">
      <c r="AO235" s="6"/>
      <c r="AP235" s="6"/>
      <c r="AQ235" s="6"/>
      <c r="AR235" s="6"/>
      <c r="AS235" s="5"/>
      <c r="AT235" s="5"/>
      <c r="AU235" s="5"/>
      <c r="AV235" s="5"/>
      <c r="AW235" s="5"/>
      <c r="AX235" s="5"/>
      <c r="AY235" s="5"/>
      <c r="AZ235" s="6"/>
      <c r="BA235" s="6"/>
      <c r="BB235" s="6"/>
      <c r="BC235" s="6"/>
      <c r="BD235" s="6"/>
      <c r="BE235" s="6"/>
      <c r="BF235" s="6"/>
      <c r="BG235" s="6"/>
      <c r="BH235" s="6"/>
      <c r="BI235" s="6"/>
    </row>
    <row r="236" spans="41:61" x14ac:dyDescent="0.35">
      <c r="AO236" s="6"/>
      <c r="AP236" s="6"/>
      <c r="AQ236" s="6"/>
      <c r="AR236" s="6"/>
      <c r="AS236" s="5"/>
      <c r="AT236" s="5"/>
      <c r="AU236" s="5"/>
      <c r="AV236" s="5"/>
      <c r="AW236" s="5"/>
      <c r="AX236" s="5"/>
      <c r="AY236" s="5"/>
      <c r="AZ236" s="6"/>
      <c r="BA236" s="6"/>
      <c r="BB236" s="6"/>
      <c r="BC236" s="6"/>
      <c r="BD236" s="6"/>
      <c r="BE236" s="6"/>
      <c r="BF236" s="6"/>
      <c r="BG236" s="6"/>
      <c r="BH236" s="6"/>
      <c r="BI236" s="6"/>
    </row>
    <row r="237" spans="41:61" x14ac:dyDescent="0.35">
      <c r="AO237" s="6"/>
      <c r="AP237" s="6"/>
      <c r="AQ237" s="6"/>
      <c r="AR237" s="6"/>
      <c r="AS237" s="5"/>
      <c r="AT237" s="5"/>
      <c r="AU237" s="5"/>
      <c r="AV237" s="5"/>
      <c r="AW237" s="5"/>
      <c r="AX237" s="5"/>
      <c r="AY237" s="5"/>
      <c r="AZ237" s="6"/>
      <c r="BA237" s="6"/>
      <c r="BB237" s="6"/>
      <c r="BC237" s="6"/>
      <c r="BD237" s="6"/>
      <c r="BE237" s="6"/>
      <c r="BF237" s="6"/>
      <c r="BG237" s="6"/>
      <c r="BH237" s="6"/>
      <c r="BI237" s="6"/>
    </row>
    <row r="238" spans="41:61" x14ac:dyDescent="0.35">
      <c r="AO238" s="6"/>
      <c r="AP238" s="6"/>
      <c r="AQ238" s="6"/>
      <c r="AR238" s="6"/>
      <c r="AS238" s="5"/>
      <c r="AT238" s="5"/>
      <c r="AU238" s="5"/>
      <c r="AV238" s="5"/>
      <c r="AW238" s="5"/>
      <c r="AX238" s="5"/>
      <c r="AY238" s="5"/>
      <c r="AZ238" s="6"/>
      <c r="BA238" s="6"/>
      <c r="BB238" s="6"/>
      <c r="BC238" s="6"/>
      <c r="BD238" s="6"/>
      <c r="BE238" s="6"/>
      <c r="BF238" s="6"/>
      <c r="BG238" s="6"/>
      <c r="BH238" s="6"/>
      <c r="BI238" s="6"/>
    </row>
    <row r="239" spans="41:61" x14ac:dyDescent="0.35">
      <c r="AO239" s="6"/>
      <c r="AP239" s="6"/>
      <c r="AQ239" s="6"/>
      <c r="AR239" s="6"/>
      <c r="AS239" s="5"/>
      <c r="AT239" s="5"/>
      <c r="AU239" s="5"/>
      <c r="AV239" s="5"/>
      <c r="AW239" s="5"/>
      <c r="AX239" s="5"/>
      <c r="AY239" s="5"/>
      <c r="AZ239" s="6"/>
      <c r="BA239" s="6"/>
      <c r="BB239" s="6"/>
      <c r="BC239" s="6"/>
      <c r="BD239" s="6"/>
      <c r="BE239" s="6"/>
      <c r="BF239" s="6"/>
      <c r="BG239" s="6"/>
      <c r="BH239" s="6"/>
      <c r="BI239" s="6"/>
    </row>
    <row r="240" spans="41:61" x14ac:dyDescent="0.35">
      <c r="AO240" s="6"/>
      <c r="AP240" s="6"/>
      <c r="AQ240" s="6"/>
      <c r="AR240" s="6"/>
      <c r="AS240" s="5"/>
      <c r="AT240" s="5"/>
      <c r="AU240" s="5"/>
      <c r="AV240" s="5"/>
      <c r="AW240" s="5"/>
      <c r="AX240" s="5"/>
      <c r="AY240" s="5"/>
      <c r="AZ240" s="6"/>
      <c r="BA240" s="6"/>
      <c r="BB240" s="6"/>
      <c r="BC240" s="6"/>
      <c r="BD240" s="6"/>
      <c r="BE240" s="6"/>
      <c r="BF240" s="6"/>
      <c r="BG240" s="6"/>
      <c r="BH240" s="6"/>
      <c r="BI240" s="6"/>
    </row>
    <row r="241" spans="41:61" x14ac:dyDescent="0.35">
      <c r="AO241" s="6"/>
      <c r="AP241" s="6"/>
      <c r="AQ241" s="6"/>
      <c r="AR241" s="6"/>
      <c r="AS241" s="5"/>
      <c r="AT241" s="5"/>
      <c r="AU241" s="5"/>
      <c r="AV241" s="5"/>
      <c r="AW241" s="5"/>
      <c r="AX241" s="5"/>
      <c r="AY241" s="5"/>
      <c r="AZ241" s="6"/>
      <c r="BA241" s="6"/>
      <c r="BB241" s="6"/>
      <c r="BC241" s="6"/>
      <c r="BD241" s="6"/>
      <c r="BE241" s="6"/>
      <c r="BF241" s="6"/>
      <c r="BG241" s="6"/>
      <c r="BH241" s="6"/>
      <c r="BI241" s="6"/>
    </row>
    <row r="242" spans="41:61" x14ac:dyDescent="0.35">
      <c r="AO242" s="6"/>
      <c r="AP242" s="6"/>
      <c r="AQ242" s="6"/>
      <c r="AR242" s="6"/>
      <c r="AS242" s="5"/>
      <c r="AT242" s="5"/>
      <c r="AU242" s="5"/>
      <c r="AV242" s="5"/>
      <c r="AW242" s="5"/>
      <c r="AX242" s="5"/>
      <c r="AY242" s="5"/>
      <c r="AZ242" s="6"/>
      <c r="BA242" s="6"/>
      <c r="BB242" s="6"/>
      <c r="BC242" s="6"/>
      <c r="BD242" s="6"/>
      <c r="BE242" s="6"/>
      <c r="BF242" s="6"/>
      <c r="BG242" s="6"/>
      <c r="BH242" s="6"/>
      <c r="BI242" s="6"/>
    </row>
    <row r="243" spans="41:61" x14ac:dyDescent="0.35">
      <c r="AO243" s="6"/>
      <c r="AP243" s="6"/>
      <c r="AQ243" s="6"/>
      <c r="AR243" s="6"/>
      <c r="AS243" s="5"/>
      <c r="AT243" s="5"/>
      <c r="AU243" s="5"/>
      <c r="AV243" s="5"/>
      <c r="AW243" s="5"/>
      <c r="AX243" s="5"/>
      <c r="AY243" s="5"/>
      <c r="AZ243" s="6"/>
      <c r="BA243" s="6"/>
      <c r="BB243" s="6"/>
      <c r="BC243" s="6"/>
      <c r="BD243" s="6"/>
      <c r="BE243" s="6"/>
      <c r="BF243" s="6"/>
      <c r="BG243" s="6"/>
      <c r="BH243" s="6"/>
      <c r="BI243" s="6"/>
    </row>
    <row r="244" spans="41:61" x14ac:dyDescent="0.35">
      <c r="AO244" s="6"/>
      <c r="AP244" s="6"/>
      <c r="AQ244" s="6"/>
      <c r="AR244" s="6"/>
      <c r="AS244" s="5"/>
      <c r="AT244" s="5"/>
      <c r="AU244" s="5"/>
      <c r="AV244" s="5"/>
      <c r="AW244" s="5"/>
      <c r="AX244" s="5"/>
      <c r="AY244" s="5"/>
      <c r="AZ244" s="6"/>
      <c r="BA244" s="6"/>
      <c r="BB244" s="6"/>
      <c r="BC244" s="6"/>
      <c r="BD244" s="6"/>
      <c r="BE244" s="6"/>
      <c r="BF244" s="6"/>
      <c r="BG244" s="6"/>
      <c r="BH244" s="6"/>
      <c r="BI244" s="6"/>
    </row>
    <row r="245" spans="41:61" x14ac:dyDescent="0.35">
      <c r="AO245" s="6"/>
      <c r="AP245" s="6"/>
      <c r="AQ245" s="6"/>
      <c r="AR245" s="6"/>
      <c r="AS245" s="5"/>
      <c r="AT245" s="5"/>
      <c r="AU245" s="5"/>
      <c r="AV245" s="5"/>
      <c r="AW245" s="5"/>
      <c r="AX245" s="5"/>
      <c r="AY245" s="5"/>
      <c r="AZ245" s="6"/>
      <c r="BA245" s="6"/>
      <c r="BB245" s="6"/>
      <c r="BC245" s="6"/>
      <c r="BD245" s="6"/>
      <c r="BE245" s="6"/>
      <c r="BF245" s="6"/>
      <c r="BG245" s="6"/>
      <c r="BH245" s="6"/>
      <c r="BI245" s="6"/>
    </row>
    <row r="246" spans="41:61" x14ac:dyDescent="0.35">
      <c r="AO246" s="6"/>
      <c r="AP246" s="6"/>
      <c r="AQ246" s="6"/>
      <c r="AR246" s="6"/>
      <c r="AS246" s="5"/>
      <c r="AT246" s="5"/>
      <c r="AU246" s="5"/>
      <c r="AV246" s="5"/>
      <c r="AW246" s="5"/>
      <c r="AX246" s="5"/>
      <c r="AY246" s="5"/>
      <c r="AZ246" s="6"/>
      <c r="BA246" s="6"/>
      <c r="BB246" s="6"/>
      <c r="BC246" s="6"/>
      <c r="BD246" s="6"/>
      <c r="BE246" s="6"/>
      <c r="BF246" s="6"/>
      <c r="BG246" s="6"/>
      <c r="BH246" s="6"/>
      <c r="BI246" s="6"/>
    </row>
    <row r="247" spans="41:61" x14ac:dyDescent="0.35">
      <c r="AO247" s="6"/>
      <c r="AP247" s="6"/>
      <c r="AQ247" s="6"/>
      <c r="AR247" s="6"/>
      <c r="AS247" s="5"/>
      <c r="AT247" s="5"/>
      <c r="AU247" s="5"/>
      <c r="AV247" s="5"/>
      <c r="AW247" s="5"/>
      <c r="AX247" s="5"/>
      <c r="AY247" s="5"/>
      <c r="AZ247" s="6"/>
      <c r="BA247" s="6"/>
      <c r="BB247" s="6"/>
      <c r="BC247" s="6"/>
      <c r="BD247" s="6"/>
      <c r="BE247" s="6"/>
      <c r="BF247" s="6"/>
      <c r="BG247" s="6"/>
      <c r="BH247" s="6"/>
      <c r="BI247" s="6"/>
    </row>
    <row r="248" spans="41:61" x14ac:dyDescent="0.35">
      <c r="AO248" s="6"/>
      <c r="AP248" s="6"/>
      <c r="AQ248" s="6"/>
      <c r="AR248" s="6"/>
      <c r="AS248" s="5"/>
      <c r="AT248" s="5"/>
      <c r="AU248" s="5"/>
      <c r="AV248" s="5"/>
      <c r="AW248" s="5"/>
      <c r="AX248" s="5"/>
      <c r="AY248" s="5"/>
      <c r="AZ248" s="6"/>
      <c r="BA248" s="6"/>
      <c r="BB248" s="6"/>
      <c r="BC248" s="6"/>
      <c r="BD248" s="6"/>
      <c r="BE248" s="6"/>
      <c r="BF248" s="6"/>
      <c r="BG248" s="6"/>
      <c r="BH248" s="6"/>
      <c r="BI248" s="6"/>
    </row>
    <row r="249" spans="41:61" x14ac:dyDescent="0.35">
      <c r="AO249" s="6"/>
      <c r="AP249" s="6"/>
      <c r="AQ249" s="6"/>
      <c r="AR249" s="6"/>
      <c r="AS249" s="5"/>
      <c r="AT249" s="5"/>
      <c r="AU249" s="5"/>
      <c r="AV249" s="5"/>
      <c r="AW249" s="5"/>
      <c r="AX249" s="5"/>
      <c r="AY249" s="5"/>
      <c r="AZ249" s="6"/>
      <c r="BA249" s="6"/>
      <c r="BB249" s="6"/>
      <c r="BC249" s="6"/>
      <c r="BD249" s="6"/>
      <c r="BE249" s="6"/>
      <c r="BF249" s="6"/>
      <c r="BG249" s="6"/>
      <c r="BH249" s="6"/>
      <c r="BI249" s="6"/>
    </row>
    <row r="250" spans="41:61" x14ac:dyDescent="0.35">
      <c r="AO250" s="6"/>
      <c r="AP250" s="6"/>
      <c r="AQ250" s="6"/>
      <c r="AR250" s="6"/>
      <c r="AS250" s="5"/>
      <c r="AT250" s="5"/>
      <c r="AU250" s="5"/>
      <c r="AV250" s="5"/>
      <c r="AW250" s="5"/>
      <c r="AX250" s="5"/>
      <c r="AY250" s="5"/>
      <c r="AZ250" s="6"/>
      <c r="BA250" s="6"/>
      <c r="BB250" s="6"/>
      <c r="BC250" s="6"/>
      <c r="BD250" s="6"/>
      <c r="BE250" s="6"/>
      <c r="BF250" s="6"/>
      <c r="BG250" s="6"/>
      <c r="BH250" s="6"/>
      <c r="BI250" s="6"/>
    </row>
    <row r="251" spans="41:61" x14ac:dyDescent="0.35">
      <c r="AO251" s="6"/>
      <c r="AP251" s="6"/>
      <c r="AQ251" s="6"/>
      <c r="AR251" s="6"/>
      <c r="AS251" s="5"/>
      <c r="AT251" s="5"/>
      <c r="AU251" s="5"/>
      <c r="AV251" s="5"/>
      <c r="AW251" s="5"/>
      <c r="AX251" s="5"/>
      <c r="AY251" s="5"/>
      <c r="AZ251" s="6"/>
      <c r="BA251" s="6"/>
      <c r="BB251" s="6"/>
      <c r="BC251" s="6"/>
      <c r="BD251" s="6"/>
      <c r="BE251" s="6"/>
      <c r="BF251" s="6"/>
      <c r="BG251" s="6"/>
      <c r="BH251" s="6"/>
      <c r="BI251" s="6"/>
    </row>
    <row r="252" spans="41:61" x14ac:dyDescent="0.35">
      <c r="AO252" s="6"/>
      <c r="AP252" s="6"/>
      <c r="AQ252" s="6"/>
      <c r="AR252" s="6"/>
      <c r="AS252" s="5"/>
      <c r="AT252" s="5"/>
      <c r="AU252" s="5"/>
      <c r="AV252" s="5"/>
      <c r="AW252" s="5"/>
      <c r="AX252" s="5"/>
      <c r="AY252" s="5"/>
      <c r="AZ252" s="6"/>
      <c r="BA252" s="6"/>
      <c r="BB252" s="6"/>
      <c r="BC252" s="6"/>
      <c r="BD252" s="6"/>
      <c r="BE252" s="6"/>
      <c r="BF252" s="6"/>
      <c r="BG252" s="6"/>
      <c r="BH252" s="6"/>
      <c r="BI252" s="6"/>
    </row>
    <row r="253" spans="41:61" x14ac:dyDescent="0.35">
      <c r="AO253" s="6"/>
      <c r="AP253" s="6"/>
      <c r="AQ253" s="6"/>
      <c r="AR253" s="6"/>
      <c r="AS253" s="5"/>
      <c r="AT253" s="5"/>
      <c r="AU253" s="5"/>
      <c r="AV253" s="5"/>
      <c r="AW253" s="5"/>
      <c r="AX253" s="5"/>
      <c r="AY253" s="5"/>
      <c r="AZ253" s="6"/>
      <c r="BA253" s="6"/>
      <c r="BB253" s="6"/>
      <c r="BC253" s="6"/>
      <c r="BD253" s="6"/>
      <c r="BE253" s="6"/>
      <c r="BF253" s="6"/>
      <c r="BG253" s="6"/>
      <c r="BH253" s="6"/>
      <c r="BI253" s="6"/>
    </row>
    <row r="254" spans="41:61" x14ac:dyDescent="0.35">
      <c r="AO254" s="6"/>
      <c r="AP254" s="6"/>
      <c r="AQ254" s="6"/>
      <c r="AR254" s="6"/>
      <c r="AS254" s="5"/>
      <c r="AT254" s="5"/>
      <c r="AU254" s="5"/>
      <c r="AV254" s="5"/>
      <c r="AW254" s="5"/>
      <c r="AX254" s="5"/>
      <c r="AY254" s="5"/>
      <c r="AZ254" s="6"/>
      <c r="BA254" s="6"/>
      <c r="BB254" s="6"/>
      <c r="BC254" s="6"/>
      <c r="BD254" s="6"/>
      <c r="BE254" s="6"/>
      <c r="BF254" s="6"/>
      <c r="BG254" s="6"/>
      <c r="BH254" s="6"/>
      <c r="BI254" s="6"/>
    </row>
    <row r="255" spans="41:61" x14ac:dyDescent="0.35">
      <c r="AO255" s="6"/>
      <c r="AP255" s="6"/>
      <c r="AQ255" s="6"/>
      <c r="AR255" s="6"/>
      <c r="AS255" s="5"/>
      <c r="AT255" s="5"/>
      <c r="AU255" s="5"/>
      <c r="AV255" s="5"/>
      <c r="AW255" s="5"/>
      <c r="AX255" s="5"/>
      <c r="AY255" s="5"/>
      <c r="AZ255" s="6"/>
      <c r="BA255" s="6"/>
      <c r="BB255" s="6"/>
      <c r="BC255" s="6"/>
      <c r="BD255" s="6"/>
      <c r="BE255" s="6"/>
      <c r="BF255" s="6"/>
      <c r="BG255" s="6"/>
      <c r="BH255" s="6"/>
      <c r="BI255" s="6"/>
    </row>
    <row r="256" spans="41:61" x14ac:dyDescent="0.35">
      <c r="AO256" s="6"/>
      <c r="AP256" s="6"/>
      <c r="AQ256" s="6"/>
      <c r="AR256" s="6"/>
      <c r="AS256" s="5"/>
      <c r="AT256" s="5"/>
      <c r="AU256" s="5"/>
      <c r="AV256" s="5"/>
      <c r="AW256" s="5"/>
      <c r="AX256" s="5"/>
      <c r="AY256" s="5"/>
      <c r="AZ256" s="6"/>
      <c r="BA256" s="6"/>
      <c r="BB256" s="6"/>
      <c r="BC256" s="6"/>
      <c r="BD256" s="6"/>
      <c r="BE256" s="6"/>
      <c r="BF256" s="6"/>
      <c r="BG256" s="6"/>
      <c r="BH256" s="6"/>
      <c r="BI256" s="6"/>
    </row>
    <row r="257" spans="41:61" x14ac:dyDescent="0.35">
      <c r="AO257" s="6"/>
      <c r="AP257" s="6"/>
      <c r="AQ257" s="6"/>
      <c r="AR257" s="6"/>
      <c r="AS257" s="5"/>
      <c r="AT257" s="5"/>
      <c r="AU257" s="5"/>
      <c r="AV257" s="5"/>
      <c r="AW257" s="5"/>
      <c r="AX257" s="5"/>
      <c r="AY257" s="5"/>
      <c r="AZ257" s="6"/>
      <c r="BA257" s="6"/>
      <c r="BB257" s="6"/>
      <c r="BC257" s="6"/>
      <c r="BD257" s="6"/>
      <c r="BE257" s="6"/>
      <c r="BF257" s="6"/>
      <c r="BG257" s="6"/>
      <c r="BH257" s="6"/>
      <c r="BI257" s="6"/>
    </row>
    <row r="258" spans="41:61" x14ac:dyDescent="0.35">
      <c r="AO258" s="6"/>
      <c r="AP258" s="6"/>
      <c r="AQ258" s="6"/>
      <c r="AR258" s="6"/>
      <c r="AS258" s="5"/>
      <c r="AT258" s="5"/>
      <c r="AU258" s="5"/>
      <c r="AV258" s="5"/>
      <c r="AW258" s="5"/>
      <c r="AX258" s="5"/>
      <c r="AY258" s="5"/>
      <c r="AZ258" s="6"/>
      <c r="BA258" s="6"/>
      <c r="BB258" s="6"/>
      <c r="BC258" s="6"/>
      <c r="BD258" s="6"/>
      <c r="BE258" s="6"/>
      <c r="BF258" s="6"/>
      <c r="BG258" s="6"/>
      <c r="BH258" s="6"/>
      <c r="BI258" s="6"/>
    </row>
    <row r="259" spans="41:61" x14ac:dyDescent="0.35">
      <c r="AO259" s="6"/>
      <c r="AP259" s="6"/>
      <c r="AQ259" s="6"/>
      <c r="AR259" s="6"/>
      <c r="AS259" s="5"/>
      <c r="AT259" s="5"/>
      <c r="AU259" s="5"/>
      <c r="AV259" s="5"/>
      <c r="AW259" s="5"/>
      <c r="AX259" s="5"/>
      <c r="AY259" s="5"/>
      <c r="AZ259" s="6"/>
      <c r="BA259" s="6"/>
      <c r="BB259" s="6"/>
      <c r="BC259" s="6"/>
      <c r="BD259" s="6"/>
      <c r="BE259" s="6"/>
      <c r="BF259" s="6"/>
      <c r="BG259" s="6"/>
      <c r="BH259" s="6"/>
      <c r="BI259" s="6"/>
    </row>
    <row r="260" spans="41:61" x14ac:dyDescent="0.35">
      <c r="AO260" s="6"/>
      <c r="AP260" s="6"/>
      <c r="AQ260" s="6"/>
      <c r="AR260" s="6"/>
      <c r="AS260" s="5"/>
      <c r="AT260" s="5"/>
      <c r="AU260" s="5"/>
      <c r="AV260" s="5"/>
      <c r="AW260" s="5"/>
      <c r="AX260" s="5"/>
      <c r="AY260" s="5"/>
      <c r="AZ260" s="6"/>
      <c r="BA260" s="6"/>
      <c r="BB260" s="6"/>
      <c r="BC260" s="6"/>
      <c r="BD260" s="6"/>
      <c r="BE260" s="6"/>
      <c r="BF260" s="6"/>
      <c r="BG260" s="6"/>
      <c r="BH260" s="6"/>
      <c r="BI260" s="6"/>
    </row>
    <row r="261" spans="41:61" x14ac:dyDescent="0.35">
      <c r="AO261" s="6"/>
      <c r="AP261" s="6"/>
      <c r="AQ261" s="6"/>
      <c r="AR261" s="6"/>
      <c r="AS261" s="5"/>
      <c r="AT261" s="5"/>
      <c r="AU261" s="5"/>
      <c r="AV261" s="5"/>
      <c r="AW261" s="5"/>
      <c r="AX261" s="5"/>
      <c r="AY261" s="5"/>
      <c r="AZ261" s="6"/>
      <c r="BA261" s="6"/>
      <c r="BB261" s="6"/>
      <c r="BC261" s="6"/>
      <c r="BD261" s="6"/>
      <c r="BE261" s="6"/>
      <c r="BF261" s="6"/>
      <c r="BG261" s="6"/>
      <c r="BH261" s="6"/>
      <c r="BI261" s="6"/>
    </row>
    <row r="262" spans="41:61" x14ac:dyDescent="0.35">
      <c r="AO262" s="6"/>
      <c r="AP262" s="6"/>
      <c r="AQ262" s="6"/>
      <c r="AR262" s="6"/>
      <c r="AS262" s="5"/>
      <c r="AT262" s="5"/>
      <c r="AU262" s="5"/>
      <c r="AV262" s="5"/>
      <c r="AW262" s="5"/>
      <c r="AX262" s="5"/>
      <c r="AY262" s="5"/>
      <c r="AZ262" s="6"/>
      <c r="BA262" s="6"/>
      <c r="BB262" s="6"/>
      <c r="BC262" s="6"/>
      <c r="BD262" s="6"/>
      <c r="BE262" s="6"/>
      <c r="BF262" s="6"/>
      <c r="BG262" s="6"/>
      <c r="BH262" s="6"/>
      <c r="BI262" s="6"/>
    </row>
    <row r="263" spans="41:61" x14ac:dyDescent="0.35">
      <c r="AO263" s="6"/>
      <c r="AP263" s="6"/>
      <c r="AQ263" s="6"/>
      <c r="AR263" s="6"/>
      <c r="AS263" s="5"/>
      <c r="AT263" s="5"/>
      <c r="AU263" s="5"/>
      <c r="AV263" s="5"/>
      <c r="AW263" s="5"/>
      <c r="AX263" s="5"/>
      <c r="AY263" s="5"/>
      <c r="AZ263" s="6"/>
      <c r="BA263" s="6"/>
      <c r="BB263" s="6"/>
      <c r="BC263" s="6"/>
      <c r="BD263" s="6"/>
      <c r="BE263" s="6"/>
      <c r="BF263" s="6"/>
      <c r="BG263" s="6"/>
      <c r="BH263" s="6"/>
      <c r="BI263" s="6"/>
    </row>
    <row r="264" spans="41:61" x14ac:dyDescent="0.35">
      <c r="AO264" s="6"/>
      <c r="AP264" s="6"/>
      <c r="AQ264" s="6"/>
      <c r="AR264" s="6"/>
      <c r="AS264" s="5"/>
      <c r="AT264" s="5"/>
      <c r="AU264" s="5"/>
      <c r="AV264" s="5"/>
      <c r="AW264" s="5"/>
      <c r="AX264" s="5"/>
      <c r="AY264" s="5"/>
      <c r="AZ264" s="6"/>
      <c r="BA264" s="6"/>
      <c r="BB264" s="6"/>
      <c r="BC264" s="6"/>
      <c r="BD264" s="6"/>
      <c r="BE264" s="6"/>
      <c r="BF264" s="6"/>
      <c r="BG264" s="6"/>
      <c r="BH264" s="6"/>
      <c r="BI264" s="6"/>
    </row>
    <row r="265" spans="41:61" x14ac:dyDescent="0.35">
      <c r="AO265" s="6"/>
      <c r="AP265" s="6"/>
      <c r="AQ265" s="6"/>
      <c r="AR265" s="6"/>
      <c r="AS265" s="5"/>
      <c r="AT265" s="5"/>
      <c r="AU265" s="5"/>
      <c r="AV265" s="5"/>
      <c r="AW265" s="5"/>
      <c r="AX265" s="5"/>
      <c r="AY265" s="5"/>
      <c r="AZ265" s="6"/>
      <c r="BA265" s="6"/>
      <c r="BB265" s="6"/>
      <c r="BC265" s="6"/>
      <c r="BD265" s="6"/>
      <c r="BE265" s="6"/>
      <c r="BF265" s="6"/>
      <c r="BG265" s="6"/>
      <c r="BH265" s="6"/>
      <c r="BI265" s="6"/>
    </row>
    <row r="266" spans="41:61" x14ac:dyDescent="0.35">
      <c r="AO266" s="6"/>
      <c r="AP266" s="6"/>
      <c r="AQ266" s="6"/>
      <c r="AR266" s="6"/>
      <c r="AS266" s="5"/>
      <c r="AT266" s="5"/>
      <c r="AU266" s="5"/>
      <c r="AV266" s="5"/>
      <c r="AW266" s="5"/>
      <c r="AX266" s="5"/>
      <c r="AY266" s="5"/>
      <c r="AZ266" s="6"/>
      <c r="BA266" s="6"/>
      <c r="BB266" s="6"/>
      <c r="BC266" s="6"/>
      <c r="BD266" s="6"/>
      <c r="BE266" s="6"/>
      <c r="BF266" s="6"/>
      <c r="BG266" s="6"/>
      <c r="BH266" s="6"/>
      <c r="BI266" s="6"/>
    </row>
    <row r="267" spans="41:61" x14ac:dyDescent="0.35">
      <c r="AO267" s="6"/>
      <c r="AP267" s="6"/>
      <c r="AQ267" s="6"/>
      <c r="AR267" s="6"/>
      <c r="AS267" s="5"/>
      <c r="AT267" s="5"/>
      <c r="AU267" s="5"/>
      <c r="AV267" s="5"/>
      <c r="AW267" s="5"/>
      <c r="AX267" s="5"/>
      <c r="AY267" s="5"/>
      <c r="AZ267" s="6"/>
      <c r="BA267" s="6"/>
      <c r="BB267" s="6"/>
      <c r="BC267" s="6"/>
      <c r="BD267" s="6"/>
      <c r="BE267" s="6"/>
      <c r="BF267" s="6"/>
      <c r="BG267" s="6"/>
      <c r="BH267" s="6"/>
      <c r="BI267" s="6"/>
    </row>
    <row r="268" spans="41:61" x14ac:dyDescent="0.35">
      <c r="AO268" s="6"/>
      <c r="AP268" s="6"/>
      <c r="AQ268" s="6"/>
      <c r="AR268" s="6"/>
      <c r="AS268" s="5"/>
      <c r="AT268" s="5"/>
      <c r="AU268" s="5"/>
      <c r="AV268" s="5"/>
      <c r="AW268" s="5"/>
      <c r="AX268" s="5"/>
      <c r="AY268" s="5"/>
      <c r="AZ268" s="6"/>
      <c r="BA268" s="6"/>
      <c r="BB268" s="6"/>
      <c r="BC268" s="6"/>
      <c r="BD268" s="6"/>
      <c r="BE268" s="6"/>
      <c r="BF268" s="6"/>
      <c r="BG268" s="6"/>
      <c r="BH268" s="6"/>
      <c r="BI268" s="6"/>
    </row>
    <row r="269" spans="41:61" x14ac:dyDescent="0.35">
      <c r="AO269" s="6"/>
      <c r="AP269" s="6"/>
      <c r="AQ269" s="6"/>
      <c r="AR269" s="6"/>
      <c r="AS269" s="5"/>
      <c r="AT269" s="5"/>
      <c r="AU269" s="5"/>
      <c r="AV269" s="5"/>
      <c r="AW269" s="5"/>
      <c r="AX269" s="5"/>
      <c r="AY269" s="5"/>
      <c r="AZ269" s="6"/>
      <c r="BA269" s="6"/>
      <c r="BB269" s="6"/>
      <c r="BC269" s="6"/>
      <c r="BD269" s="6"/>
      <c r="BE269" s="6"/>
      <c r="BF269" s="6"/>
      <c r="BG269" s="6"/>
      <c r="BH269" s="6"/>
      <c r="BI269" s="6"/>
    </row>
    <row r="270" spans="41:61" x14ac:dyDescent="0.35">
      <c r="AO270" s="6"/>
      <c r="AP270" s="6"/>
      <c r="AQ270" s="6"/>
      <c r="AR270" s="6"/>
      <c r="AS270" s="5"/>
      <c r="AT270" s="5"/>
      <c r="AU270" s="5"/>
      <c r="AV270" s="5"/>
      <c r="AW270" s="5"/>
      <c r="AX270" s="5"/>
      <c r="AY270" s="5"/>
      <c r="AZ270" s="6"/>
      <c r="BA270" s="6"/>
      <c r="BB270" s="6"/>
      <c r="BC270" s="6"/>
      <c r="BD270" s="6"/>
      <c r="BE270" s="6"/>
      <c r="BF270" s="6"/>
      <c r="BG270" s="6"/>
      <c r="BH270" s="6"/>
      <c r="BI270" s="6"/>
    </row>
    <row r="271" spans="41:61" x14ac:dyDescent="0.35">
      <c r="AO271" s="6"/>
      <c r="AP271" s="6"/>
      <c r="AQ271" s="6"/>
      <c r="AR271" s="6"/>
      <c r="AS271" s="5"/>
      <c r="AT271" s="5"/>
      <c r="AU271" s="5"/>
      <c r="AV271" s="5"/>
      <c r="AW271" s="5"/>
      <c r="AX271" s="5"/>
      <c r="AY271" s="5"/>
      <c r="AZ271" s="6"/>
      <c r="BA271" s="6"/>
      <c r="BB271" s="6"/>
      <c r="BC271" s="6"/>
      <c r="BD271" s="6"/>
      <c r="BE271" s="6"/>
      <c r="BF271" s="6"/>
      <c r="BG271" s="6"/>
      <c r="BH271" s="6"/>
      <c r="BI271" s="6"/>
    </row>
    <row r="272" spans="41:61" x14ac:dyDescent="0.35">
      <c r="AO272" s="6"/>
      <c r="AP272" s="6"/>
      <c r="AQ272" s="6"/>
      <c r="AR272" s="6"/>
      <c r="AS272" s="5"/>
      <c r="AT272" s="5"/>
      <c r="AU272" s="5"/>
      <c r="AV272" s="5"/>
      <c r="AW272" s="5"/>
      <c r="AX272" s="5"/>
      <c r="AY272" s="5"/>
      <c r="AZ272" s="6"/>
      <c r="BA272" s="6"/>
      <c r="BB272" s="6"/>
      <c r="BC272" s="6"/>
      <c r="BD272" s="6"/>
      <c r="BE272" s="6"/>
      <c r="BF272" s="6"/>
      <c r="BG272" s="6"/>
      <c r="BH272" s="6"/>
      <c r="BI272" s="6"/>
    </row>
    <row r="273" spans="41:61" x14ac:dyDescent="0.35">
      <c r="AO273" s="6"/>
      <c r="AP273" s="6"/>
      <c r="AQ273" s="6"/>
      <c r="AR273" s="6"/>
      <c r="AS273" s="5"/>
      <c r="AT273" s="5"/>
      <c r="AU273" s="5"/>
      <c r="AV273" s="5"/>
      <c r="AW273" s="5"/>
      <c r="AX273" s="5"/>
      <c r="AY273" s="5"/>
      <c r="AZ273" s="6"/>
      <c r="BA273" s="6"/>
      <c r="BB273" s="6"/>
      <c r="BC273" s="6"/>
      <c r="BD273" s="6"/>
      <c r="BE273" s="6"/>
      <c r="BF273" s="6"/>
      <c r="BG273" s="6"/>
      <c r="BH273" s="6"/>
      <c r="BI273" s="6"/>
    </row>
    <row r="274" spans="41:61" x14ac:dyDescent="0.35">
      <c r="AO274" s="6"/>
      <c r="AP274" s="6"/>
      <c r="AQ274" s="6"/>
      <c r="AR274" s="6"/>
      <c r="AS274" s="5"/>
      <c r="AT274" s="5"/>
      <c r="AU274" s="5"/>
      <c r="AV274" s="5"/>
      <c r="AW274" s="5"/>
      <c r="AX274" s="5"/>
      <c r="AY274" s="5"/>
      <c r="AZ274" s="6"/>
      <c r="BA274" s="6"/>
      <c r="BB274" s="6"/>
      <c r="BC274" s="6"/>
      <c r="BD274" s="6"/>
      <c r="BE274" s="6"/>
      <c r="BF274" s="6"/>
      <c r="BG274" s="6"/>
      <c r="BH274" s="6"/>
      <c r="BI274" s="6"/>
    </row>
    <row r="275" spans="41:61" x14ac:dyDescent="0.35">
      <c r="AO275" s="6"/>
      <c r="AP275" s="6"/>
      <c r="AQ275" s="6"/>
      <c r="AR275" s="6"/>
      <c r="AS275" s="5"/>
      <c r="AT275" s="5"/>
      <c r="AU275" s="5"/>
      <c r="AV275" s="5"/>
      <c r="AW275" s="5"/>
      <c r="AX275" s="5"/>
      <c r="AY275" s="5"/>
      <c r="AZ275" s="6"/>
      <c r="BA275" s="6"/>
      <c r="BB275" s="6"/>
      <c r="BC275" s="6"/>
      <c r="BD275" s="6"/>
      <c r="BE275" s="6"/>
      <c r="BF275" s="6"/>
      <c r="BG275" s="6"/>
      <c r="BH275" s="6"/>
      <c r="BI275" s="6"/>
    </row>
    <row r="276" spans="41:61" x14ac:dyDescent="0.35">
      <c r="AO276" s="6"/>
      <c r="AP276" s="6"/>
      <c r="AQ276" s="6"/>
      <c r="AR276" s="6"/>
      <c r="AS276" s="5"/>
      <c r="AT276" s="5"/>
      <c r="AU276" s="5"/>
      <c r="AV276" s="5"/>
      <c r="AW276" s="5"/>
      <c r="AX276" s="5"/>
      <c r="AY276" s="5"/>
      <c r="AZ276" s="6"/>
      <c r="BA276" s="6"/>
      <c r="BB276" s="6"/>
      <c r="BC276" s="6"/>
      <c r="BD276" s="6"/>
      <c r="BE276" s="6"/>
      <c r="BF276" s="6"/>
      <c r="BG276" s="6"/>
      <c r="BH276" s="6"/>
      <c r="BI276" s="6"/>
    </row>
    <row r="277" spans="41:61" x14ac:dyDescent="0.35">
      <c r="AO277" s="6"/>
      <c r="AP277" s="6"/>
      <c r="AQ277" s="6"/>
      <c r="AR277" s="6"/>
      <c r="AS277" s="5"/>
      <c r="AT277" s="5"/>
      <c r="AU277" s="5"/>
      <c r="AV277" s="5"/>
      <c r="AW277" s="5"/>
      <c r="AX277" s="5"/>
      <c r="AY277" s="5"/>
      <c r="AZ277" s="6"/>
      <c r="BA277" s="6"/>
      <c r="BB277" s="6"/>
      <c r="BC277" s="6"/>
      <c r="BD277" s="6"/>
      <c r="BE277" s="6"/>
      <c r="BF277" s="6"/>
      <c r="BG277" s="6"/>
      <c r="BH277" s="6"/>
      <c r="BI277" s="6"/>
    </row>
    <row r="278" spans="41:61" x14ac:dyDescent="0.35">
      <c r="AO278" s="6"/>
      <c r="AP278" s="6"/>
      <c r="AQ278" s="6"/>
      <c r="AR278" s="6"/>
      <c r="AS278" s="5"/>
      <c r="AT278" s="5"/>
      <c r="AU278" s="5"/>
      <c r="AV278" s="5"/>
      <c r="AW278" s="5"/>
      <c r="AX278" s="5"/>
      <c r="AY278" s="5"/>
      <c r="AZ278" s="6"/>
      <c r="BA278" s="6"/>
      <c r="BB278" s="6"/>
      <c r="BC278" s="6"/>
      <c r="BD278" s="6"/>
      <c r="BE278" s="6"/>
      <c r="BF278" s="6"/>
      <c r="BG278" s="6"/>
      <c r="BH278" s="6"/>
      <c r="BI278" s="6"/>
    </row>
    <row r="279" spans="41:61" x14ac:dyDescent="0.35">
      <c r="AO279" s="6"/>
      <c r="AP279" s="6"/>
      <c r="AQ279" s="6"/>
      <c r="AR279" s="6"/>
      <c r="AS279" s="5"/>
      <c r="AT279" s="5"/>
      <c r="AU279" s="5"/>
      <c r="AV279" s="5"/>
      <c r="AW279" s="5"/>
      <c r="AX279" s="5"/>
      <c r="AY279" s="5"/>
      <c r="AZ279" s="6"/>
      <c r="BA279" s="6"/>
      <c r="BB279" s="6"/>
      <c r="BC279" s="6"/>
      <c r="BD279" s="6"/>
      <c r="BE279" s="6"/>
      <c r="BF279" s="6"/>
      <c r="BG279" s="6"/>
      <c r="BH279" s="6"/>
      <c r="BI279" s="6"/>
    </row>
    <row r="280" spans="41:61" x14ac:dyDescent="0.35">
      <c r="AO280" s="6"/>
      <c r="AP280" s="6"/>
      <c r="AQ280" s="6"/>
      <c r="AR280" s="6"/>
      <c r="AS280" s="5"/>
      <c r="AT280" s="5"/>
      <c r="AU280" s="5"/>
      <c r="AV280" s="5"/>
      <c r="AW280" s="5"/>
      <c r="AX280" s="5"/>
      <c r="AY280" s="5"/>
      <c r="AZ280" s="6"/>
      <c r="BA280" s="6"/>
      <c r="BB280" s="6"/>
      <c r="BC280" s="6"/>
      <c r="BD280" s="6"/>
      <c r="BE280" s="6"/>
      <c r="BF280" s="6"/>
      <c r="BG280" s="6"/>
      <c r="BH280" s="6"/>
      <c r="BI280" s="6"/>
    </row>
    <row r="281" spans="41:61" x14ac:dyDescent="0.35">
      <c r="AO281" s="6"/>
      <c r="AP281" s="6"/>
      <c r="AQ281" s="6"/>
      <c r="AR281" s="6"/>
      <c r="AS281" s="5"/>
      <c r="AT281" s="5"/>
      <c r="AU281" s="5"/>
      <c r="AV281" s="5"/>
      <c r="AW281" s="5"/>
      <c r="AX281" s="5"/>
      <c r="AY281" s="5"/>
      <c r="AZ281" s="6"/>
      <c r="BA281" s="6"/>
      <c r="BB281" s="6"/>
      <c r="BC281" s="6"/>
      <c r="BD281" s="6"/>
      <c r="BE281" s="6"/>
      <c r="BF281" s="6"/>
      <c r="BG281" s="6"/>
      <c r="BH281" s="6"/>
      <c r="BI281" s="6"/>
    </row>
    <row r="282" spans="41:61" x14ac:dyDescent="0.35">
      <c r="AO282" s="6"/>
      <c r="AP282" s="6"/>
      <c r="AQ282" s="6"/>
      <c r="AR282" s="6"/>
      <c r="AS282" s="5"/>
      <c r="AT282" s="5"/>
      <c r="AU282" s="5"/>
      <c r="AV282" s="5"/>
      <c r="AW282" s="5"/>
      <c r="AX282" s="5"/>
      <c r="AY282" s="5"/>
      <c r="AZ282" s="6"/>
      <c r="BA282" s="6"/>
      <c r="BB282" s="6"/>
      <c r="BC282" s="6"/>
      <c r="BD282" s="6"/>
      <c r="BE282" s="6"/>
      <c r="BF282" s="6"/>
      <c r="BG282" s="6"/>
      <c r="BH282" s="6"/>
      <c r="BI282" s="6"/>
    </row>
    <row r="283" spans="41:61" x14ac:dyDescent="0.35">
      <c r="AO283" s="6"/>
      <c r="AP283" s="6"/>
      <c r="AQ283" s="6"/>
      <c r="AR283" s="6"/>
      <c r="AS283" s="5"/>
      <c r="AT283" s="5"/>
      <c r="AU283" s="5"/>
      <c r="AV283" s="5"/>
      <c r="AW283" s="5"/>
      <c r="AX283" s="5"/>
      <c r="AY283" s="5"/>
      <c r="AZ283" s="6"/>
      <c r="BA283" s="6"/>
      <c r="BB283" s="6"/>
      <c r="BC283" s="6"/>
      <c r="BD283" s="6"/>
      <c r="BE283" s="6"/>
      <c r="BF283" s="6"/>
      <c r="BG283" s="6"/>
      <c r="BH283" s="6"/>
      <c r="BI283" s="6"/>
    </row>
    <row r="284" spans="41:61" x14ac:dyDescent="0.35">
      <c r="AO284" s="6"/>
      <c r="AP284" s="6"/>
      <c r="AQ284" s="6"/>
      <c r="AR284" s="6"/>
      <c r="AS284" s="5"/>
      <c r="AT284" s="5"/>
      <c r="AU284" s="5"/>
      <c r="AV284" s="5"/>
      <c r="AW284" s="5"/>
      <c r="AX284" s="5"/>
      <c r="AY284" s="5"/>
      <c r="AZ284" s="6"/>
      <c r="BA284" s="6"/>
      <c r="BB284" s="6"/>
      <c r="BC284" s="6"/>
      <c r="BD284" s="6"/>
      <c r="BE284" s="6"/>
      <c r="BF284" s="6"/>
      <c r="BG284" s="6"/>
      <c r="BH284" s="6"/>
      <c r="BI284" s="6"/>
    </row>
    <row r="285" spans="41:61" x14ac:dyDescent="0.35">
      <c r="AO285" s="6"/>
      <c r="AP285" s="6"/>
      <c r="AQ285" s="6"/>
      <c r="AR285" s="6"/>
      <c r="AS285" s="5"/>
      <c r="AT285" s="5"/>
      <c r="AU285" s="5"/>
      <c r="AV285" s="5"/>
      <c r="AW285" s="5"/>
      <c r="AX285" s="5"/>
      <c r="AY285" s="5"/>
      <c r="AZ285" s="6"/>
      <c r="BA285" s="6"/>
      <c r="BB285" s="6"/>
      <c r="BC285" s="6"/>
      <c r="BD285" s="6"/>
      <c r="BE285" s="6"/>
      <c r="BF285" s="6"/>
      <c r="BG285" s="6"/>
      <c r="BH285" s="6"/>
      <c r="BI285" s="6"/>
    </row>
    <row r="286" spans="41:61" x14ac:dyDescent="0.35">
      <c r="AO286" s="6"/>
      <c r="AP286" s="6"/>
      <c r="AQ286" s="6"/>
      <c r="AR286" s="6"/>
      <c r="AS286" s="5"/>
      <c r="AT286" s="5"/>
      <c r="AU286" s="5"/>
      <c r="AV286" s="5"/>
      <c r="AW286" s="5"/>
      <c r="AX286" s="5"/>
      <c r="AY286" s="5"/>
      <c r="AZ286" s="6"/>
      <c r="BA286" s="6"/>
      <c r="BB286" s="6"/>
      <c r="BC286" s="6"/>
      <c r="BD286" s="6"/>
      <c r="BE286" s="6"/>
      <c r="BF286" s="6"/>
      <c r="BG286" s="6"/>
      <c r="BH286" s="6"/>
      <c r="BI286" s="6"/>
    </row>
    <row r="287" spans="41:61" x14ac:dyDescent="0.35">
      <c r="AO287" s="6"/>
      <c r="AP287" s="6"/>
      <c r="AQ287" s="6"/>
      <c r="AR287" s="6"/>
      <c r="AS287" s="5"/>
      <c r="AT287" s="5"/>
      <c r="AU287" s="5"/>
      <c r="AV287" s="5"/>
      <c r="AW287" s="5"/>
      <c r="AX287" s="5"/>
      <c r="AY287" s="5"/>
      <c r="AZ287" s="6"/>
      <c r="BA287" s="6"/>
      <c r="BB287" s="6"/>
      <c r="BC287" s="6"/>
      <c r="BD287" s="6"/>
      <c r="BE287" s="6"/>
      <c r="BF287" s="6"/>
      <c r="BG287" s="6"/>
      <c r="BH287" s="6"/>
      <c r="BI287" s="6"/>
    </row>
    <row r="288" spans="41:61" x14ac:dyDescent="0.35">
      <c r="AO288" s="6"/>
      <c r="AP288" s="6"/>
      <c r="AQ288" s="6"/>
      <c r="AR288" s="6"/>
      <c r="AS288" s="5"/>
      <c r="AT288" s="5"/>
      <c r="AU288" s="5"/>
      <c r="AV288" s="5"/>
      <c r="AW288" s="5"/>
      <c r="AX288" s="5"/>
      <c r="AY288" s="5"/>
      <c r="AZ288" s="6"/>
      <c r="BA288" s="6"/>
      <c r="BB288" s="6"/>
      <c r="BC288" s="6"/>
      <c r="BD288" s="6"/>
      <c r="BE288" s="6"/>
      <c r="BF288" s="6"/>
      <c r="BG288" s="6"/>
      <c r="BH288" s="6"/>
      <c r="BI288" s="6"/>
    </row>
    <row r="289" spans="41:61" x14ac:dyDescent="0.35">
      <c r="AO289" s="6"/>
      <c r="AP289" s="6"/>
      <c r="AQ289" s="6"/>
      <c r="AR289" s="6"/>
      <c r="AS289" s="5"/>
      <c r="AT289" s="5"/>
      <c r="AU289" s="5"/>
      <c r="AV289" s="5"/>
      <c r="AW289" s="5"/>
      <c r="AX289" s="5"/>
      <c r="AY289" s="5"/>
      <c r="AZ289" s="6"/>
      <c r="BA289" s="6"/>
      <c r="BB289" s="6"/>
      <c r="BC289" s="6"/>
      <c r="BD289" s="6"/>
      <c r="BE289" s="6"/>
      <c r="BF289" s="6"/>
      <c r="BG289" s="6"/>
      <c r="BH289" s="6"/>
      <c r="BI289" s="6"/>
    </row>
    <row r="290" spans="41:61" x14ac:dyDescent="0.35">
      <c r="AO290" s="6"/>
      <c r="AP290" s="6"/>
      <c r="AQ290" s="6"/>
      <c r="AR290" s="6"/>
      <c r="AS290" s="5"/>
      <c r="AT290" s="5"/>
      <c r="AU290" s="5"/>
      <c r="AV290" s="5"/>
      <c r="AW290" s="5"/>
      <c r="AX290" s="5"/>
      <c r="AY290" s="5"/>
      <c r="AZ290" s="6"/>
      <c r="BA290" s="6"/>
      <c r="BB290" s="6"/>
      <c r="BC290" s="6"/>
      <c r="BD290" s="6"/>
      <c r="BE290" s="6"/>
      <c r="BF290" s="6"/>
      <c r="BG290" s="6"/>
      <c r="BH290" s="6"/>
      <c r="BI290" s="6"/>
    </row>
    <row r="291" spans="41:61" x14ac:dyDescent="0.35">
      <c r="AO291" s="6"/>
      <c r="AP291" s="6"/>
      <c r="AQ291" s="6"/>
      <c r="AR291" s="6"/>
      <c r="AS291" s="5"/>
      <c r="AT291" s="5"/>
      <c r="AU291" s="5"/>
      <c r="AV291" s="5"/>
      <c r="AW291" s="5"/>
      <c r="AX291" s="5"/>
      <c r="AY291" s="5"/>
      <c r="AZ291" s="6"/>
      <c r="BA291" s="6"/>
      <c r="BB291" s="6"/>
      <c r="BC291" s="6"/>
      <c r="BD291" s="6"/>
      <c r="BE291" s="6"/>
      <c r="BF291" s="6"/>
      <c r="BG291" s="6"/>
      <c r="BH291" s="6"/>
      <c r="BI291" s="6"/>
    </row>
    <row r="292" spans="41:61" x14ac:dyDescent="0.35">
      <c r="AO292" s="6"/>
      <c r="AP292" s="6"/>
      <c r="AQ292" s="6"/>
      <c r="AR292" s="6"/>
      <c r="AS292" s="5"/>
      <c r="AT292" s="5"/>
      <c r="AU292" s="5"/>
      <c r="AV292" s="5"/>
      <c r="AW292" s="5"/>
      <c r="AX292" s="5"/>
      <c r="AY292" s="5"/>
      <c r="AZ292" s="6"/>
      <c r="BA292" s="6"/>
      <c r="BB292" s="6"/>
      <c r="BC292" s="6"/>
      <c r="BD292" s="6"/>
      <c r="BE292" s="6"/>
      <c r="BF292" s="6"/>
      <c r="BG292" s="6"/>
      <c r="BH292" s="6"/>
      <c r="BI292" s="6"/>
    </row>
    <row r="293" spans="41:61" x14ac:dyDescent="0.35">
      <c r="AO293" s="6"/>
      <c r="AP293" s="6"/>
      <c r="AQ293" s="6"/>
      <c r="AR293" s="6"/>
      <c r="AS293" s="5"/>
      <c r="AT293" s="5"/>
      <c r="AU293" s="5"/>
      <c r="AV293" s="5"/>
      <c r="AW293" s="5"/>
      <c r="AX293" s="5"/>
      <c r="AY293" s="5"/>
      <c r="AZ293" s="6"/>
      <c r="BA293" s="6"/>
      <c r="BB293" s="6"/>
      <c r="BC293" s="6"/>
      <c r="BD293" s="6"/>
      <c r="BE293" s="6"/>
      <c r="BF293" s="6"/>
      <c r="BG293" s="6"/>
      <c r="BH293" s="6"/>
      <c r="BI293" s="6"/>
    </row>
    <row r="294" spans="41:61" x14ac:dyDescent="0.35">
      <c r="AO294" s="6"/>
      <c r="AP294" s="6"/>
      <c r="AQ294" s="6"/>
      <c r="AR294" s="6"/>
      <c r="AS294" s="5"/>
      <c r="AT294" s="5"/>
      <c r="AU294" s="5"/>
      <c r="AV294" s="5"/>
      <c r="AW294" s="5"/>
      <c r="AX294" s="5"/>
      <c r="AY294" s="5"/>
      <c r="AZ294" s="6"/>
      <c r="BA294" s="6"/>
      <c r="BB294" s="6"/>
      <c r="BC294" s="6"/>
      <c r="BD294" s="6"/>
      <c r="BE294" s="6"/>
      <c r="BF294" s="6"/>
      <c r="BG294" s="6"/>
      <c r="BH294" s="6"/>
      <c r="BI294" s="6"/>
    </row>
    <row r="295" spans="41:61" x14ac:dyDescent="0.35">
      <c r="AO295" s="6"/>
      <c r="AP295" s="6"/>
      <c r="AQ295" s="6"/>
      <c r="AR295" s="6"/>
      <c r="AS295" s="5"/>
      <c r="AT295" s="5"/>
      <c r="AU295" s="5"/>
      <c r="AV295" s="5"/>
      <c r="AW295" s="5"/>
      <c r="AX295" s="5"/>
      <c r="AY295" s="5"/>
      <c r="AZ295" s="6"/>
      <c r="BA295" s="6"/>
      <c r="BB295" s="6"/>
      <c r="BC295" s="6"/>
      <c r="BD295" s="6"/>
      <c r="BE295" s="6"/>
      <c r="BF295" s="6"/>
      <c r="BG295" s="6"/>
      <c r="BH295" s="6"/>
      <c r="BI295" s="6"/>
    </row>
    <row r="296" spans="41:61" x14ac:dyDescent="0.35">
      <c r="AO296" s="6"/>
      <c r="AP296" s="6"/>
      <c r="AQ296" s="6"/>
      <c r="AR296" s="6"/>
      <c r="AS296" s="5"/>
      <c r="AT296" s="5"/>
      <c r="AU296" s="5"/>
      <c r="AV296" s="5"/>
      <c r="AW296" s="5"/>
      <c r="AX296" s="5"/>
      <c r="AY296" s="5"/>
      <c r="AZ296" s="6"/>
      <c r="BA296" s="6"/>
      <c r="BB296" s="6"/>
      <c r="BC296" s="6"/>
      <c r="BD296" s="6"/>
      <c r="BE296" s="6"/>
      <c r="BF296" s="6"/>
      <c r="BG296" s="6"/>
      <c r="BH296" s="6"/>
      <c r="BI296" s="6"/>
    </row>
    <row r="297" spans="41:61" x14ac:dyDescent="0.35">
      <c r="AO297" s="6"/>
      <c r="AP297" s="6"/>
      <c r="AQ297" s="6"/>
      <c r="AR297" s="6"/>
      <c r="AS297" s="5"/>
      <c r="AT297" s="5"/>
      <c r="AU297" s="5"/>
      <c r="AV297" s="5"/>
      <c r="AW297" s="5"/>
      <c r="AX297" s="5"/>
      <c r="AY297" s="5"/>
      <c r="AZ297" s="6"/>
      <c r="BA297" s="6"/>
      <c r="BB297" s="6"/>
      <c r="BC297" s="6"/>
      <c r="BD297" s="6"/>
      <c r="BE297" s="6"/>
      <c r="BF297" s="6"/>
      <c r="BG297" s="6"/>
      <c r="BH297" s="6"/>
      <c r="BI297" s="6"/>
    </row>
    <row r="298" spans="41:61" x14ac:dyDescent="0.35">
      <c r="AO298" s="6"/>
      <c r="AP298" s="6"/>
      <c r="AQ298" s="6"/>
      <c r="AR298" s="6"/>
      <c r="AS298" s="5"/>
      <c r="AT298" s="5"/>
      <c r="AU298" s="5"/>
      <c r="AV298" s="5"/>
      <c r="AW298" s="5"/>
      <c r="AX298" s="5"/>
      <c r="AY298" s="5"/>
      <c r="AZ298" s="6"/>
      <c r="BA298" s="6"/>
      <c r="BB298" s="6"/>
      <c r="BC298" s="6"/>
      <c r="BD298" s="6"/>
      <c r="BE298" s="6"/>
      <c r="BF298" s="6"/>
      <c r="BG298" s="6"/>
      <c r="BH298" s="6"/>
      <c r="BI298" s="6"/>
    </row>
    <row r="299" spans="41:61" x14ac:dyDescent="0.35">
      <c r="AO299" s="6"/>
      <c r="AP299" s="6"/>
      <c r="AQ299" s="6"/>
      <c r="AR299" s="6"/>
      <c r="AS299" s="5"/>
      <c r="AT299" s="5"/>
      <c r="AU299" s="5"/>
      <c r="AV299" s="5"/>
      <c r="AW299" s="5"/>
      <c r="AX299" s="5"/>
      <c r="AY299" s="5"/>
      <c r="AZ299" s="6"/>
      <c r="BA299" s="6"/>
      <c r="BB299" s="6"/>
      <c r="BC299" s="6"/>
      <c r="BD299" s="6"/>
      <c r="BE299" s="6"/>
      <c r="BF299" s="6"/>
      <c r="BG299" s="6"/>
      <c r="BH299" s="6"/>
      <c r="BI299" s="6"/>
    </row>
    <row r="300" spans="41:61" x14ac:dyDescent="0.35">
      <c r="AO300" s="6"/>
      <c r="AP300" s="6"/>
      <c r="AQ300" s="6"/>
      <c r="AR300" s="6"/>
      <c r="AS300" s="5"/>
      <c r="AT300" s="5"/>
      <c r="AU300" s="5"/>
      <c r="AV300" s="5"/>
      <c r="AW300" s="5"/>
      <c r="AX300" s="5"/>
      <c r="AY300" s="5"/>
      <c r="AZ300" s="6"/>
      <c r="BA300" s="6"/>
      <c r="BB300" s="6"/>
      <c r="BC300" s="6"/>
      <c r="BD300" s="6"/>
      <c r="BE300" s="6"/>
      <c r="BF300" s="6"/>
      <c r="BG300" s="6"/>
      <c r="BH300" s="6"/>
      <c r="BI300" s="6"/>
    </row>
    <row r="301" spans="41:61" x14ac:dyDescent="0.35">
      <c r="AO301" s="6"/>
      <c r="AP301" s="6"/>
      <c r="AQ301" s="6"/>
      <c r="AR301" s="6"/>
      <c r="AS301" s="5"/>
      <c r="AT301" s="5"/>
      <c r="AU301" s="5"/>
      <c r="AV301" s="5"/>
      <c r="AW301" s="5"/>
      <c r="AX301" s="5"/>
      <c r="AY301" s="5"/>
      <c r="AZ301" s="6"/>
      <c r="BA301" s="6"/>
      <c r="BB301" s="6"/>
      <c r="BC301" s="6"/>
      <c r="BD301" s="6"/>
      <c r="BE301" s="6"/>
      <c r="BF301" s="6"/>
      <c r="BG301" s="6"/>
      <c r="BH301" s="6"/>
      <c r="BI301" s="6"/>
    </row>
    <row r="302" spans="41:61" x14ac:dyDescent="0.35">
      <c r="AO302" s="6"/>
      <c r="AP302" s="6"/>
      <c r="AQ302" s="6"/>
      <c r="AR302" s="6"/>
      <c r="AS302" s="5"/>
      <c r="AT302" s="5"/>
      <c r="AU302" s="5"/>
      <c r="AV302" s="5"/>
      <c r="AW302" s="5"/>
      <c r="AX302" s="5"/>
      <c r="AY302" s="5"/>
      <c r="AZ302" s="6"/>
      <c r="BA302" s="6"/>
      <c r="BB302" s="6"/>
      <c r="BC302" s="6"/>
      <c r="BD302" s="6"/>
      <c r="BE302" s="6"/>
      <c r="BF302" s="6"/>
      <c r="BG302" s="6"/>
      <c r="BH302" s="6"/>
      <c r="BI302" s="6"/>
    </row>
    <row r="303" spans="41:61" x14ac:dyDescent="0.35">
      <c r="AO303" s="6"/>
      <c r="AP303" s="6"/>
      <c r="AQ303" s="6"/>
      <c r="AR303" s="6"/>
      <c r="AS303" s="5"/>
      <c r="AT303" s="5"/>
      <c r="AU303" s="5"/>
      <c r="AV303" s="5"/>
      <c r="AW303" s="5"/>
      <c r="AX303" s="5"/>
      <c r="AY303" s="5"/>
      <c r="AZ303" s="6"/>
      <c r="BA303" s="6"/>
      <c r="BB303" s="6"/>
      <c r="BC303" s="6"/>
      <c r="BD303" s="6"/>
      <c r="BE303" s="6"/>
      <c r="BF303" s="6"/>
      <c r="BG303" s="6"/>
      <c r="BH303" s="6"/>
      <c r="BI303" s="6"/>
    </row>
    <row r="304" spans="41:61" x14ac:dyDescent="0.35">
      <c r="AO304" s="6"/>
      <c r="AP304" s="6"/>
      <c r="AQ304" s="6"/>
      <c r="AR304" s="6"/>
      <c r="AS304" s="5"/>
      <c r="AT304" s="5"/>
      <c r="AU304" s="5"/>
      <c r="AV304" s="5"/>
      <c r="AW304" s="5"/>
      <c r="AX304" s="5"/>
      <c r="AY304" s="5"/>
      <c r="AZ304" s="6"/>
      <c r="BA304" s="6"/>
      <c r="BB304" s="6"/>
      <c r="BC304" s="6"/>
      <c r="BD304" s="6"/>
      <c r="BE304" s="6"/>
      <c r="BF304" s="6"/>
      <c r="BG304" s="6"/>
      <c r="BH304" s="6"/>
      <c r="BI304" s="6"/>
    </row>
    <row r="305" spans="41:61" x14ac:dyDescent="0.35">
      <c r="AO305" s="6"/>
      <c r="AP305" s="6"/>
      <c r="AQ305" s="6"/>
      <c r="AR305" s="6"/>
      <c r="AS305" s="5"/>
      <c r="AT305" s="5"/>
      <c r="AU305" s="5"/>
      <c r="AV305" s="5"/>
      <c r="AW305" s="5"/>
      <c r="AX305" s="5"/>
      <c r="AY305" s="5"/>
      <c r="AZ305" s="6"/>
      <c r="BA305" s="6"/>
      <c r="BB305" s="6"/>
      <c r="BC305" s="6"/>
      <c r="BD305" s="6"/>
      <c r="BE305" s="6"/>
      <c r="BF305" s="6"/>
      <c r="BG305" s="6"/>
      <c r="BH305" s="6"/>
      <c r="BI305" s="6"/>
    </row>
    <row r="306" spans="41:61" x14ac:dyDescent="0.35">
      <c r="AO306" s="6"/>
      <c r="AP306" s="6"/>
      <c r="AQ306" s="6"/>
      <c r="AR306" s="6"/>
      <c r="AS306" s="5"/>
      <c r="AT306" s="5"/>
      <c r="AU306" s="5"/>
      <c r="AV306" s="5"/>
      <c r="AW306" s="5"/>
      <c r="AX306" s="5"/>
      <c r="AY306" s="5"/>
      <c r="AZ306" s="6"/>
      <c r="BA306" s="6"/>
      <c r="BB306" s="6"/>
      <c r="BC306" s="6"/>
      <c r="BD306" s="6"/>
      <c r="BE306" s="6"/>
      <c r="BF306" s="6"/>
      <c r="BG306" s="6"/>
      <c r="BH306" s="6"/>
      <c r="BI306" s="6"/>
    </row>
    <row r="307" spans="41:61" x14ac:dyDescent="0.35">
      <c r="AO307" s="6"/>
      <c r="AP307" s="6"/>
      <c r="AQ307" s="6"/>
      <c r="AR307" s="6"/>
      <c r="AS307" s="5"/>
      <c r="AT307" s="5"/>
      <c r="AU307" s="5"/>
      <c r="AV307" s="5"/>
      <c r="AW307" s="5"/>
      <c r="AX307" s="5"/>
      <c r="AY307" s="5"/>
      <c r="AZ307" s="6"/>
      <c r="BA307" s="6"/>
      <c r="BB307" s="6"/>
      <c r="BC307" s="6"/>
      <c r="BD307" s="6"/>
      <c r="BE307" s="6"/>
      <c r="BF307" s="6"/>
      <c r="BG307" s="6"/>
      <c r="BH307" s="6"/>
      <c r="BI307" s="6"/>
    </row>
    <row r="308" spans="41:61" x14ac:dyDescent="0.35">
      <c r="AO308" s="6"/>
      <c r="AP308" s="6"/>
      <c r="AQ308" s="6"/>
      <c r="AR308" s="6"/>
      <c r="AS308" s="5"/>
      <c r="AT308" s="5"/>
      <c r="AU308" s="5"/>
      <c r="AV308" s="5"/>
      <c r="AW308" s="5"/>
      <c r="AX308" s="5"/>
      <c r="AY308" s="5"/>
      <c r="AZ308" s="6"/>
      <c r="BA308" s="6"/>
      <c r="BB308" s="6"/>
      <c r="BC308" s="6"/>
      <c r="BD308" s="6"/>
      <c r="BE308" s="6"/>
      <c r="BF308" s="6"/>
      <c r="BG308" s="6"/>
      <c r="BH308" s="6"/>
      <c r="BI308" s="6"/>
    </row>
    <row r="309" spans="41:61" x14ac:dyDescent="0.35">
      <c r="AO309" s="6"/>
      <c r="AP309" s="6"/>
      <c r="AQ309" s="6"/>
      <c r="AR309" s="6"/>
      <c r="AS309" s="5"/>
      <c r="AT309" s="5"/>
      <c r="AU309" s="5"/>
      <c r="AV309" s="5"/>
      <c r="AW309" s="5"/>
      <c r="AX309" s="5"/>
      <c r="AY309" s="5"/>
      <c r="AZ309" s="6"/>
      <c r="BA309" s="6"/>
      <c r="BB309" s="6"/>
      <c r="BC309" s="6"/>
      <c r="BD309" s="6"/>
      <c r="BE309" s="6"/>
      <c r="BF309" s="6"/>
      <c r="BG309" s="6"/>
      <c r="BH309" s="6"/>
      <c r="BI309" s="6"/>
    </row>
    <row r="310" spans="41:61" x14ac:dyDescent="0.35">
      <c r="AO310" s="6"/>
      <c r="AP310" s="6"/>
      <c r="AQ310" s="6"/>
      <c r="AR310" s="6"/>
      <c r="AS310" s="5"/>
      <c r="AT310" s="5"/>
      <c r="AU310" s="5"/>
      <c r="AV310" s="5"/>
      <c r="AW310" s="5"/>
      <c r="AX310" s="5"/>
      <c r="AY310" s="5"/>
      <c r="AZ310" s="6"/>
      <c r="BA310" s="6"/>
      <c r="BB310" s="6"/>
      <c r="BC310" s="6"/>
      <c r="BD310" s="6"/>
      <c r="BE310" s="6"/>
      <c r="BF310" s="6"/>
      <c r="BG310" s="6"/>
      <c r="BH310" s="6"/>
      <c r="BI310" s="6"/>
    </row>
    <row r="311" spans="41:61" x14ac:dyDescent="0.35">
      <c r="AO311" s="6"/>
      <c r="AP311" s="6"/>
      <c r="AQ311" s="6"/>
      <c r="AR311" s="6"/>
      <c r="AS311" s="5"/>
      <c r="AT311" s="5"/>
      <c r="AU311" s="5"/>
      <c r="AV311" s="5"/>
      <c r="AW311" s="5"/>
      <c r="AX311" s="5"/>
      <c r="AY311" s="5"/>
      <c r="AZ311" s="6"/>
      <c r="BA311" s="6"/>
      <c r="BB311" s="6"/>
      <c r="BC311" s="6"/>
      <c r="BD311" s="6"/>
      <c r="BE311" s="6"/>
      <c r="BF311" s="6"/>
      <c r="BG311" s="6"/>
      <c r="BH311" s="6"/>
      <c r="BI311" s="6"/>
    </row>
    <row r="312" spans="41:61" x14ac:dyDescent="0.35">
      <c r="AO312" s="6"/>
      <c r="AP312" s="6"/>
      <c r="AQ312" s="6"/>
      <c r="AR312" s="6"/>
      <c r="AS312" s="5"/>
      <c r="AT312" s="5"/>
      <c r="AU312" s="5"/>
      <c r="AV312" s="5"/>
      <c r="AW312" s="5"/>
      <c r="AX312" s="5"/>
      <c r="AY312" s="5"/>
      <c r="AZ312" s="6"/>
      <c r="BA312" s="6"/>
      <c r="BB312" s="6"/>
      <c r="BC312" s="6"/>
      <c r="BD312" s="6"/>
      <c r="BE312" s="6"/>
      <c r="BF312" s="6"/>
      <c r="BG312" s="6"/>
      <c r="BH312" s="6"/>
      <c r="BI312" s="6"/>
    </row>
    <row r="313" spans="41:61" x14ac:dyDescent="0.35">
      <c r="AO313" s="6"/>
      <c r="AP313" s="6"/>
      <c r="AQ313" s="6"/>
      <c r="AR313" s="6"/>
      <c r="AS313" s="5"/>
      <c r="AT313" s="5"/>
      <c r="AU313" s="5"/>
      <c r="AV313" s="5"/>
      <c r="AW313" s="5"/>
      <c r="AX313" s="5"/>
      <c r="AY313" s="5"/>
      <c r="AZ313" s="6"/>
      <c r="BA313" s="6"/>
      <c r="BB313" s="6"/>
      <c r="BC313" s="6"/>
      <c r="BD313" s="6"/>
      <c r="BE313" s="6"/>
      <c r="BF313" s="6"/>
      <c r="BG313" s="6"/>
      <c r="BH313" s="6"/>
      <c r="BI313" s="6"/>
    </row>
    <row r="314" spans="41:61" x14ac:dyDescent="0.35">
      <c r="AO314" s="6"/>
      <c r="AP314" s="6"/>
      <c r="AQ314" s="6"/>
      <c r="AR314" s="6"/>
      <c r="AS314" s="5"/>
      <c r="AT314" s="5"/>
      <c r="AU314" s="5"/>
      <c r="AV314" s="5"/>
      <c r="AW314" s="5"/>
      <c r="AX314" s="5"/>
      <c r="AY314" s="5"/>
      <c r="AZ314" s="6"/>
      <c r="BA314" s="6"/>
      <c r="BB314" s="6"/>
      <c r="BC314" s="6"/>
      <c r="BD314" s="6"/>
      <c r="BE314" s="6"/>
      <c r="BF314" s="6"/>
      <c r="BG314" s="6"/>
      <c r="BH314" s="6"/>
      <c r="BI314" s="6"/>
    </row>
    <row r="315" spans="41:61" x14ac:dyDescent="0.35">
      <c r="AO315" s="6"/>
      <c r="AP315" s="6"/>
      <c r="AQ315" s="6"/>
      <c r="AR315" s="6"/>
      <c r="AS315" s="5"/>
      <c r="AT315" s="5"/>
      <c r="AU315" s="5"/>
      <c r="AV315" s="5"/>
      <c r="AW315" s="5"/>
      <c r="AX315" s="5"/>
      <c r="AY315" s="5"/>
      <c r="AZ315" s="6"/>
      <c r="BA315" s="6"/>
      <c r="BB315" s="6"/>
      <c r="BC315" s="6"/>
      <c r="BD315" s="6"/>
      <c r="BE315" s="6"/>
      <c r="BF315" s="6"/>
      <c r="BG315" s="6"/>
      <c r="BH315" s="6"/>
      <c r="BI315" s="6"/>
    </row>
    <row r="316" spans="41:61" x14ac:dyDescent="0.35">
      <c r="AO316" s="6"/>
      <c r="AP316" s="6"/>
      <c r="AQ316" s="6"/>
      <c r="AR316" s="6"/>
      <c r="AS316" s="5"/>
      <c r="AT316" s="5"/>
      <c r="AU316" s="5"/>
      <c r="AV316" s="5"/>
      <c r="AW316" s="5"/>
      <c r="AX316" s="5"/>
      <c r="AY316" s="5"/>
      <c r="AZ316" s="6"/>
      <c r="BA316" s="6"/>
      <c r="BB316" s="6"/>
      <c r="BC316" s="6"/>
      <c r="BD316" s="6"/>
      <c r="BE316" s="6"/>
      <c r="BF316" s="6"/>
      <c r="BG316" s="6"/>
      <c r="BH316" s="6"/>
      <c r="BI316" s="6"/>
    </row>
    <row r="317" spans="41:61" x14ac:dyDescent="0.35">
      <c r="AO317" s="6"/>
      <c r="AP317" s="6"/>
      <c r="AQ317" s="6"/>
      <c r="AR317" s="6"/>
      <c r="AS317" s="5"/>
      <c r="AT317" s="5"/>
      <c r="AU317" s="5"/>
      <c r="AV317" s="5"/>
      <c r="AW317" s="5"/>
      <c r="AX317" s="5"/>
      <c r="AY317" s="5"/>
      <c r="AZ317" s="6"/>
      <c r="BA317" s="6"/>
      <c r="BB317" s="6"/>
      <c r="BC317" s="6"/>
      <c r="BD317" s="6"/>
      <c r="BE317" s="6"/>
      <c r="BF317" s="6"/>
      <c r="BG317" s="6"/>
      <c r="BH317" s="6"/>
      <c r="BI317" s="6"/>
    </row>
    <row r="318" spans="41:61" x14ac:dyDescent="0.35">
      <c r="AO318" s="6"/>
      <c r="AP318" s="6"/>
      <c r="AQ318" s="6"/>
      <c r="AR318" s="6"/>
      <c r="AS318" s="5"/>
      <c r="AT318" s="5"/>
      <c r="AU318" s="5"/>
      <c r="AV318" s="5"/>
      <c r="AW318" s="5"/>
      <c r="AX318" s="5"/>
      <c r="AY318" s="5"/>
      <c r="AZ318" s="6"/>
      <c r="BA318" s="6"/>
      <c r="BB318" s="6"/>
      <c r="BC318" s="6"/>
      <c r="BD318" s="6"/>
      <c r="BE318" s="6"/>
      <c r="BF318" s="6"/>
      <c r="BG318" s="6"/>
      <c r="BH318" s="6"/>
      <c r="BI318" s="6"/>
    </row>
    <row r="319" spans="41:61" x14ac:dyDescent="0.35">
      <c r="AO319" s="6"/>
      <c r="AP319" s="6"/>
      <c r="AQ319" s="6"/>
      <c r="AR319" s="6"/>
      <c r="AS319" s="5"/>
      <c r="AT319" s="5"/>
      <c r="AU319" s="5"/>
      <c r="AV319" s="5"/>
      <c r="AW319" s="5"/>
      <c r="AX319" s="5"/>
      <c r="AY319" s="5"/>
      <c r="AZ319" s="6"/>
      <c r="BA319" s="6"/>
      <c r="BB319" s="6"/>
      <c r="BC319" s="6"/>
      <c r="BD319" s="6"/>
      <c r="BE319" s="6"/>
      <c r="BF319" s="6"/>
      <c r="BG319" s="6"/>
      <c r="BH319" s="6"/>
      <c r="BI319" s="6"/>
    </row>
    <row r="320" spans="41:61" x14ac:dyDescent="0.35">
      <c r="AO320" s="6"/>
      <c r="AP320" s="6"/>
      <c r="AQ320" s="6"/>
      <c r="AR320" s="6"/>
      <c r="AS320" s="5"/>
      <c r="AT320" s="5"/>
      <c r="AU320" s="5"/>
      <c r="AV320" s="5"/>
      <c r="AW320" s="5"/>
      <c r="AX320" s="5"/>
      <c r="AY320" s="5"/>
      <c r="AZ320" s="6"/>
      <c r="BA320" s="6"/>
      <c r="BB320" s="6"/>
      <c r="BC320" s="6"/>
      <c r="BD320" s="6"/>
      <c r="BE320" s="6"/>
      <c r="BF320" s="6"/>
      <c r="BG320" s="6"/>
      <c r="BH320" s="6"/>
      <c r="BI320" s="6"/>
    </row>
    <row r="321" spans="41:61" x14ac:dyDescent="0.35">
      <c r="AO321" s="6"/>
      <c r="AP321" s="6"/>
      <c r="AQ321" s="6"/>
      <c r="AR321" s="6"/>
      <c r="AS321" s="5"/>
      <c r="AT321" s="5"/>
      <c r="AU321" s="5"/>
      <c r="AV321" s="5"/>
      <c r="AW321" s="5"/>
      <c r="AX321" s="5"/>
      <c r="AY321" s="5"/>
      <c r="AZ321" s="6"/>
      <c r="BA321" s="6"/>
      <c r="BB321" s="6"/>
      <c r="BC321" s="6"/>
      <c r="BD321" s="6"/>
      <c r="BE321" s="6"/>
      <c r="BF321" s="6"/>
      <c r="BG321" s="6"/>
      <c r="BH321" s="6"/>
      <c r="BI321" s="6"/>
    </row>
    <row r="322" spans="41:61" x14ac:dyDescent="0.35">
      <c r="AO322" s="6"/>
      <c r="AP322" s="6"/>
      <c r="AQ322" s="6"/>
      <c r="AR322" s="6"/>
      <c r="AS322" s="5"/>
      <c r="AT322" s="5"/>
      <c r="AU322" s="5"/>
      <c r="AV322" s="5"/>
      <c r="AW322" s="5"/>
      <c r="AX322" s="5"/>
      <c r="AY322" s="5"/>
      <c r="AZ322" s="6"/>
      <c r="BA322" s="6"/>
      <c r="BB322" s="6"/>
      <c r="BC322" s="6"/>
      <c r="BD322" s="6"/>
      <c r="BE322" s="6"/>
      <c r="BF322" s="6"/>
      <c r="BG322" s="6"/>
      <c r="BH322" s="6"/>
      <c r="BI322" s="6"/>
    </row>
    <row r="323" spans="41:61" x14ac:dyDescent="0.35">
      <c r="AO323" s="6"/>
      <c r="AP323" s="6"/>
      <c r="AQ323" s="6"/>
      <c r="AR323" s="6"/>
      <c r="AS323" s="5"/>
      <c r="AT323" s="5"/>
      <c r="AU323" s="5"/>
      <c r="AV323" s="5"/>
      <c r="AW323" s="5"/>
      <c r="AX323" s="5"/>
      <c r="AY323" s="5"/>
      <c r="AZ323" s="6"/>
      <c r="BA323" s="6"/>
      <c r="BB323" s="6"/>
      <c r="BC323" s="6"/>
      <c r="BD323" s="6"/>
      <c r="BE323" s="6"/>
      <c r="BF323" s="6"/>
      <c r="BG323" s="6"/>
      <c r="BH323" s="6"/>
      <c r="BI323" s="6"/>
    </row>
    <row r="324" spans="41:61" x14ac:dyDescent="0.35">
      <c r="AO324" s="6"/>
      <c r="AP324" s="6"/>
      <c r="AQ324" s="6"/>
      <c r="AR324" s="6"/>
      <c r="AS324" s="5"/>
      <c r="AT324" s="5"/>
      <c r="AU324" s="5"/>
      <c r="AV324" s="5"/>
      <c r="AW324" s="5"/>
      <c r="AX324" s="5"/>
      <c r="AY324" s="5"/>
      <c r="AZ324" s="6"/>
      <c r="BA324" s="6"/>
      <c r="BB324" s="6"/>
      <c r="BC324" s="6"/>
      <c r="BD324" s="6"/>
      <c r="BE324" s="6"/>
      <c r="BF324" s="6"/>
      <c r="BG324" s="6"/>
      <c r="BH324" s="6"/>
      <c r="BI324" s="6"/>
    </row>
    <row r="325" spans="41:61" x14ac:dyDescent="0.35">
      <c r="AO325" s="6"/>
      <c r="AP325" s="6"/>
      <c r="AQ325" s="6"/>
      <c r="AR325" s="6"/>
      <c r="AS325" s="5"/>
      <c r="AT325" s="5"/>
      <c r="AU325" s="5"/>
      <c r="AV325" s="5"/>
      <c r="AW325" s="5"/>
      <c r="AX325" s="5"/>
      <c r="AY325" s="5"/>
      <c r="AZ325" s="6"/>
      <c r="BA325" s="6"/>
      <c r="BB325" s="6"/>
      <c r="BC325" s="6"/>
      <c r="BD325" s="6"/>
      <c r="BE325" s="6"/>
      <c r="BF325" s="6"/>
      <c r="BG325" s="6"/>
      <c r="BH325" s="6"/>
      <c r="BI325" s="6"/>
    </row>
    <row r="326" spans="41:61" x14ac:dyDescent="0.35">
      <c r="AO326" s="6"/>
      <c r="AP326" s="6"/>
      <c r="AQ326" s="6"/>
      <c r="AR326" s="6"/>
      <c r="AS326" s="5"/>
      <c r="AT326" s="5"/>
      <c r="AU326" s="5"/>
      <c r="AV326" s="5"/>
      <c r="AW326" s="5"/>
      <c r="AX326" s="5"/>
      <c r="AY326" s="5"/>
      <c r="AZ326" s="6"/>
      <c r="BA326" s="6"/>
      <c r="BB326" s="6"/>
      <c r="BC326" s="6"/>
      <c r="BD326" s="6"/>
      <c r="BE326" s="6"/>
      <c r="BF326" s="6"/>
      <c r="BG326" s="6"/>
      <c r="BH326" s="6"/>
      <c r="BI326" s="6"/>
    </row>
    <row r="327" spans="41:61" x14ac:dyDescent="0.35">
      <c r="AO327" s="6"/>
      <c r="AP327" s="6"/>
      <c r="AQ327" s="6"/>
      <c r="AR327" s="6"/>
      <c r="AS327" s="5"/>
      <c r="AT327" s="5"/>
      <c r="AU327" s="5"/>
      <c r="AV327" s="5"/>
      <c r="AW327" s="5"/>
      <c r="AX327" s="5"/>
      <c r="AY327" s="5"/>
      <c r="AZ327" s="6"/>
      <c r="BA327" s="6"/>
      <c r="BB327" s="6"/>
      <c r="BC327" s="6"/>
      <c r="BD327" s="6"/>
      <c r="BE327" s="6"/>
      <c r="BF327" s="6"/>
      <c r="BG327" s="6"/>
      <c r="BH327" s="6"/>
      <c r="BI327" s="6"/>
    </row>
    <row r="328" spans="41:61" x14ac:dyDescent="0.35">
      <c r="AO328" s="6"/>
      <c r="AP328" s="6"/>
      <c r="AQ328" s="6"/>
      <c r="AR328" s="6"/>
      <c r="AS328" s="5"/>
      <c r="AT328" s="5"/>
      <c r="AU328" s="5"/>
      <c r="AV328" s="5"/>
      <c r="AW328" s="5"/>
      <c r="AX328" s="5"/>
      <c r="AY328" s="5"/>
      <c r="AZ328" s="6"/>
      <c r="BA328" s="6"/>
      <c r="BB328" s="6"/>
      <c r="BC328" s="6"/>
      <c r="BD328" s="6"/>
      <c r="BE328" s="6"/>
      <c r="BF328" s="6"/>
      <c r="BG328" s="6"/>
      <c r="BH328" s="6"/>
      <c r="BI328" s="6"/>
    </row>
    <row r="329" spans="41:61" x14ac:dyDescent="0.35">
      <c r="AO329" s="6"/>
      <c r="AP329" s="6"/>
      <c r="AQ329" s="6"/>
      <c r="AR329" s="6"/>
      <c r="AS329" s="5"/>
      <c r="AT329" s="5"/>
      <c r="AU329" s="5"/>
      <c r="AV329" s="5"/>
      <c r="AW329" s="5"/>
      <c r="AX329" s="5"/>
      <c r="AY329" s="5"/>
      <c r="AZ329" s="6"/>
      <c r="BA329" s="6"/>
      <c r="BB329" s="6"/>
      <c r="BC329" s="6"/>
      <c r="BD329" s="6"/>
      <c r="BE329" s="6"/>
      <c r="BF329" s="6"/>
      <c r="BG329" s="6"/>
      <c r="BH329" s="6"/>
      <c r="BI329" s="6"/>
    </row>
    <row r="330" spans="41:61" x14ac:dyDescent="0.35">
      <c r="AO330" s="6"/>
      <c r="AP330" s="6"/>
      <c r="AQ330" s="6"/>
      <c r="AR330" s="6"/>
      <c r="AS330" s="5"/>
      <c r="AT330" s="5"/>
      <c r="AU330" s="5"/>
      <c r="AV330" s="5"/>
      <c r="AW330" s="5"/>
      <c r="AX330" s="5"/>
      <c r="AY330" s="5"/>
      <c r="AZ330" s="6"/>
      <c r="BA330" s="6"/>
      <c r="BB330" s="6"/>
      <c r="BC330" s="6"/>
      <c r="BD330" s="6"/>
      <c r="BE330" s="6"/>
      <c r="BF330" s="6"/>
      <c r="BG330" s="6"/>
      <c r="BH330" s="6"/>
      <c r="BI330" s="6"/>
    </row>
    <row r="331" spans="41:61" x14ac:dyDescent="0.35">
      <c r="AO331" s="6"/>
      <c r="AP331" s="6"/>
      <c r="AQ331" s="6"/>
      <c r="AR331" s="6"/>
      <c r="AS331" s="5"/>
      <c r="AT331" s="5"/>
      <c r="AU331" s="5"/>
      <c r="AV331" s="5"/>
      <c r="AW331" s="5"/>
      <c r="AX331" s="5"/>
      <c r="AY331" s="5"/>
      <c r="AZ331" s="6"/>
      <c r="BA331" s="6"/>
      <c r="BB331" s="6"/>
      <c r="BC331" s="6"/>
      <c r="BD331" s="6"/>
      <c r="BE331" s="6"/>
      <c r="BF331" s="6"/>
      <c r="BG331" s="6"/>
      <c r="BH331" s="6"/>
      <c r="BI331" s="6"/>
    </row>
    <row r="332" spans="41:61" x14ac:dyDescent="0.35">
      <c r="AO332" s="6"/>
      <c r="AP332" s="6"/>
      <c r="AQ332" s="6"/>
      <c r="AR332" s="6"/>
      <c r="AS332" s="5"/>
      <c r="AT332" s="5"/>
      <c r="AU332" s="5"/>
      <c r="AV332" s="5"/>
      <c r="AW332" s="5"/>
      <c r="AX332" s="5"/>
      <c r="AY332" s="5"/>
      <c r="AZ332" s="6"/>
      <c r="BA332" s="6"/>
      <c r="BB332" s="6"/>
      <c r="BC332" s="6"/>
      <c r="BD332" s="6"/>
      <c r="BE332" s="6"/>
      <c r="BF332" s="6"/>
      <c r="BG332" s="6"/>
      <c r="BH332" s="6"/>
      <c r="BI332" s="6"/>
    </row>
    <row r="333" spans="41:61" x14ac:dyDescent="0.35">
      <c r="AO333" s="6"/>
      <c r="AP333" s="6"/>
      <c r="AQ333" s="6"/>
      <c r="AR333" s="6"/>
      <c r="AS333" s="5"/>
      <c r="AT333" s="5"/>
      <c r="AU333" s="5"/>
      <c r="AV333" s="5"/>
      <c r="AW333" s="5"/>
      <c r="AX333" s="5"/>
      <c r="AY333" s="5"/>
      <c r="AZ333" s="6"/>
      <c r="BA333" s="6"/>
      <c r="BB333" s="6"/>
      <c r="BC333" s="6"/>
      <c r="BD333" s="6"/>
      <c r="BE333" s="6"/>
      <c r="BF333" s="6"/>
      <c r="BG333" s="6"/>
      <c r="BH333" s="6"/>
      <c r="BI333" s="6"/>
    </row>
    <row r="334" spans="41:61" x14ac:dyDescent="0.35">
      <c r="AO334" s="6"/>
      <c r="AP334" s="6"/>
      <c r="AQ334" s="6"/>
      <c r="AR334" s="6"/>
      <c r="AS334" s="5"/>
      <c r="AT334" s="5"/>
      <c r="AU334" s="5"/>
      <c r="AV334" s="5"/>
      <c r="AW334" s="5"/>
      <c r="AX334" s="5"/>
      <c r="AY334" s="5"/>
      <c r="AZ334" s="6"/>
      <c r="BA334" s="6"/>
      <c r="BB334" s="6"/>
      <c r="BC334" s="6"/>
      <c r="BD334" s="6"/>
      <c r="BE334" s="6"/>
      <c r="BF334" s="6"/>
      <c r="BG334" s="6"/>
      <c r="BH334" s="6"/>
      <c r="BI334" s="6"/>
    </row>
    <row r="335" spans="41:61" x14ac:dyDescent="0.35">
      <c r="AO335" s="6"/>
      <c r="AP335" s="6"/>
      <c r="AQ335" s="6"/>
      <c r="AR335" s="6"/>
      <c r="AS335" s="5"/>
      <c r="AT335" s="5"/>
      <c r="AU335" s="5"/>
      <c r="AV335" s="5"/>
      <c r="AW335" s="5"/>
      <c r="AX335" s="5"/>
      <c r="AY335" s="5"/>
      <c r="AZ335" s="6"/>
      <c r="BA335" s="6"/>
      <c r="BB335" s="6"/>
      <c r="BC335" s="6"/>
      <c r="BD335" s="6"/>
      <c r="BE335" s="6"/>
      <c r="BF335" s="6"/>
      <c r="BG335" s="6"/>
      <c r="BH335" s="6"/>
      <c r="BI335" s="6"/>
    </row>
    <row r="336" spans="41:61" x14ac:dyDescent="0.35">
      <c r="AO336" s="6"/>
      <c r="AP336" s="6"/>
      <c r="AQ336" s="6"/>
      <c r="AR336" s="6"/>
      <c r="AS336" s="5"/>
      <c r="AT336" s="5"/>
      <c r="AU336" s="5"/>
      <c r="AV336" s="5"/>
      <c r="AW336" s="5"/>
      <c r="AX336" s="5"/>
      <c r="AY336" s="5"/>
      <c r="AZ336" s="6"/>
      <c r="BA336" s="6"/>
      <c r="BB336" s="6"/>
      <c r="BC336" s="6"/>
      <c r="BD336" s="6"/>
      <c r="BE336" s="6"/>
      <c r="BF336" s="6"/>
      <c r="BG336" s="6"/>
      <c r="BH336" s="6"/>
      <c r="BI336" s="6"/>
    </row>
    <row r="337" spans="41:61" x14ac:dyDescent="0.35">
      <c r="AO337" s="6"/>
      <c r="AP337" s="6"/>
      <c r="AQ337" s="6"/>
      <c r="AR337" s="6"/>
      <c r="AS337" s="5"/>
      <c r="AT337" s="5"/>
      <c r="AU337" s="5"/>
      <c r="AV337" s="5"/>
      <c r="AW337" s="5"/>
      <c r="AX337" s="5"/>
      <c r="AY337" s="5"/>
      <c r="AZ337" s="6"/>
      <c r="BA337" s="6"/>
      <c r="BB337" s="6"/>
      <c r="BC337" s="6"/>
      <c r="BD337" s="6"/>
      <c r="BE337" s="6"/>
      <c r="BF337" s="6"/>
      <c r="BG337" s="6"/>
      <c r="BH337" s="6"/>
      <c r="BI337" s="6"/>
    </row>
    <row r="338" spans="41:61" x14ac:dyDescent="0.35">
      <c r="AO338" s="6"/>
      <c r="AP338" s="6"/>
      <c r="AQ338" s="6"/>
      <c r="AR338" s="6"/>
      <c r="AS338" s="5"/>
      <c r="AT338" s="5"/>
      <c r="AU338" s="5"/>
      <c r="AV338" s="5"/>
      <c r="AW338" s="5"/>
      <c r="AX338" s="5"/>
      <c r="AY338" s="5"/>
      <c r="AZ338" s="6"/>
      <c r="BA338" s="6"/>
      <c r="BB338" s="6"/>
      <c r="BC338" s="6"/>
      <c r="BD338" s="6"/>
      <c r="BE338" s="6"/>
      <c r="BF338" s="6"/>
      <c r="BG338" s="6"/>
      <c r="BH338" s="6"/>
      <c r="BI338" s="6"/>
    </row>
    <row r="339" spans="41:61" x14ac:dyDescent="0.35">
      <c r="AO339" s="6"/>
      <c r="AP339" s="6"/>
      <c r="AQ339" s="6"/>
      <c r="AR339" s="6"/>
      <c r="AS339" s="5"/>
      <c r="AT339" s="5"/>
      <c r="AU339" s="5"/>
      <c r="AV339" s="5"/>
      <c r="AW339" s="5"/>
      <c r="AX339" s="5"/>
      <c r="AY339" s="5"/>
      <c r="AZ339" s="6"/>
      <c r="BA339" s="6"/>
      <c r="BB339" s="6"/>
      <c r="BC339" s="6"/>
      <c r="BD339" s="6"/>
      <c r="BE339" s="6"/>
      <c r="BF339" s="6"/>
      <c r="BG339" s="6"/>
      <c r="BH339" s="6"/>
      <c r="BI339" s="6"/>
    </row>
    <row r="340" spans="41:61" x14ac:dyDescent="0.35">
      <c r="AO340" s="6"/>
      <c r="AP340" s="6"/>
      <c r="AQ340" s="6"/>
      <c r="AR340" s="6"/>
      <c r="AS340" s="5"/>
      <c r="AT340" s="5"/>
      <c r="AU340" s="5"/>
      <c r="AV340" s="5"/>
      <c r="AW340" s="5"/>
      <c r="AX340" s="5"/>
      <c r="AY340" s="5"/>
      <c r="AZ340" s="6"/>
      <c r="BA340" s="6"/>
      <c r="BB340" s="6"/>
      <c r="BC340" s="6"/>
      <c r="BD340" s="6"/>
      <c r="BE340" s="6"/>
      <c r="BF340" s="6"/>
      <c r="BG340" s="6"/>
      <c r="BH340" s="6"/>
      <c r="BI340" s="6"/>
    </row>
    <row r="341" spans="41:61" x14ac:dyDescent="0.35">
      <c r="AO341" s="6"/>
      <c r="AP341" s="6"/>
      <c r="AQ341" s="6"/>
      <c r="AR341" s="6"/>
      <c r="AS341" s="5"/>
      <c r="AT341" s="5"/>
      <c r="AU341" s="5"/>
      <c r="AV341" s="5"/>
      <c r="AW341" s="5"/>
      <c r="AX341" s="5"/>
      <c r="AY341" s="5"/>
      <c r="AZ341" s="6"/>
      <c r="BA341" s="6"/>
      <c r="BB341" s="6"/>
      <c r="BC341" s="6"/>
      <c r="BD341" s="6"/>
      <c r="BE341" s="6"/>
      <c r="BF341" s="6"/>
      <c r="BG341" s="6"/>
      <c r="BH341" s="6"/>
      <c r="BI341" s="6"/>
    </row>
    <row r="342" spans="41:61" x14ac:dyDescent="0.35">
      <c r="AO342" s="6"/>
      <c r="AP342" s="6"/>
      <c r="AQ342" s="6"/>
      <c r="AR342" s="6"/>
      <c r="AS342" s="5"/>
      <c r="AT342" s="5"/>
      <c r="AU342" s="5"/>
      <c r="AV342" s="5"/>
      <c r="AW342" s="5"/>
      <c r="AX342" s="5"/>
      <c r="AY342" s="5"/>
      <c r="AZ342" s="6"/>
      <c r="BA342" s="6"/>
      <c r="BB342" s="6"/>
      <c r="BC342" s="6"/>
      <c r="BD342" s="6"/>
      <c r="BE342" s="6"/>
      <c r="BF342" s="6"/>
      <c r="BG342" s="6"/>
      <c r="BH342" s="6"/>
      <c r="BI342" s="6"/>
    </row>
    <row r="343" spans="41:61" x14ac:dyDescent="0.35">
      <c r="AO343" s="6"/>
      <c r="AP343" s="6"/>
      <c r="AQ343" s="6"/>
      <c r="AR343" s="6"/>
      <c r="AS343" s="5"/>
      <c r="AT343" s="5"/>
      <c r="AU343" s="5"/>
      <c r="AV343" s="5"/>
      <c r="AW343" s="5"/>
      <c r="AX343" s="5"/>
      <c r="AY343" s="5"/>
      <c r="AZ343" s="6"/>
      <c r="BA343" s="6"/>
      <c r="BB343" s="6"/>
      <c r="BC343" s="6"/>
      <c r="BD343" s="6"/>
      <c r="BE343" s="6"/>
      <c r="BF343" s="6"/>
      <c r="BG343" s="6"/>
      <c r="BH343" s="6"/>
      <c r="BI343" s="6"/>
    </row>
    <row r="344" spans="41:61" x14ac:dyDescent="0.35">
      <c r="AO344" s="6"/>
      <c r="AP344" s="6"/>
      <c r="AQ344" s="6"/>
      <c r="AR344" s="6"/>
      <c r="AS344" s="5"/>
      <c r="AT344" s="5"/>
      <c r="AU344" s="5"/>
      <c r="AV344" s="5"/>
      <c r="AW344" s="5"/>
      <c r="AX344" s="5"/>
      <c r="AY344" s="5"/>
      <c r="AZ344" s="6"/>
      <c r="BA344" s="6"/>
      <c r="BB344" s="6"/>
      <c r="BC344" s="6"/>
      <c r="BD344" s="6"/>
      <c r="BE344" s="6"/>
      <c r="BF344" s="6"/>
      <c r="BG344" s="6"/>
      <c r="BH344" s="6"/>
      <c r="BI344" s="6"/>
    </row>
    <row r="345" spans="41:61" x14ac:dyDescent="0.35">
      <c r="AO345" s="6"/>
      <c r="AP345" s="6"/>
      <c r="AQ345" s="6"/>
      <c r="AR345" s="6"/>
      <c r="AS345" s="5"/>
      <c r="AT345" s="5"/>
      <c r="AU345" s="5"/>
      <c r="AV345" s="5"/>
      <c r="AW345" s="5"/>
      <c r="AX345" s="5"/>
      <c r="AY345" s="5"/>
      <c r="AZ345" s="6"/>
      <c r="BA345" s="6"/>
      <c r="BB345" s="6"/>
      <c r="BC345" s="6"/>
      <c r="BD345" s="6"/>
      <c r="BE345" s="6"/>
      <c r="BF345" s="6"/>
      <c r="BG345" s="6"/>
      <c r="BH345" s="6"/>
      <c r="BI345" s="6"/>
    </row>
    <row r="346" spans="41:61" x14ac:dyDescent="0.35">
      <c r="AO346" s="6"/>
      <c r="AP346" s="6"/>
      <c r="AQ346" s="6"/>
      <c r="AR346" s="6"/>
      <c r="AS346" s="5"/>
      <c r="AT346" s="5"/>
      <c r="AU346" s="5"/>
      <c r="AV346" s="5"/>
      <c r="AW346" s="5"/>
      <c r="AX346" s="5"/>
      <c r="AY346" s="5"/>
      <c r="AZ346" s="6"/>
      <c r="BA346" s="6"/>
      <c r="BB346" s="6"/>
      <c r="BC346" s="6"/>
      <c r="BD346" s="6"/>
      <c r="BE346" s="6"/>
      <c r="BF346" s="6"/>
      <c r="BG346" s="6"/>
      <c r="BH346" s="6"/>
      <c r="BI346" s="6"/>
    </row>
    <row r="347" spans="41:61" x14ac:dyDescent="0.35">
      <c r="AO347" s="6"/>
      <c r="AP347" s="6"/>
      <c r="AQ347" s="6"/>
      <c r="AR347" s="6"/>
      <c r="AS347" s="5"/>
      <c r="AT347" s="5"/>
      <c r="AU347" s="5"/>
      <c r="AV347" s="5"/>
      <c r="AW347" s="5"/>
      <c r="AX347" s="5"/>
      <c r="AY347" s="5"/>
      <c r="AZ347" s="6"/>
      <c r="BA347" s="6"/>
      <c r="BB347" s="6"/>
      <c r="BC347" s="6"/>
      <c r="BD347" s="6"/>
      <c r="BE347" s="6"/>
      <c r="BF347" s="6"/>
      <c r="BG347" s="6"/>
      <c r="BH347" s="6"/>
      <c r="BI347" s="6"/>
    </row>
    <row r="348" spans="41:61" x14ac:dyDescent="0.35">
      <c r="AO348" s="6"/>
      <c r="AP348" s="6"/>
      <c r="AQ348" s="6"/>
      <c r="AR348" s="6"/>
      <c r="AS348" s="5"/>
      <c r="AT348" s="5"/>
      <c r="AU348" s="5"/>
      <c r="AV348" s="5"/>
      <c r="AW348" s="5"/>
      <c r="AX348" s="5"/>
      <c r="AY348" s="5"/>
      <c r="AZ348" s="6"/>
      <c r="BA348" s="6"/>
      <c r="BB348" s="6"/>
      <c r="BC348" s="6"/>
      <c r="BD348" s="6"/>
      <c r="BE348" s="6"/>
      <c r="BF348" s="6"/>
      <c r="BG348" s="6"/>
      <c r="BH348" s="6"/>
      <c r="BI348" s="6"/>
    </row>
    <row r="349" spans="41:61" x14ac:dyDescent="0.35">
      <c r="AO349" s="6"/>
      <c r="AP349" s="6"/>
      <c r="AQ349" s="6"/>
      <c r="AR349" s="6"/>
      <c r="AS349" s="5"/>
      <c r="AT349" s="5"/>
      <c r="AU349" s="5"/>
      <c r="AV349" s="5"/>
      <c r="AW349" s="5"/>
      <c r="AX349" s="5"/>
      <c r="AY349" s="5"/>
      <c r="AZ349" s="6"/>
      <c r="BA349" s="6"/>
      <c r="BB349" s="6"/>
      <c r="BC349" s="6"/>
      <c r="BD349" s="6"/>
      <c r="BE349" s="6"/>
      <c r="BF349" s="6"/>
      <c r="BG349" s="6"/>
      <c r="BH349" s="6"/>
      <c r="BI349" s="6"/>
    </row>
    <row r="350" spans="41:61" x14ac:dyDescent="0.35">
      <c r="AO350" s="6"/>
      <c r="AP350" s="6"/>
      <c r="AQ350" s="6"/>
      <c r="AR350" s="6"/>
      <c r="AS350" s="5"/>
      <c r="AT350" s="5"/>
      <c r="AU350" s="5"/>
      <c r="AV350" s="5"/>
      <c r="AW350" s="5"/>
      <c r="AX350" s="5"/>
      <c r="AY350" s="5"/>
      <c r="AZ350" s="6"/>
      <c r="BA350" s="6"/>
      <c r="BB350" s="6"/>
      <c r="BC350" s="6"/>
      <c r="BD350" s="6"/>
      <c r="BE350" s="6"/>
      <c r="BF350" s="6"/>
      <c r="BG350" s="6"/>
      <c r="BH350" s="6"/>
      <c r="BI350" s="6"/>
    </row>
    <row r="351" spans="41:61" x14ac:dyDescent="0.35">
      <c r="AO351" s="6"/>
      <c r="AP351" s="6"/>
      <c r="AQ351" s="6"/>
      <c r="AR351" s="6"/>
      <c r="AS351" s="5"/>
      <c r="AT351" s="5"/>
      <c r="AU351" s="5"/>
      <c r="AV351" s="5"/>
      <c r="AW351" s="5"/>
      <c r="AX351" s="5"/>
      <c r="AY351" s="5"/>
      <c r="AZ351" s="6"/>
      <c r="BA351" s="6"/>
      <c r="BB351" s="6"/>
      <c r="BC351" s="6"/>
      <c r="BD351" s="6"/>
      <c r="BE351" s="6"/>
      <c r="BF351" s="6"/>
      <c r="BG351" s="6"/>
      <c r="BH351" s="6"/>
      <c r="BI351" s="6"/>
    </row>
    <row r="352" spans="41:61" x14ac:dyDescent="0.35">
      <c r="AO352" s="6"/>
      <c r="AP352" s="6"/>
      <c r="AQ352" s="6"/>
      <c r="AR352" s="6"/>
      <c r="AS352" s="5"/>
      <c r="AT352" s="5"/>
      <c r="AU352" s="5"/>
      <c r="AV352" s="5"/>
      <c r="AW352" s="5"/>
      <c r="AX352" s="5"/>
      <c r="AY352" s="5"/>
      <c r="AZ352" s="6"/>
      <c r="BA352" s="6"/>
      <c r="BB352" s="6"/>
      <c r="BC352" s="6"/>
      <c r="BD352" s="6"/>
      <c r="BE352" s="6"/>
      <c r="BF352" s="6"/>
      <c r="BG352" s="6"/>
      <c r="BH352" s="6"/>
      <c r="BI352" s="6"/>
    </row>
    <row r="353" spans="41:61" x14ac:dyDescent="0.35">
      <c r="AO353" s="6"/>
      <c r="AP353" s="6"/>
      <c r="AQ353" s="6"/>
      <c r="AR353" s="6"/>
      <c r="AS353" s="5"/>
      <c r="AT353" s="5"/>
      <c r="AU353" s="5"/>
      <c r="AV353" s="5"/>
      <c r="AW353" s="5"/>
      <c r="AX353" s="5"/>
      <c r="AY353" s="5"/>
      <c r="AZ353" s="6"/>
      <c r="BA353" s="6"/>
      <c r="BB353" s="6"/>
      <c r="BC353" s="6"/>
      <c r="BD353" s="6"/>
      <c r="BE353" s="6"/>
      <c r="BF353" s="6"/>
      <c r="BG353" s="6"/>
      <c r="BH353" s="6"/>
      <c r="BI353" s="6"/>
    </row>
    <row r="354" spans="41:61" x14ac:dyDescent="0.35">
      <c r="AO354" s="6"/>
      <c r="AP354" s="6"/>
      <c r="AQ354" s="6"/>
      <c r="AR354" s="6"/>
      <c r="AS354" s="5"/>
      <c r="AT354" s="5"/>
      <c r="AU354" s="5"/>
      <c r="AV354" s="5"/>
      <c r="AW354" s="5"/>
      <c r="AX354" s="5"/>
      <c r="AY354" s="5"/>
      <c r="AZ354" s="6"/>
      <c r="BA354" s="6"/>
      <c r="BB354" s="6"/>
      <c r="BC354" s="6"/>
      <c r="BD354" s="6"/>
      <c r="BE354" s="6"/>
      <c r="BF354" s="6"/>
      <c r="BG354" s="6"/>
      <c r="BH354" s="6"/>
      <c r="BI354" s="6"/>
    </row>
    <row r="355" spans="41:61" x14ac:dyDescent="0.35">
      <c r="AO355" s="6"/>
      <c r="AP355" s="6"/>
      <c r="AQ355" s="6"/>
      <c r="AR355" s="6"/>
      <c r="AS355" s="5"/>
      <c r="AT355" s="5"/>
      <c r="AU355" s="5"/>
      <c r="AV355" s="5"/>
      <c r="AW355" s="5"/>
      <c r="AX355" s="5"/>
      <c r="AY355" s="5"/>
      <c r="AZ355" s="6"/>
      <c r="BA355" s="6"/>
      <c r="BB355" s="6"/>
      <c r="BC355" s="6"/>
      <c r="BD355" s="6"/>
      <c r="BE355" s="6"/>
      <c r="BF355" s="6"/>
      <c r="BG355" s="6"/>
      <c r="BH355" s="6"/>
      <c r="BI355" s="6"/>
    </row>
    <row r="356" spans="41:61" x14ac:dyDescent="0.35">
      <c r="AO356" s="6"/>
      <c r="AP356" s="6"/>
      <c r="AQ356" s="6"/>
      <c r="AR356" s="6"/>
      <c r="AS356" s="5"/>
      <c r="AT356" s="5"/>
      <c r="AU356" s="5"/>
      <c r="AV356" s="5"/>
      <c r="AW356" s="5"/>
      <c r="AX356" s="5"/>
      <c r="AY356" s="5"/>
      <c r="AZ356" s="6"/>
      <c r="BA356" s="6"/>
      <c r="BB356" s="6"/>
      <c r="BC356" s="6"/>
      <c r="BD356" s="6"/>
      <c r="BE356" s="6"/>
      <c r="BF356" s="6"/>
      <c r="BG356" s="6"/>
      <c r="BH356" s="6"/>
      <c r="BI356" s="6"/>
    </row>
    <row r="357" spans="41:61" x14ac:dyDescent="0.35">
      <c r="AO357" s="6"/>
      <c r="AP357" s="6"/>
      <c r="AQ357" s="6"/>
      <c r="AR357" s="6"/>
      <c r="AS357" s="5"/>
      <c r="AT357" s="5"/>
      <c r="AU357" s="5"/>
      <c r="AV357" s="5"/>
      <c r="AW357" s="5"/>
      <c r="AX357" s="5"/>
      <c r="AY357" s="5"/>
      <c r="AZ357" s="6"/>
      <c r="BA357" s="6"/>
      <c r="BB357" s="6"/>
      <c r="BC357" s="6"/>
      <c r="BD357" s="6"/>
      <c r="BE357" s="6"/>
      <c r="BF357" s="6"/>
      <c r="BG357" s="6"/>
      <c r="BH357" s="6"/>
      <c r="BI357" s="6"/>
    </row>
    <row r="358" spans="41:61" x14ac:dyDescent="0.35">
      <c r="AO358" s="6"/>
      <c r="AP358" s="6"/>
      <c r="AQ358" s="6"/>
      <c r="AR358" s="6"/>
      <c r="AS358" s="5"/>
      <c r="AT358" s="5"/>
      <c r="AU358" s="5"/>
      <c r="AV358" s="5"/>
      <c r="AW358" s="5"/>
      <c r="AX358" s="5"/>
      <c r="AY358" s="5"/>
      <c r="AZ358" s="6"/>
      <c r="BA358" s="6"/>
      <c r="BB358" s="6"/>
      <c r="BC358" s="6"/>
      <c r="BD358" s="6"/>
      <c r="BE358" s="6"/>
      <c r="BF358" s="6"/>
      <c r="BG358" s="6"/>
      <c r="BH358" s="6"/>
      <c r="BI358" s="6"/>
    </row>
    <row r="359" spans="41:61" x14ac:dyDescent="0.35">
      <c r="AO359" s="6"/>
      <c r="AP359" s="6"/>
      <c r="AQ359" s="6"/>
      <c r="AR359" s="6"/>
      <c r="AS359" s="5"/>
      <c r="AT359" s="5"/>
      <c r="AU359" s="5"/>
      <c r="AV359" s="5"/>
      <c r="AW359" s="5"/>
      <c r="AX359" s="5"/>
      <c r="AY359" s="5"/>
      <c r="AZ359" s="6"/>
      <c r="BA359" s="6"/>
      <c r="BB359" s="6"/>
      <c r="BC359" s="6"/>
      <c r="BD359" s="6"/>
      <c r="BE359" s="6"/>
      <c r="BF359" s="6"/>
      <c r="BG359" s="6"/>
      <c r="BH359" s="6"/>
      <c r="BI359" s="6"/>
    </row>
    <row r="360" spans="41:61" x14ac:dyDescent="0.35">
      <c r="AO360" s="6"/>
      <c r="AP360" s="6"/>
      <c r="AQ360" s="6"/>
      <c r="AR360" s="6"/>
      <c r="AS360" s="5"/>
      <c r="AT360" s="5"/>
      <c r="AU360" s="5"/>
      <c r="AV360" s="5"/>
      <c r="AW360" s="5"/>
      <c r="AX360" s="5"/>
      <c r="AY360" s="5"/>
      <c r="AZ360" s="6"/>
      <c r="BA360" s="6"/>
      <c r="BB360" s="6"/>
      <c r="BC360" s="6"/>
      <c r="BD360" s="6"/>
      <c r="BE360" s="6"/>
      <c r="BF360" s="6"/>
      <c r="BG360" s="6"/>
      <c r="BH360" s="6"/>
      <c r="BI360" s="6"/>
    </row>
    <row r="361" spans="41:61" x14ac:dyDescent="0.35">
      <c r="AO361" s="6"/>
      <c r="AP361" s="6"/>
      <c r="AQ361" s="6"/>
      <c r="AR361" s="6"/>
      <c r="AS361" s="5"/>
      <c r="AT361" s="5"/>
      <c r="AU361" s="5"/>
      <c r="AV361" s="5"/>
      <c r="AW361" s="5"/>
      <c r="AX361" s="5"/>
      <c r="AY361" s="5"/>
      <c r="AZ361" s="6"/>
      <c r="BA361" s="6"/>
      <c r="BB361" s="6"/>
      <c r="BC361" s="6"/>
      <c r="BD361" s="6"/>
      <c r="BE361" s="6"/>
      <c r="BF361" s="6"/>
      <c r="BG361" s="6"/>
      <c r="BH361" s="6"/>
      <c r="BI361" s="6"/>
    </row>
    <row r="362" spans="41:61" x14ac:dyDescent="0.35">
      <c r="AO362" s="6"/>
      <c r="AP362" s="6"/>
      <c r="AQ362" s="6"/>
      <c r="AR362" s="6"/>
      <c r="AS362" s="5"/>
      <c r="AT362" s="5"/>
      <c r="AU362" s="5"/>
      <c r="AV362" s="5"/>
      <c r="AW362" s="5"/>
      <c r="AX362" s="5"/>
      <c r="AY362" s="5"/>
      <c r="AZ362" s="6"/>
      <c r="BA362" s="6"/>
      <c r="BB362" s="6"/>
      <c r="BC362" s="6"/>
      <c r="BD362" s="6"/>
      <c r="BE362" s="6"/>
      <c r="BF362" s="6"/>
      <c r="BG362" s="6"/>
      <c r="BH362" s="6"/>
      <c r="BI362" s="6"/>
    </row>
    <row r="363" spans="41:61" x14ac:dyDescent="0.35">
      <c r="AO363" s="6"/>
      <c r="AP363" s="6"/>
      <c r="AQ363" s="6"/>
      <c r="AR363" s="6"/>
      <c r="AS363" s="5"/>
      <c r="AT363" s="5"/>
      <c r="AU363" s="5"/>
      <c r="AV363" s="5"/>
      <c r="AW363" s="5"/>
      <c r="AX363" s="5"/>
      <c r="AY363" s="5"/>
      <c r="AZ363" s="6"/>
      <c r="BA363" s="6"/>
      <c r="BB363" s="6"/>
      <c r="BC363" s="6"/>
      <c r="BD363" s="6"/>
      <c r="BE363" s="6"/>
      <c r="BF363" s="6"/>
      <c r="BG363" s="6"/>
      <c r="BH363" s="6"/>
      <c r="BI363" s="6"/>
    </row>
    <row r="364" spans="41:61" x14ac:dyDescent="0.35">
      <c r="AO364" s="6"/>
      <c r="AP364" s="6"/>
      <c r="AQ364" s="6"/>
      <c r="AR364" s="6"/>
      <c r="AS364" s="5"/>
      <c r="AT364" s="5"/>
      <c r="AU364" s="5"/>
      <c r="AV364" s="5"/>
      <c r="AW364" s="5"/>
      <c r="AX364" s="5"/>
      <c r="AY364" s="5"/>
      <c r="AZ364" s="6"/>
      <c r="BA364" s="6"/>
      <c r="BB364" s="6"/>
      <c r="BC364" s="6"/>
      <c r="BD364" s="6"/>
      <c r="BE364" s="6"/>
      <c r="BF364" s="6"/>
      <c r="BG364" s="6"/>
      <c r="BH364" s="6"/>
      <c r="BI364" s="6"/>
    </row>
    <row r="365" spans="41:61" x14ac:dyDescent="0.35">
      <c r="AO365" s="6"/>
      <c r="AP365" s="6"/>
      <c r="AQ365" s="6"/>
      <c r="AR365" s="6"/>
      <c r="AS365" s="5"/>
      <c r="AT365" s="5"/>
      <c r="AU365" s="5"/>
      <c r="AV365" s="5"/>
      <c r="AW365" s="5"/>
      <c r="AX365" s="5"/>
      <c r="AY365" s="5"/>
      <c r="AZ365" s="6"/>
      <c r="BA365" s="6"/>
      <c r="BB365" s="6"/>
      <c r="BC365" s="6"/>
      <c r="BD365" s="6"/>
      <c r="BE365" s="6"/>
      <c r="BF365" s="6"/>
      <c r="BG365" s="6"/>
      <c r="BH365" s="6"/>
      <c r="BI365" s="6"/>
    </row>
    <row r="366" spans="41:61" x14ac:dyDescent="0.35">
      <c r="AO366" s="6"/>
      <c r="AP366" s="6"/>
      <c r="AQ366" s="6"/>
      <c r="AR366" s="6"/>
      <c r="AS366" s="5"/>
      <c r="AT366" s="5"/>
      <c r="AU366" s="5"/>
      <c r="AV366" s="5"/>
      <c r="AW366" s="5"/>
      <c r="AX366" s="5"/>
      <c r="AY366" s="5"/>
      <c r="AZ366" s="6"/>
      <c r="BA366" s="6"/>
      <c r="BB366" s="6"/>
      <c r="BC366" s="6"/>
      <c r="BD366" s="6"/>
      <c r="BE366" s="6"/>
      <c r="BF366" s="6"/>
      <c r="BG366" s="6"/>
      <c r="BH366" s="6"/>
      <c r="BI366" s="6"/>
    </row>
    <row r="367" spans="41:61" x14ac:dyDescent="0.35">
      <c r="AO367" s="6"/>
      <c r="AP367" s="6"/>
      <c r="AQ367" s="6"/>
      <c r="AR367" s="6"/>
      <c r="AS367" s="5"/>
      <c r="AT367" s="5"/>
      <c r="AU367" s="5"/>
      <c r="AV367" s="5"/>
      <c r="AW367" s="5"/>
      <c r="AX367" s="5"/>
      <c r="AY367" s="5"/>
      <c r="AZ367" s="6"/>
      <c r="BA367" s="6"/>
      <c r="BB367" s="6"/>
      <c r="BC367" s="6"/>
      <c r="BD367" s="6"/>
      <c r="BE367" s="6"/>
      <c r="BF367" s="6"/>
      <c r="BG367" s="6"/>
      <c r="BH367" s="6"/>
      <c r="BI367" s="6"/>
    </row>
    <row r="368" spans="41:61" x14ac:dyDescent="0.35">
      <c r="AO368" s="6"/>
      <c r="AP368" s="6"/>
      <c r="AQ368" s="6"/>
      <c r="AR368" s="6"/>
      <c r="AS368" s="5"/>
      <c r="AT368" s="5"/>
      <c r="AU368" s="5"/>
      <c r="AV368" s="5"/>
      <c r="AW368" s="5"/>
      <c r="AX368" s="5"/>
      <c r="AY368" s="5"/>
      <c r="AZ368" s="6"/>
      <c r="BA368" s="6"/>
      <c r="BB368" s="6"/>
      <c r="BC368" s="6"/>
      <c r="BD368" s="6"/>
      <c r="BE368" s="6"/>
      <c r="BF368" s="6"/>
      <c r="BG368" s="6"/>
      <c r="BH368" s="6"/>
      <c r="BI368" s="6"/>
    </row>
    <row r="369" spans="41:61" x14ac:dyDescent="0.35">
      <c r="AO369" s="6"/>
      <c r="AP369" s="6"/>
      <c r="AQ369" s="6"/>
      <c r="AR369" s="6"/>
      <c r="AS369" s="5"/>
      <c r="AT369" s="5"/>
      <c r="AU369" s="5"/>
      <c r="AV369" s="5"/>
      <c r="AW369" s="5"/>
      <c r="AX369" s="5"/>
      <c r="AY369" s="5"/>
      <c r="AZ369" s="6"/>
      <c r="BA369" s="6"/>
      <c r="BB369" s="6"/>
      <c r="BC369" s="6"/>
      <c r="BD369" s="6"/>
      <c r="BE369" s="6"/>
      <c r="BF369" s="6"/>
      <c r="BG369" s="6"/>
      <c r="BH369" s="6"/>
      <c r="BI369" s="6"/>
    </row>
    <row r="370" spans="41:61" x14ac:dyDescent="0.35">
      <c r="AO370" s="6"/>
      <c r="AP370" s="6"/>
      <c r="AQ370" s="6"/>
      <c r="AR370" s="6"/>
      <c r="AS370" s="5"/>
      <c r="AT370" s="5"/>
      <c r="AU370" s="5"/>
      <c r="AV370" s="5"/>
      <c r="AW370" s="5"/>
      <c r="AX370" s="5"/>
      <c r="AY370" s="5"/>
      <c r="AZ370" s="6"/>
      <c r="BA370" s="6"/>
      <c r="BB370" s="6"/>
      <c r="BC370" s="6"/>
      <c r="BD370" s="6"/>
      <c r="BE370" s="6"/>
      <c r="BF370" s="6"/>
      <c r="BG370" s="6"/>
      <c r="BH370" s="6"/>
      <c r="BI370" s="6"/>
    </row>
    <row r="371" spans="41:61" x14ac:dyDescent="0.35">
      <c r="AO371" s="6"/>
      <c r="AP371" s="6"/>
      <c r="AQ371" s="6"/>
      <c r="AR371" s="6"/>
      <c r="AS371" s="5"/>
      <c r="AT371" s="5"/>
      <c r="AU371" s="5"/>
      <c r="AV371" s="5"/>
      <c r="AW371" s="5"/>
      <c r="AX371" s="5"/>
      <c r="AY371" s="5"/>
      <c r="AZ371" s="6"/>
      <c r="BA371" s="6"/>
      <c r="BB371" s="6"/>
      <c r="BC371" s="6"/>
      <c r="BD371" s="6"/>
      <c r="BE371" s="6"/>
      <c r="BF371" s="6"/>
      <c r="BG371" s="6"/>
      <c r="BH371" s="6"/>
      <c r="BI371" s="6"/>
    </row>
    <row r="372" spans="41:61" x14ac:dyDescent="0.35">
      <c r="AO372" s="6"/>
      <c r="AP372" s="6"/>
      <c r="AQ372" s="6"/>
      <c r="AR372" s="6"/>
      <c r="AS372" s="5"/>
      <c r="AT372" s="5"/>
      <c r="AU372" s="5"/>
      <c r="AV372" s="5"/>
      <c r="AW372" s="5"/>
      <c r="AX372" s="5"/>
      <c r="AY372" s="5"/>
      <c r="AZ372" s="6"/>
      <c r="BA372" s="6"/>
      <c r="BB372" s="6"/>
      <c r="BC372" s="6"/>
      <c r="BD372" s="6"/>
      <c r="BE372" s="6"/>
      <c r="BF372" s="6"/>
      <c r="BG372" s="6"/>
      <c r="BH372" s="6"/>
      <c r="BI372" s="6"/>
    </row>
    <row r="373" spans="41:61" x14ac:dyDescent="0.35">
      <c r="AO373" s="6"/>
      <c r="AP373" s="6"/>
      <c r="AQ373" s="6"/>
      <c r="AR373" s="6"/>
      <c r="AS373" s="5"/>
      <c r="AT373" s="5"/>
      <c r="AU373" s="5"/>
      <c r="AV373" s="5"/>
      <c r="AW373" s="5"/>
      <c r="AX373" s="5"/>
      <c r="AY373" s="5"/>
      <c r="AZ373" s="6"/>
      <c r="BA373" s="6"/>
      <c r="BB373" s="6"/>
      <c r="BC373" s="6"/>
      <c r="BD373" s="6"/>
      <c r="BE373" s="6"/>
      <c r="BF373" s="6"/>
      <c r="BG373" s="6"/>
      <c r="BH373" s="6"/>
      <c r="BI373" s="6"/>
    </row>
    <row r="374" spans="41:61" x14ac:dyDescent="0.35">
      <c r="AO374" s="6"/>
      <c r="AP374" s="6"/>
      <c r="AQ374" s="6"/>
      <c r="AR374" s="6"/>
      <c r="AS374" s="5"/>
      <c r="AT374" s="5"/>
      <c r="AU374" s="5"/>
      <c r="AV374" s="5"/>
      <c r="AW374" s="5"/>
      <c r="AX374" s="5"/>
      <c r="AY374" s="5"/>
      <c r="AZ374" s="6"/>
      <c r="BA374" s="6"/>
      <c r="BB374" s="6"/>
      <c r="BC374" s="6"/>
      <c r="BD374" s="6"/>
      <c r="BE374" s="6"/>
      <c r="BF374" s="6"/>
      <c r="BG374" s="6"/>
      <c r="BH374" s="6"/>
      <c r="BI374" s="6"/>
    </row>
    <row r="375" spans="41:61" x14ac:dyDescent="0.35">
      <c r="AO375" s="6"/>
      <c r="AP375" s="6"/>
      <c r="AQ375" s="6"/>
      <c r="AR375" s="6"/>
      <c r="AS375" s="5"/>
      <c r="AT375" s="5"/>
      <c r="AU375" s="5"/>
      <c r="AV375" s="5"/>
      <c r="AW375" s="5"/>
      <c r="AX375" s="5"/>
      <c r="AY375" s="5"/>
      <c r="AZ375" s="6"/>
      <c r="BA375" s="6"/>
      <c r="BB375" s="6"/>
      <c r="BC375" s="6"/>
      <c r="BD375" s="6"/>
      <c r="BE375" s="6"/>
      <c r="BF375" s="6"/>
      <c r="BG375" s="6"/>
      <c r="BH375" s="6"/>
      <c r="BI375" s="6"/>
    </row>
    <row r="376" spans="41:61" x14ac:dyDescent="0.35">
      <c r="AO376" s="6"/>
      <c r="AP376" s="6"/>
      <c r="AQ376" s="6"/>
      <c r="AR376" s="6"/>
      <c r="AS376" s="5"/>
      <c r="AT376" s="5"/>
      <c r="AU376" s="5"/>
      <c r="AV376" s="5"/>
      <c r="AW376" s="5"/>
      <c r="AX376" s="5"/>
      <c r="AY376" s="5"/>
      <c r="AZ376" s="6"/>
      <c r="BA376" s="6"/>
      <c r="BB376" s="6"/>
      <c r="BC376" s="6"/>
      <c r="BD376" s="6"/>
      <c r="BE376" s="6"/>
      <c r="BF376" s="6"/>
      <c r="BG376" s="6"/>
      <c r="BH376" s="6"/>
      <c r="BI376" s="6"/>
    </row>
    <row r="377" spans="41:61" x14ac:dyDescent="0.35">
      <c r="AO377" s="6"/>
      <c r="AP377" s="6"/>
      <c r="AQ377" s="6"/>
      <c r="AR377" s="6"/>
      <c r="AS377" s="5"/>
      <c r="AT377" s="5"/>
      <c r="AU377" s="5"/>
      <c r="AV377" s="5"/>
      <c r="AW377" s="5"/>
      <c r="AX377" s="5"/>
      <c r="AY377" s="5"/>
      <c r="AZ377" s="6"/>
      <c r="BA377" s="6"/>
      <c r="BB377" s="6"/>
      <c r="BC377" s="6"/>
      <c r="BD377" s="6"/>
      <c r="BE377" s="6"/>
      <c r="BF377" s="6"/>
      <c r="BG377" s="6"/>
      <c r="BH377" s="6"/>
      <c r="BI377" s="6"/>
    </row>
    <row r="378" spans="41:61" x14ac:dyDescent="0.35">
      <c r="AO378" s="6"/>
      <c r="AP378" s="6"/>
      <c r="AQ378" s="6"/>
      <c r="AR378" s="6"/>
      <c r="AS378" s="5"/>
      <c r="AT378" s="5"/>
      <c r="AU378" s="5"/>
      <c r="AV378" s="5"/>
      <c r="AW378" s="5"/>
      <c r="AX378" s="5"/>
      <c r="AY378" s="5"/>
      <c r="AZ378" s="6"/>
      <c r="BA378" s="6"/>
      <c r="BB378" s="6"/>
      <c r="BC378" s="6"/>
      <c r="BD378" s="6"/>
      <c r="BE378" s="6"/>
      <c r="BF378" s="6"/>
      <c r="BG378" s="6"/>
      <c r="BH378" s="6"/>
      <c r="BI378" s="6"/>
    </row>
    <row r="379" spans="41:61" x14ac:dyDescent="0.35">
      <c r="AO379" s="6"/>
      <c r="AP379" s="6"/>
      <c r="AQ379" s="6"/>
      <c r="AR379" s="6"/>
      <c r="AS379" s="5"/>
      <c r="AT379" s="5"/>
      <c r="AU379" s="5"/>
      <c r="AV379" s="5"/>
      <c r="AW379" s="5"/>
      <c r="AX379" s="5"/>
      <c r="AY379" s="5"/>
      <c r="AZ379" s="6"/>
      <c r="BA379" s="6"/>
      <c r="BB379" s="6"/>
      <c r="BC379" s="6"/>
      <c r="BD379" s="6"/>
      <c r="BE379" s="6"/>
      <c r="BF379" s="6"/>
      <c r="BG379" s="6"/>
      <c r="BH379" s="6"/>
      <c r="BI379" s="6"/>
    </row>
    <row r="380" spans="41:61" x14ac:dyDescent="0.35">
      <c r="AO380" s="6"/>
      <c r="AP380" s="6"/>
      <c r="AQ380" s="6"/>
      <c r="AR380" s="6"/>
      <c r="AS380" s="5"/>
      <c r="AT380" s="5"/>
      <c r="AU380" s="5"/>
      <c r="AV380" s="5"/>
      <c r="AW380" s="5"/>
      <c r="AX380" s="5"/>
      <c r="AY380" s="5"/>
      <c r="AZ380" s="6"/>
      <c r="BA380" s="6"/>
      <c r="BB380" s="6"/>
      <c r="BC380" s="6"/>
      <c r="BD380" s="6"/>
      <c r="BE380" s="6"/>
      <c r="BF380" s="6"/>
      <c r="BG380" s="6"/>
      <c r="BH380" s="6"/>
      <c r="BI380" s="6"/>
    </row>
    <row r="381" spans="41:61" x14ac:dyDescent="0.35">
      <c r="AO381" s="6"/>
      <c r="AP381" s="6"/>
      <c r="AQ381" s="6"/>
      <c r="AR381" s="6"/>
      <c r="AS381" s="5"/>
      <c r="AT381" s="5"/>
      <c r="AU381" s="5"/>
      <c r="AV381" s="5"/>
      <c r="AW381" s="5"/>
      <c r="AX381" s="5"/>
      <c r="AY381" s="5"/>
      <c r="AZ381" s="6"/>
      <c r="BA381" s="6"/>
      <c r="BB381" s="6"/>
      <c r="BC381" s="6"/>
      <c r="BD381" s="6"/>
      <c r="BE381" s="6"/>
      <c r="BF381" s="6"/>
      <c r="BG381" s="6"/>
      <c r="BH381" s="6"/>
      <c r="BI381" s="6"/>
    </row>
    <row r="382" spans="41:61" x14ac:dyDescent="0.35">
      <c r="AO382" s="6"/>
      <c r="AP382" s="6"/>
      <c r="AQ382" s="6"/>
      <c r="AR382" s="6"/>
      <c r="AS382" s="5"/>
      <c r="AT382" s="5"/>
      <c r="AU382" s="5"/>
      <c r="AV382" s="5"/>
      <c r="AW382" s="5"/>
      <c r="AX382" s="5"/>
      <c r="AY382" s="5"/>
      <c r="AZ382" s="6"/>
      <c r="BA382" s="6"/>
      <c r="BB382" s="6"/>
      <c r="BC382" s="6"/>
      <c r="BD382" s="6"/>
      <c r="BE382" s="6"/>
      <c r="BF382" s="6"/>
      <c r="BG382" s="6"/>
      <c r="BH382" s="6"/>
      <c r="BI382" s="6"/>
    </row>
    <row r="383" spans="41:61" x14ac:dyDescent="0.35">
      <c r="AO383" s="6"/>
      <c r="AP383" s="6"/>
      <c r="AQ383" s="6"/>
      <c r="AR383" s="6"/>
      <c r="AS383" s="5"/>
      <c r="AT383" s="5"/>
      <c r="AU383" s="5"/>
      <c r="AV383" s="5"/>
      <c r="AW383" s="5"/>
      <c r="AX383" s="5"/>
      <c r="AY383" s="5"/>
      <c r="AZ383" s="6"/>
      <c r="BA383" s="6"/>
      <c r="BB383" s="6"/>
      <c r="BC383" s="6"/>
      <c r="BD383" s="6"/>
      <c r="BE383" s="6"/>
      <c r="BF383" s="6"/>
      <c r="BG383" s="6"/>
      <c r="BH383" s="6"/>
      <c r="BI383" s="6"/>
    </row>
    <row r="384" spans="41:61" x14ac:dyDescent="0.35">
      <c r="AO384" s="6"/>
      <c r="AP384" s="6"/>
      <c r="AQ384" s="6"/>
      <c r="AR384" s="6"/>
      <c r="AS384" s="5"/>
      <c r="AT384" s="5"/>
      <c r="AU384" s="5"/>
      <c r="AV384" s="5"/>
      <c r="AW384" s="5"/>
      <c r="AX384" s="5"/>
      <c r="AY384" s="5"/>
      <c r="AZ384" s="6"/>
      <c r="BA384" s="6"/>
      <c r="BB384" s="6"/>
      <c r="BC384" s="6"/>
      <c r="BD384" s="6"/>
      <c r="BE384" s="6"/>
      <c r="BF384" s="6"/>
      <c r="BG384" s="6"/>
      <c r="BH384" s="6"/>
      <c r="BI384" s="6"/>
    </row>
    <row r="385" spans="41:61" x14ac:dyDescent="0.35">
      <c r="AO385" s="6"/>
      <c r="AP385" s="6"/>
      <c r="AQ385" s="6"/>
      <c r="AR385" s="6"/>
      <c r="AS385" s="5"/>
      <c r="AT385" s="5"/>
      <c r="AU385" s="5"/>
      <c r="AV385" s="5"/>
      <c r="AW385" s="5"/>
      <c r="AX385" s="5"/>
      <c r="AY385" s="5"/>
      <c r="AZ385" s="6"/>
      <c r="BA385" s="6"/>
      <c r="BB385" s="6"/>
      <c r="BC385" s="6"/>
      <c r="BD385" s="6"/>
      <c r="BE385" s="6"/>
      <c r="BF385" s="6"/>
      <c r="BG385" s="6"/>
      <c r="BH385" s="6"/>
      <c r="BI385" s="6"/>
    </row>
    <row r="386" spans="41:61" x14ac:dyDescent="0.35">
      <c r="AO386" s="6"/>
      <c r="AP386" s="6"/>
      <c r="AQ386" s="6"/>
      <c r="AR386" s="6"/>
      <c r="AS386" s="5"/>
      <c r="AT386" s="5"/>
      <c r="AU386" s="5"/>
      <c r="AV386" s="5"/>
      <c r="AW386" s="5"/>
      <c r="AX386" s="5"/>
      <c r="AY386" s="5"/>
      <c r="AZ386" s="6"/>
      <c r="BA386" s="6"/>
      <c r="BB386" s="6"/>
      <c r="BC386" s="6"/>
      <c r="BD386" s="6"/>
      <c r="BE386" s="6"/>
      <c r="BF386" s="6"/>
      <c r="BG386" s="6"/>
      <c r="BH386" s="6"/>
      <c r="BI386" s="6"/>
    </row>
  </sheetData>
  <mergeCells count="57">
    <mergeCell ref="AA16:AA18"/>
    <mergeCell ref="AA19:AA22"/>
    <mergeCell ref="AA23:AA25"/>
    <mergeCell ref="AA26:AA31"/>
    <mergeCell ref="E2:E18"/>
    <mergeCell ref="S19:S22"/>
    <mergeCell ref="R19:R22"/>
    <mergeCell ref="R23:R25"/>
    <mergeCell ref="Q23:Q25"/>
    <mergeCell ref="Q19:Q22"/>
    <mergeCell ref="S23:S25"/>
    <mergeCell ref="S3:S6"/>
    <mergeCell ref="S16:S18"/>
    <mergeCell ref="Q3:Q6"/>
    <mergeCell ref="Q11:Q13"/>
    <mergeCell ref="R3:R6"/>
    <mergeCell ref="A2:A25"/>
    <mergeCell ref="F11:F13"/>
    <mergeCell ref="B19:B25"/>
    <mergeCell ref="C19:C25"/>
    <mergeCell ref="D19:D25"/>
    <mergeCell ref="E19:E25"/>
    <mergeCell ref="F23:F25"/>
    <mergeCell ref="F14:F15"/>
    <mergeCell ref="F3:F6"/>
    <mergeCell ref="F7:F10"/>
    <mergeCell ref="F16:F18"/>
    <mergeCell ref="F19:F22"/>
    <mergeCell ref="B2:B18"/>
    <mergeCell ref="C2:C18"/>
    <mergeCell ref="D2:D18"/>
    <mergeCell ref="A33:A34"/>
    <mergeCell ref="B33:B34"/>
    <mergeCell ref="AL26:AL31"/>
    <mergeCell ref="Q26:Q31"/>
    <mergeCell ref="S26:S31"/>
    <mergeCell ref="R26:R31"/>
    <mergeCell ref="F26:F31"/>
    <mergeCell ref="B26:B32"/>
    <mergeCell ref="A26:A32"/>
    <mergeCell ref="R33:R34"/>
    <mergeCell ref="Q33:Q34"/>
    <mergeCell ref="S33:S34"/>
    <mergeCell ref="S7:S10"/>
    <mergeCell ref="Q16:Q18"/>
    <mergeCell ref="R16:R18"/>
    <mergeCell ref="Q14:Q15"/>
    <mergeCell ref="R14:R15"/>
    <mergeCell ref="S11:S13"/>
    <mergeCell ref="S14:S15"/>
    <mergeCell ref="O7:O10"/>
    <mergeCell ref="O19:O22"/>
    <mergeCell ref="O23:O25"/>
    <mergeCell ref="O26:O31"/>
    <mergeCell ref="R7:R10"/>
    <mergeCell ref="R11:R13"/>
    <mergeCell ref="Q7:Q10"/>
  </mergeCells>
  <pageMargins left="0.7" right="0.7" top="0.75" bottom="0.75" header="0.3" footer="0.3"/>
  <pageSetup orientation="portrait" horizontalDpi="4294967293" verticalDpi="4294967293" r:id="rId1"/>
  <ignoredErrors>
    <ignoredError sqref="X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SEC HACIENDA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2021-01-26T22:26:34Z</dcterms:modified>
</cp:coreProperties>
</file>